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риложение 1" sheetId="3" r:id="rId1"/>
    <sheet name="Приложение 2" sheetId="5" r:id="rId2"/>
    <sheet name="Приложение 3" sheetId="1" r:id="rId3"/>
  </sheets>
  <definedNames>
    <definedName name="_xlnm.Print_Titles" localSheetId="1">'Приложение 2'!$7:$9</definedName>
  </definedNames>
  <calcPr calcId="152511"/>
</workbook>
</file>

<file path=xl/calcChain.xml><?xml version="1.0" encoding="utf-8"?>
<calcChain xmlns="http://schemas.openxmlformats.org/spreadsheetml/2006/main">
  <c r="I53" i="5" l="1"/>
  <c r="K53" i="5"/>
  <c r="L53" i="5"/>
  <c r="M53" i="5"/>
  <c r="I49" i="5"/>
  <c r="J49" i="5"/>
  <c r="K49" i="5"/>
  <c r="L49" i="5"/>
  <c r="M49" i="5"/>
  <c r="I45" i="5"/>
  <c r="J45" i="5"/>
  <c r="K45" i="5"/>
  <c r="L45" i="5"/>
  <c r="M45" i="5"/>
  <c r="I41" i="5"/>
  <c r="J41" i="5"/>
  <c r="K41" i="5"/>
  <c r="L41" i="5"/>
  <c r="M41" i="5"/>
  <c r="I37" i="5"/>
  <c r="J37" i="5"/>
  <c r="K37" i="5"/>
  <c r="L37" i="5"/>
  <c r="M37" i="5"/>
  <c r="I33" i="5"/>
  <c r="J33" i="5"/>
  <c r="K33" i="5"/>
  <c r="L33" i="5"/>
  <c r="M33" i="5"/>
  <c r="H53" i="5"/>
  <c r="H49" i="5"/>
  <c r="H45" i="5"/>
  <c r="H41" i="5"/>
  <c r="H37" i="5"/>
  <c r="H33" i="5"/>
  <c r="G38" i="5"/>
  <c r="G39" i="5"/>
  <c r="G40" i="5"/>
  <c r="G42" i="5"/>
  <c r="G43" i="5"/>
  <c r="G44" i="5"/>
  <c r="G46" i="5"/>
  <c r="G47" i="5"/>
  <c r="G48" i="5"/>
  <c r="G50" i="5"/>
  <c r="G51" i="5"/>
  <c r="G52" i="5"/>
  <c r="G54" i="5"/>
  <c r="G55" i="5"/>
  <c r="G36" i="5"/>
  <c r="G35" i="5"/>
  <c r="G34" i="5"/>
  <c r="G33" i="5" l="1"/>
  <c r="G45" i="5"/>
  <c r="G41" i="5"/>
  <c r="G37" i="5"/>
  <c r="G49" i="5"/>
  <c r="J56" i="5" l="1"/>
  <c r="G32" i="5"/>
  <c r="G31" i="5"/>
  <c r="J30" i="5"/>
  <c r="G30" i="5"/>
  <c r="I29" i="5"/>
  <c r="I28" i="5" s="1"/>
  <c r="M28" i="5"/>
  <c r="L28" i="5"/>
  <c r="K28" i="5"/>
  <c r="J28" i="5"/>
  <c r="H28" i="5"/>
  <c r="H57" i="5" s="1"/>
  <c r="M27" i="5"/>
  <c r="L27" i="5"/>
  <c r="K27" i="5"/>
  <c r="J27" i="5"/>
  <c r="I27" i="5"/>
  <c r="H27" i="5"/>
  <c r="G27" i="5" s="1"/>
  <c r="M26" i="5"/>
  <c r="M17" i="5" s="1"/>
  <c r="M13" i="5" s="1"/>
  <c r="L26" i="5"/>
  <c r="L17" i="5" s="1"/>
  <c r="L13" i="5" s="1"/>
  <c r="K26" i="5"/>
  <c r="J26" i="5"/>
  <c r="J17" i="5" s="1"/>
  <c r="J13" i="5" s="1"/>
  <c r="I26" i="5"/>
  <c r="I17" i="5" s="1"/>
  <c r="I13" i="5" s="1"/>
  <c r="H26" i="5"/>
  <c r="M25" i="5"/>
  <c r="L25" i="5"/>
  <c r="L16" i="5" s="1"/>
  <c r="L12" i="5" s="1"/>
  <c r="K25" i="5"/>
  <c r="K24" i="5" s="1"/>
  <c r="J25" i="5"/>
  <c r="H25" i="5"/>
  <c r="M23" i="5"/>
  <c r="M22" i="5" s="1"/>
  <c r="L23" i="5"/>
  <c r="L22" i="5" s="1"/>
  <c r="K23" i="5"/>
  <c r="J23" i="5"/>
  <c r="J22" i="5" s="1"/>
  <c r="I23" i="5"/>
  <c r="I22" i="5" s="1"/>
  <c r="H22" i="5"/>
  <c r="M21" i="5"/>
  <c r="L21" i="5"/>
  <c r="K21" i="5"/>
  <c r="J21" i="5"/>
  <c r="I21" i="5"/>
  <c r="M20" i="5"/>
  <c r="L20" i="5"/>
  <c r="L57" i="5" s="1"/>
  <c r="K20" i="5"/>
  <c r="J20" i="5"/>
  <c r="I20" i="5"/>
  <c r="H19" i="5"/>
  <c r="K17" i="5"/>
  <c r="M16" i="5"/>
  <c r="M12" i="5" s="1"/>
  <c r="H16" i="5"/>
  <c r="H12" i="5" s="1"/>
  <c r="K13" i="5"/>
  <c r="I57" i="5" l="1"/>
  <c r="K57" i="5"/>
  <c r="M57" i="5"/>
  <c r="J53" i="5"/>
  <c r="G53" i="5" s="1"/>
  <c r="G56" i="5"/>
  <c r="G20" i="5"/>
  <c r="M19" i="5"/>
  <c r="M18" i="5" s="1"/>
  <c r="M14" i="5" s="1"/>
  <c r="L19" i="5"/>
  <c r="G21" i="5"/>
  <c r="L24" i="5"/>
  <c r="K19" i="5"/>
  <c r="J24" i="5"/>
  <c r="G26" i="5"/>
  <c r="K16" i="5"/>
  <c r="K12" i="5" s="1"/>
  <c r="I19" i="5"/>
  <c r="I18" i="5" s="1"/>
  <c r="I14" i="5" s="1"/>
  <c r="G23" i="5"/>
  <c r="J16" i="5"/>
  <c r="J12" i="5" s="1"/>
  <c r="H17" i="5"/>
  <c r="I25" i="5"/>
  <c r="M24" i="5"/>
  <c r="G29" i="5"/>
  <c r="L18" i="5"/>
  <c r="L14" i="5" s="1"/>
  <c r="L11" i="5" s="1"/>
  <c r="M11" i="5"/>
  <c r="M15" i="5"/>
  <c r="J19" i="5"/>
  <c r="J18" i="5" s="1"/>
  <c r="K22" i="5"/>
  <c r="K18" i="5" s="1"/>
  <c r="H24" i="5"/>
  <c r="J14" i="5"/>
  <c r="L15" i="5"/>
  <c r="H18" i="5"/>
  <c r="G28" i="5"/>
  <c r="J57" i="5" l="1"/>
  <c r="G57" i="5" s="1"/>
  <c r="J11" i="5"/>
  <c r="J15" i="5"/>
  <c r="K14" i="5"/>
  <c r="K11" i="5" s="1"/>
  <c r="K15" i="5"/>
  <c r="G17" i="5"/>
  <c r="H13" i="5"/>
  <c r="G13" i="5" s="1"/>
  <c r="G19" i="5"/>
  <c r="G22" i="5"/>
  <c r="I24" i="5"/>
  <c r="G24" i="5" s="1"/>
  <c r="I16" i="5"/>
  <c r="G25" i="5"/>
  <c r="H14" i="5"/>
  <c r="G18" i="5"/>
  <c r="H15" i="5"/>
  <c r="I15" i="5" l="1"/>
  <c r="G15" i="5" s="1"/>
  <c r="I12" i="5"/>
  <c r="G16" i="5"/>
  <c r="G14" i="5"/>
  <c r="H11" i="5"/>
  <c r="I11" i="5" l="1"/>
  <c r="G11" i="5" s="1"/>
  <c r="G12" i="5"/>
</calcChain>
</file>

<file path=xl/comments1.xml><?xml version="1.0" encoding="utf-8"?>
<comments xmlns="http://schemas.openxmlformats.org/spreadsheetml/2006/main">
  <authors>
    <author>Автор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1091300 на црми
3146060 секвестирование</t>
        </r>
      </text>
    </comment>
  </commentList>
</comments>
</file>

<file path=xl/sharedStrings.xml><?xml version="1.0" encoding="utf-8"?>
<sst xmlns="http://schemas.openxmlformats.org/spreadsheetml/2006/main" count="361" uniqueCount="112">
  <si>
    <t>№ п/п</t>
  </si>
  <si>
    <t>Всего</t>
  </si>
  <si>
    <t>в том числе на 01.07</t>
  </si>
  <si>
    <t>Ед.  изм.</t>
  </si>
  <si>
    <t>Планируемое значение показателя по годам реализации</t>
  </si>
  <si>
    <t xml:space="preserve">Цели, задачи, наименование программных мероприятий </t>
  </si>
  <si>
    <t xml:space="preserve">Наименование показателя (индикатора) </t>
  </si>
  <si>
    <t>Ответственные исполнители, соисполнители, участники</t>
  </si>
  <si>
    <t>2016 год</t>
  </si>
  <si>
    <t>2017 год</t>
  </si>
  <si>
    <t>2018 год</t>
  </si>
  <si>
    <t>%</t>
  </si>
  <si>
    <t>Борисенко Т.В.</t>
  </si>
  <si>
    <t>51-56-38</t>
  </si>
  <si>
    <t>ед.</t>
  </si>
  <si>
    <t xml:space="preserve"> Муниципальная программа муниципального образования «Город Астрахань»   «Развитие физической культуры и спорта на территории города Астрахани»</t>
  </si>
  <si>
    <r>
      <rPr>
        <b/>
        <sz val="8"/>
        <color indexed="8"/>
        <rFont val="Times New Roman"/>
        <family val="1"/>
        <charset val="204"/>
      </rPr>
      <t>Показатель 1.</t>
    </r>
    <r>
      <rPr>
        <sz val="8"/>
        <color indexed="8"/>
        <rFont val="Times New Roman"/>
        <family val="1"/>
        <charset val="204"/>
      </rPr>
      <t xml:space="preserve"> Доля детей и подростков в возрасте от 5 до 18 лет, систематически занимающихся в организациях, оказывающих услуги в области физической культуры и спорта различной организационно-правовой формы и формы собственности, в общей численности детей данной возрастной группы</t>
    </r>
  </si>
  <si>
    <t>Отчётный 2014 год</t>
  </si>
  <si>
    <t>Текущий 2015 год</t>
  </si>
  <si>
    <t xml:space="preserve">Целевое значение показателя   (конечный результат) за весь период реализации программы </t>
  </si>
  <si>
    <t>чел.</t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</si>
  <si>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Количество граждан, привлеченных к массовым занятиям физической культурой и спортом</t>
    </r>
  </si>
  <si>
    <r>
      <rPr>
        <b/>
        <sz val="8"/>
        <color indexed="8"/>
        <rFont val="Times New Roman"/>
        <family val="1"/>
        <charset val="204"/>
      </rPr>
      <t>Показатель 1.</t>
    </r>
    <r>
      <rPr>
        <sz val="8"/>
        <color indexed="8"/>
        <rFont val="Times New Roman"/>
        <family val="1"/>
        <charset val="204"/>
      </rPr>
      <t xml:space="preserve"> Доля граждан, удовлетворенных доступностью и качеством получаемых муниципальных услуг в области физической культуры и спорта от общей численности граждан, получающих данные услуги</t>
    </r>
  </si>
  <si>
    <t xml:space="preserve">Цели, задачи, наименования программных мероприятий </t>
  </si>
  <si>
    <t>Источники           финансирования</t>
  </si>
  <si>
    <t>Планируемые расходы, руб.</t>
  </si>
  <si>
    <t>всего</t>
  </si>
  <si>
    <t xml:space="preserve"> Муниципальная программа «Развитие физической культуры и спорта на территории города Астрахани»</t>
  </si>
  <si>
    <t>Итого по программе</t>
  </si>
  <si>
    <r>
      <rPr>
        <b/>
        <sz val="8"/>
        <color indexed="8"/>
        <rFont val="Times New Roman"/>
        <family val="1"/>
        <charset val="204"/>
      </rPr>
      <t>Задача 1.1.</t>
    </r>
    <r>
      <rPr>
        <sz val="8"/>
        <color indexed="8"/>
        <rFont val="Times New Roman"/>
        <family val="1"/>
        <charset val="204"/>
      </rPr>
      <t xml:space="preserve"> Повышение качества оказания муниципальных услуг (выполнения работ) в области физической культуры и спорта</t>
    </r>
  </si>
  <si>
    <r>
      <rPr>
        <b/>
        <sz val="8"/>
        <color indexed="8"/>
        <rFont val="Times New Roman"/>
        <family val="1"/>
        <charset val="204"/>
      </rPr>
      <t xml:space="preserve">Мероприятие 1.1.1. </t>
    </r>
    <r>
      <rPr>
        <sz val="8"/>
        <color indexed="8"/>
        <rFont val="Times New Roman"/>
        <family val="1"/>
        <charset val="204"/>
      </rPr>
      <t>Предоставление муниципальных услуг (выполнение работ) в области физической культуры и спорта</t>
    </r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</si>
  <si>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Количество спортивных и физкультурных мероприятий</t>
    </r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</si>
  <si>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Доля фактической обеспеченности МО "Город Астрахань" спортивными учреждениями от нормативной потребности</t>
    </r>
  </si>
  <si>
    <r>
      <rPr>
        <b/>
        <sz val="8"/>
        <rFont val="Times New Roman"/>
        <family val="1"/>
        <charset val="204"/>
      </rPr>
      <t xml:space="preserve">Показатель 1. </t>
    </r>
    <r>
      <rPr>
        <sz val="8"/>
        <rFont val="Times New Roman"/>
        <family val="1"/>
        <charset val="204"/>
      </rPr>
      <t>Доля учреждений, оказывающих услуги в области физической культуры и спорта различной организационно-правовой формы и формы собственности, соответвующих современным нормам и требованиями от общей численности спортивных организаций</t>
    </r>
  </si>
  <si>
    <r>
      <rPr>
        <b/>
        <sz val="8"/>
        <color indexed="8"/>
        <rFont val="Times New Roman"/>
        <family val="1"/>
        <charset val="204"/>
      </rPr>
      <t xml:space="preserve">Задача 1.1. </t>
    </r>
    <r>
      <rPr>
        <sz val="8"/>
        <color indexed="8"/>
        <rFont val="Times New Roman"/>
        <family val="1"/>
        <charset val="204"/>
      </rPr>
      <t>Повышение качества оказания муниципальных услуг (выполнения работ) в области физической культуры и спорта</t>
    </r>
  </si>
  <si>
    <t>Бюджет  МО "Город Астрахань"</t>
  </si>
  <si>
    <t>х</t>
  </si>
  <si>
    <r>
      <rPr>
        <b/>
        <sz val="8"/>
        <rFont val="Times New Roman"/>
        <family val="1"/>
        <charset val="204"/>
      </rPr>
      <t>Задача 1.2.</t>
    </r>
    <r>
      <rPr>
        <sz val="8"/>
        <rFont val="Times New Roman"/>
        <family val="1"/>
        <charset val="204"/>
      </rPr>
      <t xml:space="preserve"> Создание необходимых условий для сохранения и улучшения  физического здоровья жителей города средствами физической культуры и спорта</t>
    </r>
  </si>
  <si>
    <r>
      <rPr>
        <b/>
        <sz val="8"/>
        <color indexed="8"/>
        <rFont val="Times New Roman"/>
        <family val="1"/>
        <charset val="204"/>
      </rPr>
      <t>Мероприятие 1.2.1.</t>
    </r>
    <r>
      <rPr>
        <sz val="8"/>
        <color indexed="8"/>
        <rFont val="Times New Roman"/>
        <family val="1"/>
        <charset val="204"/>
      </rPr>
      <t xml:space="preserve"> Реализация Календарного плана спортивных и физкультурных мероприятий МО «Город Астрахань»</t>
    </r>
  </si>
  <si>
    <r>
      <rPr>
        <b/>
        <sz val="8"/>
        <color indexed="8"/>
        <rFont val="Times New Roman"/>
        <family val="1"/>
        <charset val="204"/>
      </rPr>
      <t xml:space="preserve">Задача 1.3. </t>
    </r>
    <r>
      <rPr>
        <sz val="8"/>
        <color indexed="8"/>
        <rFont val="Times New Roman"/>
        <family val="1"/>
        <charset val="204"/>
      </rPr>
      <t xml:space="preserve"> Развитие материально-технической базы муниципальных учреждений, оказывающих услуги в области физической культуры и спорта </t>
    </r>
  </si>
  <si>
    <r>
      <rPr>
        <b/>
        <sz val="8"/>
        <color indexed="8"/>
        <rFont val="Times New Roman"/>
        <family val="1"/>
        <charset val="204"/>
      </rPr>
      <t>Мероприятие 1.3.1.</t>
    </r>
    <r>
      <rPr>
        <sz val="8"/>
        <color indexed="8"/>
        <rFont val="Times New Roman"/>
        <family val="1"/>
        <charset val="204"/>
      </rPr>
      <t xml:space="preserve"> Реконструкция тренировочной площадки на муниципальном стадионе "Астрахань", г.Астрахань, ул.Ползунова, д. 1 б</t>
    </r>
  </si>
  <si>
    <t>Приложение 2  к муниципальной программе муниципального образования "Город Астрахань"  "Развитие физической культуры и спорта на территории города Астрахани»</t>
  </si>
  <si>
    <r>
      <rPr>
        <b/>
        <sz val="8"/>
        <color indexed="8"/>
        <rFont val="Times New Roman"/>
        <family val="1"/>
        <charset val="204"/>
      </rPr>
      <t xml:space="preserve">Показатель 2. </t>
    </r>
    <r>
      <rPr>
        <sz val="8"/>
        <color indexed="8"/>
        <rFont val="Times New Roman"/>
        <family val="1"/>
        <charset val="204"/>
      </rPr>
      <t>Доля квалифицированных тренеров и тренеров-преподавателей, работающих в муниципальных организациях, оказывающих услуги в области физической культуры и спорта в общей численности работников данной категории в указанных организациях</t>
    </r>
  </si>
  <si>
    <t>Приложение 1  к муниципальной программе муниципального образования "Город Астрахань"  "Развитие физической культуры и спорта на территории города Астрахани"</t>
  </si>
  <si>
    <r>
      <rPr>
        <b/>
        <sz val="8"/>
        <color indexed="8"/>
        <rFont val="Times New Roman"/>
        <family val="1"/>
        <charset val="204"/>
      </rPr>
      <t>Цель 1</t>
    </r>
    <r>
      <rPr>
        <sz val="8"/>
        <color indexed="8"/>
        <rFont val="Times New Roman"/>
        <family val="1"/>
        <charset val="204"/>
      </rPr>
      <t>. Совершенствование уровня развития физической культуры, массового спорта и доступности физкультурно-спортивных услуг на территории МО «Город Астрахань»</t>
    </r>
  </si>
  <si>
    <r>
      <rPr>
        <b/>
        <sz val="8"/>
        <color indexed="8"/>
        <rFont val="Times New Roman"/>
        <family val="1"/>
        <charset val="204"/>
      </rPr>
      <t>Цель 1</t>
    </r>
    <r>
      <rPr>
        <sz val="8"/>
        <color indexed="8"/>
        <rFont val="Times New Roman"/>
        <family val="1"/>
        <charset val="204"/>
      </rPr>
      <t>. Совершенствование уровня развития физической культуры, массового спорта и доступности физкультурно-спортивных услуг на территории муниципального образования «Город Астрахань».</t>
    </r>
  </si>
  <si>
    <r>
      <rPr>
        <b/>
        <sz val="8"/>
        <color indexed="8"/>
        <rFont val="Times New Roman"/>
        <family val="1"/>
        <charset val="204"/>
      </rPr>
      <t>Показатель 2</t>
    </r>
    <r>
      <rPr>
        <sz val="8"/>
        <color indexed="8"/>
        <rFont val="Times New Roman"/>
        <family val="1"/>
        <charset val="204"/>
      </rPr>
      <t>. Доля призовых мест, занятых обучающимися на региональных, федеральных, международных соревнованиях к общему числу спортсменов, направленных от учреждения</t>
    </r>
  </si>
  <si>
    <r>
      <rPr>
        <b/>
        <sz val="8"/>
        <color indexed="8"/>
        <rFont val="Times New Roman"/>
        <family val="1"/>
        <charset val="204"/>
      </rPr>
      <t xml:space="preserve">Показатель 1. </t>
    </r>
    <r>
      <rPr>
        <sz val="8"/>
        <color indexed="8"/>
        <rFont val="Times New Roman"/>
        <family val="1"/>
        <charset val="204"/>
      </rPr>
      <t xml:space="preserve">Уровень спортивной подготовленности обучающихся (доля воспитанников организаций, имеющих спортивные разряды от общего количества воспитанников) </t>
    </r>
  </si>
  <si>
    <t>2019 год</t>
  </si>
  <si>
    <t>Бюджет АО</t>
  </si>
  <si>
    <t>Итого</t>
  </si>
  <si>
    <t>Управление образования администрации МО "Город Астрахань"</t>
  </si>
  <si>
    <t>Управление по капитальному строительству  администрации МО "Город Астрахань"</t>
  </si>
  <si>
    <t>Управление по капитальному строительству администрации МО "Город Астрахань"</t>
  </si>
  <si>
    <t>Управление образования администрации МО "Город Астрахань"
Управление по капитальному строительству  администрации МО "Город Астрахань"</t>
  </si>
  <si>
    <r>
      <rPr>
        <b/>
        <sz val="8"/>
        <rFont val="Times New Roman"/>
        <family val="1"/>
        <charset val="204"/>
      </rPr>
      <t xml:space="preserve">Мероприятие 1.1.2. </t>
    </r>
    <r>
      <rPr>
        <sz val="8"/>
        <rFont val="Times New Roman"/>
        <family val="1"/>
        <charset val="204"/>
      </rPr>
      <t>Обеспечение содержания материально-технической базы муниципальных спортивных организаций, создание безопасных условий пребывания  в них воспитанников и персонала, обеспечение участия команд, состоящих из воспитанников  таких  организаций  в спортивных соревнованиях, физкультурных мероприятиях, тренировочных и учебно-тренировочных сборах различного уровня, семинарах, тренингах</t>
    </r>
  </si>
  <si>
    <r>
      <rPr>
        <b/>
        <sz val="8"/>
        <color indexed="8"/>
        <rFont val="Times New Roman"/>
        <family val="1"/>
        <charset val="204"/>
      </rPr>
      <t>Мероприятие 1.2.1.</t>
    </r>
    <r>
      <rPr>
        <sz val="8"/>
        <color indexed="8"/>
        <rFont val="Times New Roman"/>
        <family val="1"/>
        <charset val="204"/>
      </rPr>
      <t xml:space="preserve"> Реализация Календарного плана спортивных и физкультурных мероприятий муниципального образования «Город Астрахань»</t>
    </r>
  </si>
  <si>
    <t>Упраление по капитальному строительству  администрации МО "Город Астрахань"</t>
  </si>
  <si>
    <t>Федеральный бюджет</t>
  </si>
  <si>
    <r>
      <t>Мероприятие 1.1.2.</t>
    </r>
    <r>
      <rPr>
        <sz val="8"/>
        <rFont val="Times New Roman"/>
        <family val="1"/>
        <charset val="204"/>
      </rPr>
      <t xml:space="preserve"> Обеспечение содержания материально-технической базы муниципальных спортивных организаций, создание безопасных условий пребывания  в них воспитанников и персонала, обеспечение участия команд, состоящих из воспитанников  таких  организаций  в спортивных соревнованиях, физкультурных мероприятиях, тренировочных и учебно-тренировочных сборах различного уровня, семинарах, тренингах</t>
    </r>
  </si>
  <si>
    <t>Рассчет показателей (индикаторов) муниципальной программы муниципального образования "Город Астрахань"  "Развитие физической культуры и спорта на территории города Астрахани"</t>
  </si>
  <si>
    <t>Методика рассчета 9формулы, описание рассчетов) и (или) другие источники получения информации</t>
  </si>
  <si>
    <t>Арифметический метод</t>
  </si>
  <si>
    <t>Форма федерального статистического наблюдения № 1-ФК</t>
  </si>
  <si>
    <r>
      <rPr>
        <b/>
        <sz val="9"/>
        <rFont val="Times New Roman"/>
        <family val="1"/>
        <charset val="204"/>
      </rPr>
      <t>Показатель 1.</t>
    </r>
    <r>
      <rPr>
        <sz val="9"/>
        <rFont val="Times New Roman"/>
        <family val="1"/>
        <charset val="204"/>
      </rPr>
      <t xml:space="preserve"> Протяженность сетей теплоснабжения </t>
    </r>
  </si>
  <si>
    <t>м</t>
  </si>
  <si>
    <t>Считается измерительными приборами</t>
  </si>
  <si>
    <t>2020 год</t>
  </si>
  <si>
    <r>
      <t xml:space="preserve">Мероприятие 1.3.2. </t>
    </r>
    <r>
      <rPr>
        <sz val="9"/>
        <color indexed="8"/>
        <rFont val="Times New Roman"/>
        <family val="1"/>
        <charset val="204"/>
      </rPr>
      <t xml:space="preserve"> Капитальный ремонт сетей теплоснабжения к зданию по площади Заводской, 95 "А" в Трусовском районе г. Астрахани</t>
    </r>
  </si>
  <si>
    <r>
      <rPr>
        <b/>
        <sz val="8"/>
        <rFont val="Times New Roman"/>
        <family val="1"/>
        <charset val="204"/>
      </rPr>
      <t>Мероприятие 1.3.2</t>
    </r>
    <r>
      <rPr>
        <sz val="8"/>
        <rFont val="Times New Roman"/>
        <family val="1"/>
        <charset val="204"/>
      </rPr>
      <t>.Капитальный ремонт  сетей теплоснабжения к зданию по площади Заводской, 95"А" в Трусовском районе г.Астрахани</t>
    </r>
  </si>
  <si>
    <r>
      <t xml:space="preserve">Показатель 1. </t>
    </r>
    <r>
      <rPr>
        <sz val="8"/>
        <rFont val="Times New Roman"/>
        <family val="1"/>
        <charset val="204"/>
      </rPr>
      <t xml:space="preserve">Протяженность сетей теплоснабжения </t>
    </r>
  </si>
  <si>
    <r>
      <rPr>
        <b/>
        <sz val="9"/>
        <color indexed="8"/>
        <rFont val="Times New Roman"/>
        <family val="1"/>
        <charset val="204"/>
      </rPr>
      <t xml:space="preserve">Мероприятие 1.3.2. </t>
    </r>
    <r>
      <rPr>
        <sz val="9"/>
        <color indexed="8"/>
        <rFont val="Times New Roman"/>
        <family val="1"/>
        <charset val="204"/>
      </rPr>
      <t>Строительство сетей теплоснабжения к зданию по площади Заводской, 95 "А" в Трусовском районе г. Астрахани</t>
    </r>
  </si>
  <si>
    <t>Перечень программных мероприятий, показателей (индикаторов) муниципальной программы муниципального образования "Город Астрахань"  "Развитие физической культуры и спорта на территории города Астрахани"</t>
  </si>
  <si>
    <t>2021 год</t>
  </si>
  <si>
    <t>-</t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</si>
  <si>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>Доля населения, систематически занимающегося физической культурой и спортом от общей численности населения  МО "Город Астрахань" в возрасте от 3 до 79 лет</t>
    </r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</si>
  <si>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Доля населения, систематически занимающегося физической культурой и спортом от общей численности населения МО "Город Астрахань"</t>
    </r>
  </si>
  <si>
    <r>
      <rPr>
        <b/>
        <sz val="8"/>
        <rFont val="Times New Roman"/>
        <family val="1"/>
        <charset val="204"/>
      </rPr>
      <t xml:space="preserve">Показатель 1. </t>
    </r>
    <r>
      <rPr>
        <sz val="8"/>
        <rFont val="Times New Roman"/>
        <family val="1"/>
        <charset val="204"/>
      </rPr>
      <t xml:space="preserve">Численность лиц, систематически занимающихся физической культурой и спортом </t>
    </r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</si>
  <si>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Численность лиц, систематически занимающихся физической культурой и спортом </t>
    </r>
  </si>
  <si>
    <r>
      <rPr>
        <b/>
        <sz val="8"/>
        <rFont val="Times New Roman"/>
        <family val="1"/>
        <charset val="204"/>
      </rPr>
      <t>Показатель 1.</t>
    </r>
    <r>
      <rPr>
        <sz val="8"/>
        <rFont val="Times New Roman"/>
        <family val="1"/>
        <charset val="204"/>
      </rPr>
      <t xml:space="preserve"> Доля населения, систематически занимающегося физической культурой и спортом от общей численности населения  МО "Город Астрахань" в возрасте от 3 до 79 лет</t>
    </r>
  </si>
  <si>
    <r>
      <rPr>
        <b/>
        <sz val="8"/>
        <color indexed="8"/>
        <rFont val="Times New Roman"/>
        <family val="1"/>
        <charset val="204"/>
      </rPr>
      <t>Мероприятие 1.2.1.</t>
    </r>
    <r>
      <rPr>
        <sz val="8"/>
        <color indexed="8"/>
        <rFont val="Times New Roman"/>
        <family val="1"/>
        <charset val="204"/>
      </rPr>
      <t xml:space="preserve"> Реализация Календарного плана спортивных мероприятий и физкультурных мероприятий муниципального образования «Город Астрахань»</t>
    </r>
  </si>
  <si>
    <t xml:space="preserve">Распределение расходов на реализацию муниципальной  программы </t>
  </si>
  <si>
    <t>МО «Город Астрахань» «Развитие физической культуры и спорта на территории города Астрахани»</t>
  </si>
  <si>
    <t>Код</t>
  </si>
  <si>
    <t>ГРБС (ведомство)</t>
  </si>
  <si>
    <t>целевой статьи</t>
  </si>
  <si>
    <t>02Ж0140000</t>
  </si>
  <si>
    <t>02Ж2046031</t>
  </si>
  <si>
    <t>02Ш1946031</t>
  </si>
  <si>
    <t>Приложение 2 к постановлению администрации муниципального образования "Город Астрахань"  от ________2018 г. №______</t>
  </si>
  <si>
    <t>Приложенеи 3 к постановлению администрации муниципального образования "Город Астрахань" от ______ № _____</t>
  </si>
  <si>
    <t>Приложение 3 к муниципальной программе муниципального образования "Город Астрахань" "Развитие физической культуры и сорта на территории города Астрахани"</t>
  </si>
  <si>
    <t>Приложение 4  к постановлению администрации муниципального образования "Город Астрахань"  "от______ № ______</t>
  </si>
  <si>
    <r>
      <t xml:space="preserve">Мероприятие 1.3.3.  </t>
    </r>
    <r>
      <rPr>
        <sz val="9"/>
        <color indexed="8"/>
        <rFont val="Times New Roman"/>
        <family val="1"/>
        <charset val="204"/>
      </rPr>
      <t>Строительство межшкольного стадиона (ФОКОТ) на территории МБОУ г.Астрахани  «СОШ № 9» (г.Астрахань, пер.Ленинградский, 55)</t>
    </r>
  </si>
  <si>
    <r>
      <t xml:space="preserve">Мероприятие 1.3.4.  </t>
    </r>
    <r>
      <rPr>
        <sz val="9"/>
        <color indexed="8"/>
        <rFont val="Times New Roman"/>
        <family val="1"/>
        <charset val="204"/>
      </rPr>
      <t>Строительство межшкольного стадиона (ФОКОТ) на территории МБОУ г.Астрахани  «СОШ № 36» (г.Астрахань, ул.I-ая Перевозная, 94)</t>
    </r>
  </si>
  <si>
    <r>
      <t xml:space="preserve">Мероприятие 1.3.5.  </t>
    </r>
    <r>
      <rPr>
        <sz val="9"/>
        <color indexed="8"/>
        <rFont val="Times New Roman"/>
        <family val="1"/>
        <charset val="204"/>
      </rPr>
      <t>Строительство межшкольного стадиона (ФОКОТ) на территории МБОУ г.Астрахани  «СОШ № 37» (г.Астрахань, ул.Боевая, 81, корп. 1)</t>
    </r>
  </si>
  <si>
    <r>
      <t xml:space="preserve">Мероприятие 1.3.6.  </t>
    </r>
    <r>
      <rPr>
        <sz val="9"/>
        <color indexed="8"/>
        <rFont val="Times New Roman"/>
        <family val="1"/>
        <charset val="204"/>
      </rPr>
      <t>Строительство межшкольного стадиона (ФОКОТ) на территории МБОУ г.Астрахани  «СОШ № 48» (г.Астрахань, ул.Звездная, 59, корп. 1)</t>
    </r>
  </si>
  <si>
    <r>
      <t xml:space="preserve">Показатель 1. </t>
    </r>
    <r>
      <rPr>
        <sz val="8"/>
        <rFont val="Times New Roman"/>
        <family val="1"/>
        <charset val="204"/>
      </rPr>
      <t>Единовременная пропускная способность стадиона</t>
    </r>
  </si>
  <si>
    <r>
      <t xml:space="preserve">Показатель 1. </t>
    </r>
    <r>
      <rPr>
        <sz val="8"/>
        <rFont val="Times New Roman"/>
        <family val="1"/>
        <charset val="204"/>
      </rPr>
      <t xml:space="preserve"> Единовременная пропускная способность стадиона</t>
    </r>
  </si>
  <si>
    <t>чел./час</t>
  </si>
  <si>
    <r>
      <t xml:space="preserve">Мероприятие 1.3.7.  </t>
    </r>
    <r>
      <rPr>
        <sz val="9"/>
        <color indexed="8"/>
        <rFont val="Times New Roman"/>
        <family val="1"/>
        <charset val="204"/>
      </rPr>
      <t>Строительство физкультурно-оздоровительного комплекса (ФОК) на территории МБОУ г.Астрахани  «СОШ № 59» (г.Астрахань, ул.Б.Хмельницкого, 20)</t>
    </r>
  </si>
  <si>
    <r>
      <t xml:space="preserve">Мероприятие 1.3.8.  </t>
    </r>
    <r>
      <rPr>
        <sz val="9"/>
        <color indexed="8"/>
        <rFont val="Times New Roman"/>
        <family val="1"/>
        <charset val="204"/>
      </rPr>
      <t>Строительство физкультурно-оздоровительного комплекса (ФОК) на территории МБУ  ДО г.Астрахани  «ДЮСШ № 1» (г.Астрахань, ул.Мытищенская, 47)</t>
    </r>
  </si>
  <si>
    <r>
      <t xml:space="preserve">Показатель 1. </t>
    </r>
    <r>
      <rPr>
        <sz val="8"/>
        <rFont val="Times New Roman"/>
        <family val="1"/>
        <charset val="204"/>
      </rPr>
      <t xml:space="preserve"> Единовременная пропускная способность ФОК</t>
    </r>
  </si>
  <si>
    <t>Мероприятие 1.3.3.  Строительство межшкольного стадиона (ФОКОТ) на территории МБОУ г.Астрахани  «СОШ № 9» (г.Астрахань, пер.Ленинградский, 55)</t>
  </si>
  <si>
    <t>Мероприятие 1.3.4.  Строительство межшкольного стадиона (ФОКОТ) на территории МБОУ г.Астрахани  «СОШ № 36» (г.Астрахань, ул.I-ая Перевозная, 94)</t>
  </si>
  <si>
    <t>Мероприятие 1.3.5.  Строительство межшкольного стадиона (ФОКОТ) на территории МБОУ г.Астрахани  «СОШ № 37» (г.Астрахань, ул.Боевая, 81, корп. 1)</t>
  </si>
  <si>
    <t>Мероприятие 1.3.6.  Строительство межшкольного стадиона (ФОКОТ) на территории МБОУ г.Астрахани  «СОШ № 48» (г.Астрахань, ул.Звездная, 59, корп. 1)</t>
  </si>
  <si>
    <t>Мероприятие 1.3.7.  Строительство физкультурно-оздоровительного комплекса (ФОК) на территории МБОУ г.Астрахани  «СОШ № 59» (г.Астрахань, ул.Б.Хмельницкого, 20)</t>
  </si>
  <si>
    <t>Мероприятие 1.3.8.  Строительство физкультурно-оздоровительного комплекса (ФОК) на территории МБУ  ДО г.Астрахани  «ДЮСШ № 1» (г.Астрахань, ул.Мытищенская, 47)</t>
  </si>
  <si>
    <r>
      <rPr>
        <b/>
        <sz val="9"/>
        <rFont val="Times New Roman"/>
        <family val="1"/>
        <charset val="204"/>
      </rPr>
      <t>Показатель 1.</t>
    </r>
    <r>
      <rPr>
        <sz val="9"/>
        <rFont val="Times New Roman"/>
        <family val="1"/>
        <charset val="204"/>
      </rPr>
      <t xml:space="preserve"> Единовременная пропускная способность стадиона</t>
    </r>
  </si>
  <si>
    <r>
      <rPr>
        <b/>
        <sz val="9"/>
        <rFont val="Times New Roman"/>
        <family val="1"/>
        <charset val="204"/>
      </rPr>
      <t>Показатель 1.</t>
    </r>
    <r>
      <rPr>
        <sz val="9"/>
        <rFont val="Times New Roman"/>
        <family val="1"/>
        <charset val="204"/>
      </rPr>
      <t xml:space="preserve"> Единовременная пропускная способность ФОК</t>
    </r>
  </si>
  <si>
    <t>Расчитывается в соответствии с техническими характеристиками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</si>
</sst>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3" fillId="0" borderId="0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49" fontId="1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85724</xdr:colOff>
      <xdr:row>12</xdr:row>
      <xdr:rowOff>57151</xdr:rowOff>
    </xdr:from>
    <xdr:ext cx="3295651" cy="691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781674" y="2447926"/>
              <a:ext cx="3295651" cy="691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ДНз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Чз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Чн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ДНз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оля населения, систематически занимающегося физической культурой и спортом от общей численности населения МО "Город Астрахань" в возрасте от 3 до 79 лет;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Чз</a:t>
              </a:r>
              <a:r>
                <a:rPr lang="en-US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числеенность занимающихся физисечкой культурой и спортом;</a:t>
              </a:r>
            </a:p>
            <a:p>
              <a:r>
                <a:rPr lang="ru-RU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Чн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численность населения  МО "Город Астрахань" в возрасте от 3 до 79 лет.</a:t>
              </a:r>
            </a:p>
            <a:p>
              <a:endParaRPr lang="en-US" sz="6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781674" y="2447926"/>
              <a:ext cx="3295651" cy="691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ДНз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Чз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Чн,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ДНз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оля населения, систематически занимающегося физической культурой и спортом от общей численности населения МО "Город Астрахань" в возрасте от 3 до 79 лет;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Чз</a:t>
              </a:r>
              <a:r>
                <a:rPr lang="en-US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числеенность занимающихся физисечкой культурой и спортом;</a:t>
              </a:r>
            </a:p>
            <a:p>
              <a:r>
                <a:rPr lang="ru-RU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Чн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численность населения  МО "Город Астрахань" в возрасте от 3 до 79 лет.</a:t>
              </a:r>
            </a:p>
            <a:p>
              <a:endParaRPr lang="en-US" sz="600"/>
            </a:p>
          </xdr:txBody>
        </xdr:sp>
      </mc:Fallback>
    </mc:AlternateContent>
    <xdr:clientData/>
  </xdr:oneCellAnchor>
  <xdr:oneCellAnchor>
    <xdr:from>
      <xdr:col>5</xdr:col>
      <xdr:colOff>52551</xdr:colOff>
      <xdr:row>13</xdr:row>
      <xdr:rowOff>91967</xdr:rowOff>
    </xdr:from>
    <xdr:ext cx="2962275" cy="89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5748501" y="3301892"/>
              <a:ext cx="2962275" cy="89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ДГуд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КГуд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ОКзн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ДГуд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оля граждан, удовлетворенных доступностью и качеством получаемых муниципальных услуг в области физической культуры и спорта от общей численности граждан, получающих данные услуги;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КГуд - количество граждан, удовлетворенных доступностью и качеством получаемых муниципальных услуг в области физической культуры и спорта;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ru-RU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ОКзн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общее количество г раждан, получающих услги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в области физической культуры и спорта</a:t>
              </a:r>
            </a:p>
            <a:p>
              <a:endParaRPr lang="en-US" sz="6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5748501" y="3301892"/>
              <a:ext cx="2962275" cy="89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ДГуд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КГуд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ОКзн,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ДГуд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оля граждан, удовлетворенных доступностью и качеством получаемых муниципальных услуг в области физической культуры и спорта от общей численности граждан, получающих данные услуги;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КГуд - количество граждан, удовлетворенных доступностью и качеством получаемых муниципальных услуг в области физической культуры и спорта;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ru-RU" sz="700" i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ОКзн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– общее количество г раждан, получающих услги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в области физической культуры и спорта</a:t>
              </a:r>
            </a:p>
            <a:p>
              <a:endParaRPr lang="en-US" sz="600"/>
            </a:p>
          </xdr:txBody>
        </xdr:sp>
      </mc:Fallback>
    </mc:AlternateContent>
    <xdr:clientData/>
  </xdr:oneCellAnchor>
  <xdr:oneCellAnchor>
    <xdr:from>
      <xdr:col>5</xdr:col>
      <xdr:colOff>85725</xdr:colOff>
      <xdr:row>14</xdr:row>
      <xdr:rowOff>0</xdr:rowOff>
    </xdr:from>
    <xdr:ext cx="2962275" cy="1123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5781675" y="4286250"/>
              <a:ext cx="2962275" cy="1123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ДДсз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Кзн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ОЧд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ДДсз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детей и подростков в возрасте от 5 до 18 лет, систематически занимающихся в организациях, оказывающих услуги в области физической культуры и спорта различной организационно-правовой формы и формы собственности, в общей численности детей данной возрастной группы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Кзн - детей и подростков в возрасте от 5 до 18 лет, систематически занимающихся в организациях, оказывающих услуги в области физической культуры и спорта различной организационно-правовой формы и формы 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собственности;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ОЧд– общее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количество детей в возрасте от 5 до 18 лет.</a:t>
              </a:r>
            </a:p>
            <a:p>
              <a:endParaRPr lang="en-US" sz="6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5781675" y="4286250"/>
              <a:ext cx="2962275" cy="1123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ДДсз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Кзн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ОЧд,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ДДсз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детей и подростков в возрасте от 5 до 18 лет, систематически занимающихся в организациях, оказывающих услуги в области физической культуры и спорта различной организационно-правовой формы и формы собственности, в общей численности детей данной возрастной группы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Кзн - детей и подростков в возрасте от 5 до 18 лет, систематически занимающихся в организациях, оказывающих услуги в области физической культуры и спорта различной организационно-правовой формы и формы 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собственности;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ОЧд– общее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количество детей в возрасте от 5 до 18 лет.</a:t>
              </a:r>
            </a:p>
            <a:p>
              <a:endParaRPr lang="en-US" sz="600"/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3371850" cy="11364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5695950" y="5543550"/>
              <a:ext cx="3371850" cy="11364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Дтр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ККТр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ОКтр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Дтр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квалифицированных тренеров и тренеров-преподавателей, работающих в муниципальных организациях, оказывающих услуги в области физической культуры и спорта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ККТр - количество квалифицированных тренеров и тренеров-преподавателей, работающих в муниципальных организациях, оказывающих услуги в области физической культуры и спорта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ОКтр–  общей численности работников данной категории в указанных организациях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5695950" y="5543550"/>
              <a:ext cx="3371850" cy="11364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Дтр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ККТр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ОКтр,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Дтр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квалифицированных тренеров и тренеров-преподавателей, работающих в муниципальных организациях, оказывающих услуги в области физической культуры и спорта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ККТр - количество квалифицированных тренеров и тренеров-преподавателей, работающих в муниципальных организациях, оказывающих услуги в области физической культуры и спорта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ОКтр–  общей численности работников данной категории в указанных организациях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1</xdr:rowOff>
    </xdr:from>
    <xdr:ext cx="3314700" cy="704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5695950" y="6705601"/>
              <a:ext cx="3314700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 i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Усп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Ср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ОКв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Усп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воспитанников организаций, имеющих спортивные разряды от общего количества воспитанников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Ср - количество воспитанников организаций, имеющих спортивные разряды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ОКв– общего количества воспитанников 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5695950" y="6705601"/>
              <a:ext cx="3314700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 i="0">
                  <a:latin typeface="Times New Roman" panose="02020603050405020304" pitchFamily="18" charset="0"/>
                  <a:cs typeface="Times New Roman" panose="02020603050405020304" pitchFamily="18" charset="0"/>
                </a:rPr>
                <a:t>Усп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Ср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ОКв,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Усп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воспитанников организаций, имеющих спортивные разряды от общего количества воспитанников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Ср - количество воспитанников организаций, имеющих спортивные разряды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ОКв– общего количества воспитанников 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3371850" cy="714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5695950" y="7553325"/>
              <a:ext cx="3371850" cy="714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 i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</a:t>
              </a:r>
              <a14:m>
                <m:oMath xmlns:m="http://schemas.openxmlformats.org/officeDocument/2006/math">
                  <m:r>
                    <a:rPr lang="ru-RU" sz="700" b="0" i="0">
                      <a:latin typeface="Cambria Math" panose="02040503050406030204" pitchFamily="18" charset="0"/>
                    </a:rPr>
                    <m:t>ПМ</m:t>
                  </m:r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Кпрм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ОКв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ДПМ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воспитанников организаций, имеющих спортивные разряды от общего количества воспитанников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Кпрм - количество воспитанников организаций, имеющих спортивные разряды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ОКв– общего количества воспитанников, направленных на соревнования 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5695950" y="7553325"/>
              <a:ext cx="3371850" cy="714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 i="0">
                  <a:latin typeface="Times New Roman" panose="02020603050405020304" pitchFamily="18" charset="0"/>
                  <a:cs typeface="Times New Roman" panose="02020603050405020304" pitchFamily="18" charset="0"/>
                </a:rPr>
                <a:t>Д</a:t>
              </a:r>
              <a:r>
                <a:rPr lang="ru-RU" sz="700" b="0" i="0">
                  <a:latin typeface="Cambria Math" panose="02040503050406030204" pitchFamily="18" charset="0"/>
                </a:rPr>
                <a:t>ПМ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Кпрм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ОКв,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ДПМ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воспитанников организаций, имеющих спортивные разряды от общего количества воспитанников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Кпрм - количество воспитанников организаций, имеющих спортивные разряды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ОКв– общего количества воспитанников, направленных на соревнования </a:t>
              </a:r>
              <a:endParaRPr lang="en-US" sz="6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114300</xdr:colOff>
      <xdr:row>21</xdr:row>
      <xdr:rowOff>0</xdr:rowOff>
    </xdr:from>
    <xdr:ext cx="2962275" cy="1123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5810250" y="11020425"/>
              <a:ext cx="2962275" cy="1123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ДУ</a:t>
              </a:r>
              <a14:m>
                <m:oMath xmlns:m="http://schemas.openxmlformats.org/officeDocument/2006/math">
                  <m:r>
                    <a:rPr lang="en-US" sz="7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7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ru-RU" sz="700" b="0" i="1">
                          <a:latin typeface="Cambria Math" panose="02040503050406030204" pitchFamily="18" charset="0"/>
                        </a:rPr>
                        <m:t>КУУТ</m:t>
                      </m:r>
                    </m:num>
                    <m:den>
                      <m:r>
                        <a:rPr lang="ru-RU" sz="700" b="0" i="1">
                          <a:latin typeface="Cambria Math" panose="02040503050406030204" pitchFamily="18" charset="0"/>
                        </a:rPr>
                        <m:t>ОКУ</m:t>
                      </m:r>
                    </m:den>
                  </m:f>
                  <m:r>
                    <a:rPr lang="ru-RU" sz="700" b="0" i="0">
                      <a:latin typeface="Cambria Math" panose="02040503050406030204" pitchFamily="18" charset="0"/>
                    </a:rPr>
                    <m:t>, </m:t>
                  </m:r>
                  <m:r>
                    <a:rPr lang="en-US" sz="700" b="0" i="0">
                      <a:latin typeface="Cambria Math" panose="02040503050406030204" pitchFamily="18" charset="0"/>
                    </a:rPr>
                    <m:t>  </m:t>
                  </m:r>
                  <m:r>
                    <a:rPr lang="ru-RU" sz="700" b="0" i="0">
                      <a:latin typeface="Cambria Math" panose="02040503050406030204" pitchFamily="18" charset="0"/>
                    </a:rPr>
                    <m:t>              </m:t>
                  </m:r>
                </m:oMath>
              </a14:m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ДУ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учреждений, оказывающих услуги в области физической культуры и спорта различной организационно-правовой формы и формы собственности, соответвующих современным нормам и требованиями;</a:t>
              </a:r>
              <a:endParaRPr lang="ru-RU" sz="7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КУУТ - количество учреждений, оказывающих услуги в области физической культуры и спорта различной организационно-правовой формы и формы собственности, соответвующих современным нормам и требованиями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ОКУ– общей численности спортивных организаций</a:t>
              </a:r>
              <a:endParaRPr lang="en-US" sz="6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5810250" y="11020425"/>
              <a:ext cx="2962275" cy="1123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ru-RU" sz="700">
                  <a:latin typeface="Times New Roman" panose="02020603050405020304" pitchFamily="18" charset="0"/>
                  <a:cs typeface="Times New Roman" panose="02020603050405020304" pitchFamily="18" charset="0"/>
                </a:rPr>
                <a:t>ДУ</a:t>
              </a:r>
              <a:r>
                <a:rPr lang="en-US" sz="700" i="0">
                  <a:latin typeface="Cambria Math" panose="02040503050406030204" pitchFamily="18" charset="0"/>
                </a:rPr>
                <a:t>=</a:t>
              </a:r>
              <a:r>
                <a:rPr lang="ru-RU" sz="700" b="0" i="0">
                  <a:latin typeface="Cambria Math" panose="02040503050406030204" pitchFamily="18" charset="0"/>
                </a:rPr>
                <a:t>КУУТ</a:t>
              </a:r>
              <a:r>
                <a:rPr lang="en-US" sz="700" b="0" i="0">
                  <a:latin typeface="Cambria Math" panose="02040503050406030204" pitchFamily="18" charset="0"/>
                </a:rPr>
                <a:t>/</a:t>
              </a:r>
              <a:r>
                <a:rPr lang="ru-RU" sz="700" b="0" i="0">
                  <a:latin typeface="Cambria Math" panose="02040503050406030204" pitchFamily="18" charset="0"/>
                </a:rPr>
                <a:t>ОКУ, </a:t>
              </a:r>
              <a:r>
                <a:rPr lang="en-US" sz="700" b="0" i="0">
                  <a:latin typeface="Cambria Math" panose="02040503050406030204" pitchFamily="18" charset="0"/>
                </a:rPr>
                <a:t>  </a:t>
              </a:r>
              <a:r>
                <a:rPr lang="ru-RU" sz="700" b="0" i="0">
                  <a:latin typeface="Cambria Math" panose="02040503050406030204" pitchFamily="18" charset="0"/>
                </a:rPr>
                <a:t>              </a:t>
              </a:r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где</a:t>
              </a: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ДУ</a:t>
              </a:r>
              <a:r>
                <a:rPr lang="ru-RU" sz="70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Доля учреждений, оказывающих услуги в области физической культуры и спорта различной организационно-правовой формы и формы собственности, соответвующих современным нормам и требованиями;</a:t>
              </a:r>
              <a:endParaRPr lang="ru-RU" sz="7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ru-RU" sz="7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КУУТ - количество учреждений, оказывающих услуги в области физической культуры и спорта различной организационно-правовой формы и формы собственности, соответвующих современным нормам и требованиями</a:t>
              </a:r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r>
                <a:rPr lang="ru-RU" sz="7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ОКУ– общей численности спортивных организаций</a:t>
              </a:r>
              <a:endParaRPr lang="en-US" sz="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selection activeCell="A26" sqref="A26:T29"/>
    </sheetView>
  </sheetViews>
  <sheetFormatPr defaultRowHeight="15" x14ac:dyDescent="0.25"/>
  <cols>
    <col min="1" max="1" width="3.140625" customWidth="1"/>
    <col min="2" max="2" width="26.28515625" style="13" customWidth="1"/>
    <col min="3" max="3" width="13.85546875" style="13" customWidth="1"/>
    <col min="4" max="4" width="22.140625" style="13" customWidth="1"/>
    <col min="5" max="5" width="3.7109375" customWidth="1"/>
    <col min="6" max="6" width="5.85546875" customWidth="1"/>
    <col min="7" max="7" width="5.85546875" style="25" customWidth="1"/>
    <col min="8" max="8" width="4.5703125" style="25" customWidth="1"/>
    <col min="9" max="9" width="4.42578125" style="25" customWidth="1"/>
    <col min="10" max="11" width="4.140625" style="25" customWidth="1"/>
    <col min="12" max="13" width="5.28515625" style="25" customWidth="1"/>
    <col min="14" max="19" width="4.7109375" style="25" customWidth="1"/>
    <col min="20" max="20" width="9.42578125" style="25" customWidth="1"/>
  </cols>
  <sheetData>
    <row r="1" spans="1:20" ht="30.75" customHeight="1" x14ac:dyDescent="0.25">
      <c r="I1" s="111" t="s">
        <v>89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x14ac:dyDescent="0.25"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39.75" customHeight="1" x14ac:dyDescent="0.25">
      <c r="A3" s="27"/>
      <c r="B3" s="4"/>
      <c r="C3" s="63"/>
      <c r="D3" s="64"/>
      <c r="E3" s="27"/>
      <c r="F3" s="27"/>
      <c r="G3" s="27"/>
      <c r="H3" s="27"/>
      <c r="I3" s="112" t="s">
        <v>43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39.75" customHeight="1" x14ac:dyDescent="0.25">
      <c r="A4" s="27"/>
      <c r="B4" s="4"/>
      <c r="C4" s="63"/>
      <c r="D4" s="64"/>
      <c r="E4" s="27"/>
      <c r="F4" s="27"/>
      <c r="G4" s="27"/>
      <c r="H4" s="27"/>
      <c r="I4" s="72"/>
      <c r="J4" s="72"/>
      <c r="K4" s="72"/>
      <c r="L4" s="72"/>
      <c r="M4" s="72"/>
      <c r="N4" s="76"/>
      <c r="O4" s="72"/>
      <c r="P4" s="72"/>
      <c r="Q4" s="72"/>
      <c r="R4" s="72"/>
      <c r="S4" s="72"/>
      <c r="T4" s="72"/>
    </row>
    <row r="5" spans="1:20" x14ac:dyDescent="0.25">
      <c r="A5" s="119" t="s">
        <v>72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ht="23.25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5" customHeight="1" x14ac:dyDescent="0.25">
      <c r="A7" s="96">
        <v>1</v>
      </c>
      <c r="B7" s="113" t="s">
        <v>5</v>
      </c>
      <c r="C7" s="113" t="s">
        <v>7</v>
      </c>
      <c r="D7" s="116" t="s">
        <v>6</v>
      </c>
      <c r="E7" s="96" t="s">
        <v>3</v>
      </c>
      <c r="F7" s="96" t="s">
        <v>17</v>
      </c>
      <c r="G7" s="96" t="s">
        <v>18</v>
      </c>
      <c r="H7" s="110" t="s">
        <v>4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96" t="s">
        <v>19</v>
      </c>
    </row>
    <row r="8" spans="1:20" ht="15" customHeight="1" x14ac:dyDescent="0.25">
      <c r="A8" s="97"/>
      <c r="B8" s="114"/>
      <c r="C8" s="114"/>
      <c r="D8" s="117"/>
      <c r="E8" s="97"/>
      <c r="F8" s="97"/>
      <c r="G8" s="97"/>
      <c r="H8" s="99" t="s">
        <v>8</v>
      </c>
      <c r="I8" s="100"/>
      <c r="J8" s="99" t="s">
        <v>9</v>
      </c>
      <c r="K8" s="100"/>
      <c r="L8" s="99" t="s">
        <v>10</v>
      </c>
      <c r="M8" s="100"/>
      <c r="N8" s="99" t="s">
        <v>48</v>
      </c>
      <c r="O8" s="100"/>
      <c r="P8" s="121" t="s">
        <v>67</v>
      </c>
      <c r="Q8" s="122"/>
      <c r="R8" s="110" t="s">
        <v>73</v>
      </c>
      <c r="S8" s="110"/>
      <c r="T8" s="97"/>
    </row>
    <row r="9" spans="1:20" x14ac:dyDescent="0.25">
      <c r="A9" s="97"/>
      <c r="B9" s="114"/>
      <c r="C9" s="114"/>
      <c r="D9" s="117"/>
      <c r="E9" s="97"/>
      <c r="F9" s="97"/>
      <c r="G9" s="97"/>
      <c r="H9" s="101"/>
      <c r="I9" s="102"/>
      <c r="J9" s="101"/>
      <c r="K9" s="102"/>
      <c r="L9" s="101"/>
      <c r="M9" s="102"/>
      <c r="N9" s="101"/>
      <c r="O9" s="102"/>
      <c r="P9" s="101"/>
      <c r="Q9" s="102"/>
      <c r="R9" s="110"/>
      <c r="S9" s="110"/>
      <c r="T9" s="97"/>
    </row>
    <row r="10" spans="1:20" ht="33" x14ac:dyDescent="0.25">
      <c r="A10" s="98"/>
      <c r="B10" s="115"/>
      <c r="C10" s="115"/>
      <c r="D10" s="118"/>
      <c r="E10" s="98"/>
      <c r="F10" s="98"/>
      <c r="G10" s="98"/>
      <c r="H10" s="60" t="s">
        <v>1</v>
      </c>
      <c r="I10" s="60" t="s">
        <v>2</v>
      </c>
      <c r="J10" s="60" t="s">
        <v>1</v>
      </c>
      <c r="K10" s="71" t="s">
        <v>2</v>
      </c>
      <c r="L10" s="71" t="s">
        <v>1</v>
      </c>
      <c r="M10" s="71" t="s">
        <v>2</v>
      </c>
      <c r="N10" s="75" t="s">
        <v>1</v>
      </c>
      <c r="O10" s="71" t="s">
        <v>2</v>
      </c>
      <c r="P10" s="71" t="s">
        <v>1</v>
      </c>
      <c r="Q10" s="71" t="s">
        <v>2</v>
      </c>
      <c r="R10" s="60" t="s">
        <v>1</v>
      </c>
      <c r="S10" s="60" t="s">
        <v>2</v>
      </c>
      <c r="T10" s="98"/>
    </row>
    <row r="11" spans="1:20" x14ac:dyDescent="0.25">
      <c r="A11" s="47">
        <v>1</v>
      </c>
      <c r="B11" s="61">
        <v>2</v>
      </c>
      <c r="C11" s="61">
        <v>3</v>
      </c>
      <c r="D11" s="65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x14ac:dyDescent="0.25">
      <c r="A12" s="103" t="s">
        <v>15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1:20" ht="78.75" x14ac:dyDescent="0.25">
      <c r="A13" s="47">
        <v>2</v>
      </c>
      <c r="B13" s="106" t="s">
        <v>44</v>
      </c>
      <c r="C13" s="108" t="s">
        <v>51</v>
      </c>
      <c r="D13" s="92" t="s">
        <v>76</v>
      </c>
      <c r="E13" s="47" t="s">
        <v>11</v>
      </c>
      <c r="F13" s="47">
        <v>34</v>
      </c>
      <c r="G13" s="47">
        <v>34</v>
      </c>
      <c r="H13" s="47">
        <v>35.003999999999998</v>
      </c>
      <c r="I13" s="47">
        <v>35.003999999999998</v>
      </c>
      <c r="J13" s="47">
        <v>35.200000000000003</v>
      </c>
      <c r="K13" s="47">
        <v>35.200000000000003</v>
      </c>
      <c r="L13" s="47" t="s">
        <v>74</v>
      </c>
      <c r="M13" s="47" t="s">
        <v>74</v>
      </c>
      <c r="N13" s="47" t="s">
        <v>74</v>
      </c>
      <c r="O13" s="47" t="s">
        <v>74</v>
      </c>
      <c r="P13" s="47" t="s">
        <v>74</v>
      </c>
      <c r="Q13" s="47" t="s">
        <v>74</v>
      </c>
      <c r="R13" s="47" t="s">
        <v>74</v>
      </c>
      <c r="S13" s="47" t="s">
        <v>74</v>
      </c>
      <c r="T13" s="47">
        <v>35.200000000000003</v>
      </c>
    </row>
    <row r="14" spans="1:20" ht="93" customHeight="1" x14ac:dyDescent="0.25">
      <c r="A14" s="47">
        <v>3</v>
      </c>
      <c r="B14" s="107"/>
      <c r="C14" s="109"/>
      <c r="D14" s="92" t="s">
        <v>79</v>
      </c>
      <c r="E14" s="47" t="s">
        <v>11</v>
      </c>
      <c r="F14" s="47" t="s">
        <v>74</v>
      </c>
      <c r="G14" s="47" t="s">
        <v>74</v>
      </c>
      <c r="H14" s="47" t="s">
        <v>74</v>
      </c>
      <c r="I14" s="47" t="s">
        <v>74</v>
      </c>
      <c r="J14" s="47">
        <v>52.24</v>
      </c>
      <c r="K14" s="47">
        <v>52.24</v>
      </c>
      <c r="L14" s="47">
        <v>52.49</v>
      </c>
      <c r="M14" s="47">
        <v>52.49</v>
      </c>
      <c r="N14" s="47">
        <v>52.5</v>
      </c>
      <c r="O14" s="47">
        <v>52.5</v>
      </c>
      <c r="P14" s="47">
        <v>52.5</v>
      </c>
      <c r="Q14" s="47">
        <v>52.5</v>
      </c>
      <c r="R14" s="47">
        <v>52.5</v>
      </c>
      <c r="S14" s="47">
        <v>52.5</v>
      </c>
      <c r="T14" s="47">
        <v>52.5</v>
      </c>
    </row>
    <row r="15" spans="1:20" ht="95.25" customHeight="1" x14ac:dyDescent="0.25">
      <c r="A15" s="47">
        <v>4</v>
      </c>
      <c r="B15" s="62" t="s">
        <v>29</v>
      </c>
      <c r="C15" s="61" t="s">
        <v>51</v>
      </c>
      <c r="D15" s="93" t="s">
        <v>22</v>
      </c>
      <c r="E15" s="47" t="s">
        <v>11</v>
      </c>
      <c r="F15" s="47">
        <v>79</v>
      </c>
      <c r="G15" s="47">
        <v>78</v>
      </c>
      <c r="H15" s="47">
        <v>79</v>
      </c>
      <c r="I15" s="47">
        <v>79</v>
      </c>
      <c r="J15" s="47">
        <v>80</v>
      </c>
      <c r="K15" s="47">
        <v>80</v>
      </c>
      <c r="L15" s="47">
        <v>81</v>
      </c>
      <c r="M15" s="47">
        <v>81</v>
      </c>
      <c r="N15" s="47">
        <v>82</v>
      </c>
      <c r="O15" s="47">
        <v>82</v>
      </c>
      <c r="P15" s="47">
        <v>85</v>
      </c>
      <c r="Q15" s="47">
        <v>85</v>
      </c>
      <c r="R15" s="47">
        <v>85</v>
      </c>
      <c r="S15" s="47">
        <v>85</v>
      </c>
      <c r="T15" s="47">
        <v>85</v>
      </c>
    </row>
    <row r="16" spans="1:20" ht="135" x14ac:dyDescent="0.25">
      <c r="A16" s="47">
        <v>5</v>
      </c>
      <c r="B16" s="106" t="s">
        <v>30</v>
      </c>
      <c r="C16" s="61" t="s">
        <v>51</v>
      </c>
      <c r="D16" s="93" t="s">
        <v>16</v>
      </c>
      <c r="E16" s="47" t="s">
        <v>11</v>
      </c>
      <c r="F16" s="47">
        <v>39</v>
      </c>
      <c r="G16" s="47">
        <v>39</v>
      </c>
      <c r="H16" s="47">
        <v>43.3</v>
      </c>
      <c r="I16" s="47">
        <v>43.3</v>
      </c>
      <c r="J16" s="47">
        <v>46</v>
      </c>
      <c r="K16" s="47">
        <v>46</v>
      </c>
      <c r="L16" s="47">
        <v>49.3</v>
      </c>
      <c r="M16" s="47">
        <v>49.3</v>
      </c>
      <c r="N16" s="47">
        <v>51.9</v>
      </c>
      <c r="O16" s="47">
        <v>51.9</v>
      </c>
      <c r="P16" s="47">
        <v>62.3</v>
      </c>
      <c r="Q16" s="47">
        <v>62.3</v>
      </c>
      <c r="R16" s="47">
        <v>62.3</v>
      </c>
      <c r="S16" s="47">
        <v>62.3</v>
      </c>
      <c r="T16" s="47">
        <v>62.3</v>
      </c>
    </row>
    <row r="17" spans="1:20" ht="123.75" x14ac:dyDescent="0.25">
      <c r="A17" s="47">
        <v>6</v>
      </c>
      <c r="B17" s="107"/>
      <c r="C17" s="61" t="s">
        <v>51</v>
      </c>
      <c r="D17" s="93" t="s">
        <v>42</v>
      </c>
      <c r="E17" s="47" t="s">
        <v>11</v>
      </c>
      <c r="F17" s="47">
        <v>48</v>
      </c>
      <c r="G17" s="47">
        <v>48</v>
      </c>
      <c r="H17" s="47">
        <v>51</v>
      </c>
      <c r="I17" s="47">
        <v>51</v>
      </c>
      <c r="J17" s="47">
        <v>53</v>
      </c>
      <c r="K17" s="47">
        <v>53</v>
      </c>
      <c r="L17" s="47">
        <v>57</v>
      </c>
      <c r="M17" s="47">
        <v>57</v>
      </c>
      <c r="N17" s="47">
        <v>61</v>
      </c>
      <c r="O17" s="47">
        <v>61</v>
      </c>
      <c r="P17" s="47">
        <v>63</v>
      </c>
      <c r="Q17" s="47">
        <v>63</v>
      </c>
      <c r="R17" s="47">
        <v>63</v>
      </c>
      <c r="S17" s="47">
        <v>63</v>
      </c>
      <c r="T17" s="47">
        <v>63</v>
      </c>
    </row>
    <row r="18" spans="1:20" ht="90" x14ac:dyDescent="0.25">
      <c r="A18" s="47">
        <v>7</v>
      </c>
      <c r="B18" s="108" t="s">
        <v>55</v>
      </c>
      <c r="C18" s="108" t="s">
        <v>51</v>
      </c>
      <c r="D18" s="93" t="s">
        <v>47</v>
      </c>
      <c r="E18" s="47" t="s">
        <v>11</v>
      </c>
      <c r="F18" s="47">
        <v>18</v>
      </c>
      <c r="G18" s="47">
        <v>20</v>
      </c>
      <c r="H18" s="47">
        <v>23</v>
      </c>
      <c r="I18" s="47">
        <v>21</v>
      </c>
      <c r="J18" s="47">
        <v>24</v>
      </c>
      <c r="K18" s="47">
        <v>23</v>
      </c>
      <c r="L18" s="47">
        <v>25</v>
      </c>
      <c r="M18" s="47">
        <v>24</v>
      </c>
      <c r="N18" s="47">
        <v>27</v>
      </c>
      <c r="O18" s="47">
        <v>402</v>
      </c>
      <c r="P18" s="47">
        <v>28</v>
      </c>
      <c r="Q18" s="47">
        <v>27</v>
      </c>
      <c r="R18" s="47">
        <v>28</v>
      </c>
      <c r="S18" s="47">
        <v>27</v>
      </c>
      <c r="T18" s="47">
        <v>28</v>
      </c>
    </row>
    <row r="19" spans="1:20" ht="97.5" customHeight="1" x14ac:dyDescent="0.25">
      <c r="A19" s="47">
        <v>8</v>
      </c>
      <c r="B19" s="109"/>
      <c r="C19" s="109"/>
      <c r="D19" s="93" t="s">
        <v>46</v>
      </c>
      <c r="E19" s="47" t="s">
        <v>11</v>
      </c>
      <c r="F19" s="47">
        <v>14</v>
      </c>
      <c r="G19" s="47">
        <v>15</v>
      </c>
      <c r="H19" s="47">
        <v>18</v>
      </c>
      <c r="I19" s="47">
        <v>15</v>
      </c>
      <c r="J19" s="47">
        <v>19</v>
      </c>
      <c r="K19" s="47">
        <v>16</v>
      </c>
      <c r="L19" s="47">
        <v>20</v>
      </c>
      <c r="M19" s="47">
        <v>17</v>
      </c>
      <c r="N19" s="47">
        <v>21</v>
      </c>
      <c r="O19" s="47">
        <v>19</v>
      </c>
      <c r="P19" s="47">
        <v>23</v>
      </c>
      <c r="Q19" s="47">
        <v>20</v>
      </c>
      <c r="R19" s="47">
        <v>23</v>
      </c>
      <c r="S19" s="47">
        <v>20</v>
      </c>
      <c r="T19" s="47">
        <v>23</v>
      </c>
    </row>
    <row r="20" spans="1:20" ht="60" customHeight="1" x14ac:dyDescent="0.25">
      <c r="A20" s="47">
        <v>9</v>
      </c>
      <c r="B20" s="108" t="s">
        <v>37</v>
      </c>
      <c r="C20" s="108" t="s">
        <v>51</v>
      </c>
      <c r="D20" s="92" t="s">
        <v>21</v>
      </c>
      <c r="E20" s="47" t="s">
        <v>20</v>
      </c>
      <c r="F20" s="60">
        <v>184780</v>
      </c>
      <c r="G20" s="60">
        <v>185001</v>
      </c>
      <c r="H20" s="60">
        <v>186490</v>
      </c>
      <c r="I20" s="60">
        <v>186490</v>
      </c>
      <c r="J20" s="60">
        <v>188304</v>
      </c>
      <c r="K20" s="71">
        <v>188304</v>
      </c>
      <c r="L20" s="71"/>
      <c r="M20" s="71"/>
      <c r="N20" s="46"/>
      <c r="O20" s="46"/>
      <c r="P20" s="46"/>
      <c r="Q20" s="46"/>
      <c r="R20" s="46"/>
      <c r="S20" s="46"/>
      <c r="T20" s="47">
        <v>188304</v>
      </c>
    </row>
    <row r="21" spans="1:20" ht="60" customHeight="1" x14ac:dyDescent="0.25">
      <c r="A21" s="47">
        <v>10</v>
      </c>
      <c r="B21" s="109"/>
      <c r="C21" s="109"/>
      <c r="D21" s="92" t="s">
        <v>77</v>
      </c>
      <c r="E21" s="47" t="s">
        <v>20</v>
      </c>
      <c r="F21" s="60" t="s">
        <v>74</v>
      </c>
      <c r="G21" s="60" t="s">
        <v>74</v>
      </c>
      <c r="H21" s="60" t="s">
        <v>74</v>
      </c>
      <c r="I21" s="60" t="s">
        <v>74</v>
      </c>
      <c r="J21" s="60">
        <v>256458</v>
      </c>
      <c r="K21" s="71">
        <v>256458</v>
      </c>
      <c r="L21" s="71">
        <v>258050</v>
      </c>
      <c r="M21" s="71">
        <v>258050</v>
      </c>
      <c r="N21" s="46">
        <v>260132</v>
      </c>
      <c r="O21" s="46">
        <v>260132</v>
      </c>
      <c r="P21" s="46">
        <v>261579</v>
      </c>
      <c r="Q21" s="46">
        <v>261579</v>
      </c>
      <c r="R21" s="46">
        <v>261579</v>
      </c>
      <c r="S21" s="46">
        <v>261579</v>
      </c>
      <c r="T21" s="47">
        <v>261579</v>
      </c>
    </row>
    <row r="22" spans="1:20" ht="58.5" customHeight="1" x14ac:dyDescent="0.25">
      <c r="A22" s="47">
        <v>11</v>
      </c>
      <c r="B22" s="62" t="s">
        <v>80</v>
      </c>
      <c r="C22" s="61" t="s">
        <v>51</v>
      </c>
      <c r="D22" s="92" t="s">
        <v>31</v>
      </c>
      <c r="E22" s="47" t="s">
        <v>14</v>
      </c>
      <c r="F22" s="47">
        <v>722</v>
      </c>
      <c r="G22" s="47">
        <v>578</v>
      </c>
      <c r="H22" s="47">
        <v>776</v>
      </c>
      <c r="I22" s="47">
        <v>360</v>
      </c>
      <c r="J22" s="47">
        <v>789</v>
      </c>
      <c r="K22" s="47">
        <v>380</v>
      </c>
      <c r="L22" s="47">
        <v>811</v>
      </c>
      <c r="M22" s="47">
        <v>390</v>
      </c>
      <c r="N22" s="47">
        <v>855</v>
      </c>
      <c r="O22" s="47">
        <v>402</v>
      </c>
      <c r="P22" s="47">
        <v>855</v>
      </c>
      <c r="Q22" s="47">
        <v>455</v>
      </c>
      <c r="R22" s="47">
        <v>855</v>
      </c>
      <c r="S22" s="47">
        <v>455</v>
      </c>
      <c r="T22" s="47">
        <v>4941</v>
      </c>
    </row>
    <row r="23" spans="1:20" ht="72.75" customHeight="1" x14ac:dyDescent="0.25">
      <c r="A23" s="47">
        <v>12</v>
      </c>
      <c r="B23" s="62" t="s">
        <v>39</v>
      </c>
      <c r="C23" s="61" t="s">
        <v>57</v>
      </c>
      <c r="D23" s="92" t="s">
        <v>32</v>
      </c>
      <c r="E23" s="47" t="s">
        <v>11</v>
      </c>
      <c r="F23" s="47">
        <v>27.9</v>
      </c>
      <c r="G23" s="47">
        <v>28.5</v>
      </c>
      <c r="H23" s="47">
        <v>28.9</v>
      </c>
      <c r="I23" s="47">
        <v>28.9</v>
      </c>
      <c r="J23" s="47">
        <v>29.2</v>
      </c>
      <c r="K23" s="47">
        <v>29.2</v>
      </c>
      <c r="L23" s="47">
        <v>31.1</v>
      </c>
      <c r="M23" s="47">
        <v>31.1</v>
      </c>
      <c r="N23" s="47">
        <v>32.299999999999997</v>
      </c>
      <c r="O23" s="47">
        <v>32.299999999999997</v>
      </c>
      <c r="P23" s="47">
        <v>32.299999999999997</v>
      </c>
      <c r="Q23" s="47">
        <v>32.299999999999997</v>
      </c>
      <c r="R23" s="47">
        <v>32.299999999999997</v>
      </c>
      <c r="S23" s="47">
        <v>32.299999999999997</v>
      </c>
      <c r="T23" s="47">
        <v>32.299999999999997</v>
      </c>
    </row>
    <row r="24" spans="1:20" ht="129.75" customHeight="1" x14ac:dyDescent="0.25">
      <c r="A24" s="47">
        <v>13</v>
      </c>
      <c r="B24" s="62" t="s">
        <v>40</v>
      </c>
      <c r="C24" s="61" t="s">
        <v>57</v>
      </c>
      <c r="D24" s="92" t="s">
        <v>33</v>
      </c>
      <c r="E24" s="47" t="s">
        <v>11</v>
      </c>
      <c r="F24" s="47">
        <v>9</v>
      </c>
      <c r="G24" s="47">
        <v>9</v>
      </c>
      <c r="H24" s="47">
        <v>11</v>
      </c>
      <c r="I24" s="47">
        <v>11</v>
      </c>
      <c r="J24" s="47">
        <v>11</v>
      </c>
      <c r="K24" s="47">
        <v>11</v>
      </c>
      <c r="L24" s="47">
        <v>11</v>
      </c>
      <c r="M24" s="47">
        <v>11</v>
      </c>
      <c r="N24" s="47">
        <v>11</v>
      </c>
      <c r="O24" s="47">
        <v>11</v>
      </c>
      <c r="P24" s="47">
        <v>11</v>
      </c>
      <c r="Q24" s="47">
        <v>11</v>
      </c>
      <c r="R24" s="47">
        <v>11</v>
      </c>
      <c r="S24" s="47">
        <v>11</v>
      </c>
      <c r="T24" s="47">
        <v>11</v>
      </c>
    </row>
    <row r="25" spans="1:20" ht="72" x14ac:dyDescent="0.25">
      <c r="A25" s="47">
        <v>14</v>
      </c>
      <c r="B25" s="54" t="s">
        <v>68</v>
      </c>
      <c r="C25" s="55" t="s">
        <v>53</v>
      </c>
      <c r="D25" s="94" t="s">
        <v>70</v>
      </c>
      <c r="E25" s="43" t="s">
        <v>65</v>
      </c>
      <c r="F25" s="43"/>
      <c r="G25" s="43"/>
      <c r="H25" s="43"/>
      <c r="I25" s="45"/>
      <c r="J25" s="44">
        <v>55</v>
      </c>
      <c r="K25" s="45"/>
      <c r="L25" s="45"/>
      <c r="M25" s="45"/>
      <c r="N25" s="45"/>
      <c r="O25" s="47"/>
      <c r="P25" s="47"/>
      <c r="Q25" s="47"/>
      <c r="R25" s="47"/>
      <c r="S25" s="47"/>
      <c r="T25" s="47">
        <v>55</v>
      </c>
    </row>
    <row r="26" spans="1:20" ht="72" x14ac:dyDescent="0.25">
      <c r="A26" s="47">
        <v>15</v>
      </c>
      <c r="B26" s="54" t="s">
        <v>93</v>
      </c>
      <c r="C26" s="55" t="s">
        <v>53</v>
      </c>
      <c r="D26" s="94" t="s">
        <v>97</v>
      </c>
      <c r="E26" s="43" t="s">
        <v>99</v>
      </c>
      <c r="F26" s="43"/>
      <c r="G26" s="43"/>
      <c r="H26" s="43"/>
      <c r="I26" s="45"/>
      <c r="J26" s="44"/>
      <c r="K26" s="45"/>
      <c r="L26" s="45"/>
      <c r="M26" s="45"/>
      <c r="N26" s="45">
        <v>73</v>
      </c>
      <c r="O26" s="45">
        <v>73</v>
      </c>
      <c r="P26" s="45">
        <v>73</v>
      </c>
      <c r="Q26" s="45">
        <v>73</v>
      </c>
      <c r="R26" s="45">
        <v>73</v>
      </c>
      <c r="S26" s="45">
        <v>73</v>
      </c>
      <c r="T26" s="45">
        <v>73</v>
      </c>
    </row>
    <row r="27" spans="1:20" ht="72" x14ac:dyDescent="0.25">
      <c r="A27" s="47">
        <v>16</v>
      </c>
      <c r="B27" s="54" t="s">
        <v>94</v>
      </c>
      <c r="C27" s="55" t="s">
        <v>53</v>
      </c>
      <c r="D27" s="94" t="s">
        <v>98</v>
      </c>
      <c r="E27" s="43" t="s">
        <v>99</v>
      </c>
      <c r="F27" s="43"/>
      <c r="G27" s="43"/>
      <c r="H27" s="43"/>
      <c r="I27" s="45"/>
      <c r="J27" s="44"/>
      <c r="K27" s="45"/>
      <c r="L27" s="45"/>
      <c r="M27" s="45"/>
      <c r="N27" s="45">
        <v>73</v>
      </c>
      <c r="O27" s="45">
        <v>73</v>
      </c>
      <c r="P27" s="45">
        <v>73</v>
      </c>
      <c r="Q27" s="45">
        <v>73</v>
      </c>
      <c r="R27" s="45">
        <v>73</v>
      </c>
      <c r="S27" s="45">
        <v>73</v>
      </c>
      <c r="T27" s="45">
        <v>73</v>
      </c>
    </row>
    <row r="28" spans="1:20" ht="72" x14ac:dyDescent="0.25">
      <c r="A28" s="47">
        <v>17</v>
      </c>
      <c r="B28" s="54" t="s">
        <v>95</v>
      </c>
      <c r="C28" s="55" t="s">
        <v>53</v>
      </c>
      <c r="D28" s="94" t="s">
        <v>98</v>
      </c>
      <c r="E28" s="43" t="s">
        <v>99</v>
      </c>
      <c r="F28" s="43"/>
      <c r="G28" s="43"/>
      <c r="H28" s="43"/>
      <c r="I28" s="45"/>
      <c r="J28" s="44"/>
      <c r="K28" s="45"/>
      <c r="L28" s="45"/>
      <c r="M28" s="45"/>
      <c r="N28" s="45">
        <v>73</v>
      </c>
      <c r="O28" s="45">
        <v>73</v>
      </c>
      <c r="P28" s="45">
        <v>73</v>
      </c>
      <c r="Q28" s="45">
        <v>73</v>
      </c>
      <c r="R28" s="45">
        <v>73</v>
      </c>
      <c r="S28" s="45">
        <v>73</v>
      </c>
      <c r="T28" s="45">
        <v>73</v>
      </c>
    </row>
    <row r="29" spans="1:20" ht="72" x14ac:dyDescent="0.25">
      <c r="A29" s="47">
        <v>18</v>
      </c>
      <c r="B29" s="54" t="s">
        <v>96</v>
      </c>
      <c r="C29" s="55" t="s">
        <v>53</v>
      </c>
      <c r="D29" s="94" t="s">
        <v>98</v>
      </c>
      <c r="E29" s="43" t="s">
        <v>99</v>
      </c>
      <c r="F29" s="43"/>
      <c r="G29" s="43"/>
      <c r="H29" s="43"/>
      <c r="I29" s="45"/>
      <c r="J29" s="44"/>
      <c r="K29" s="45"/>
      <c r="L29" s="45"/>
      <c r="M29" s="45"/>
      <c r="N29" s="45">
        <v>73</v>
      </c>
      <c r="O29" s="45">
        <v>73</v>
      </c>
      <c r="P29" s="45">
        <v>73</v>
      </c>
      <c r="Q29" s="45">
        <v>73</v>
      </c>
      <c r="R29" s="45">
        <v>73</v>
      </c>
      <c r="S29" s="45">
        <v>73</v>
      </c>
      <c r="T29" s="45">
        <v>73</v>
      </c>
    </row>
    <row r="30" spans="1:20" ht="84" x14ac:dyDescent="0.25">
      <c r="A30" s="47">
        <v>19</v>
      </c>
      <c r="B30" s="54" t="s">
        <v>100</v>
      </c>
      <c r="C30" s="55" t="s">
        <v>53</v>
      </c>
      <c r="D30" s="94" t="s">
        <v>102</v>
      </c>
      <c r="E30" s="43" t="s">
        <v>99</v>
      </c>
      <c r="F30" s="43"/>
      <c r="G30" s="43"/>
      <c r="H30" s="43"/>
      <c r="I30" s="45"/>
      <c r="J30" s="44"/>
      <c r="K30" s="45"/>
      <c r="L30" s="45"/>
      <c r="M30" s="45"/>
      <c r="N30" s="45">
        <v>55</v>
      </c>
      <c r="O30" s="45">
        <v>55</v>
      </c>
      <c r="P30" s="45">
        <v>55</v>
      </c>
      <c r="Q30" s="45">
        <v>55</v>
      </c>
      <c r="R30" s="45">
        <v>55</v>
      </c>
      <c r="S30" s="45">
        <v>55</v>
      </c>
      <c r="T30" s="45">
        <v>55</v>
      </c>
    </row>
    <row r="31" spans="1:20" ht="84" x14ac:dyDescent="0.25">
      <c r="A31" s="47">
        <v>20</v>
      </c>
      <c r="B31" s="54" t="s">
        <v>101</v>
      </c>
      <c r="C31" s="55" t="s">
        <v>53</v>
      </c>
      <c r="D31" s="94" t="s">
        <v>102</v>
      </c>
      <c r="E31" s="43" t="s">
        <v>99</v>
      </c>
      <c r="F31" s="43"/>
      <c r="G31" s="43"/>
      <c r="H31" s="43"/>
      <c r="I31" s="45"/>
      <c r="J31" s="44"/>
      <c r="K31" s="45"/>
      <c r="L31" s="45"/>
      <c r="M31" s="45"/>
      <c r="N31" s="45">
        <v>55</v>
      </c>
      <c r="O31" s="45">
        <v>55</v>
      </c>
      <c r="P31" s="45">
        <v>55</v>
      </c>
      <c r="Q31" s="45">
        <v>55</v>
      </c>
      <c r="R31" s="45">
        <v>55</v>
      </c>
      <c r="S31" s="45">
        <v>55</v>
      </c>
      <c r="T31" s="45">
        <v>55</v>
      </c>
    </row>
    <row r="32" spans="1:20" ht="18" customHeight="1" x14ac:dyDescent="0.25">
      <c r="A32" s="1"/>
      <c r="B32" s="11"/>
      <c r="C32" s="11"/>
      <c r="D32" s="11"/>
      <c r="E32" s="1"/>
      <c r="F32" s="1"/>
      <c r="G32" s="27"/>
      <c r="H32" s="27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8.75" x14ac:dyDescent="0.25">
      <c r="A33" s="1"/>
      <c r="B33" s="51" t="s">
        <v>12</v>
      </c>
      <c r="C33" s="74"/>
      <c r="D33" s="83"/>
      <c r="E33" s="84"/>
      <c r="F33" s="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8.75" x14ac:dyDescent="0.25">
      <c r="A34" s="1"/>
      <c r="B34" s="51" t="s">
        <v>13</v>
      </c>
      <c r="C34" s="11"/>
      <c r="D34" s="83"/>
      <c r="E34" s="84"/>
      <c r="F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8.75" x14ac:dyDescent="0.25">
      <c r="A35" s="1"/>
      <c r="B35" s="4"/>
      <c r="C35" s="12"/>
      <c r="D35" s="83"/>
      <c r="E35" s="84"/>
      <c r="F35" s="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x14ac:dyDescent="0.25">
      <c r="A36" s="1"/>
      <c r="B36" s="4"/>
      <c r="C36" s="5"/>
      <c r="D36" s="6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25">
      <c r="A37" s="1"/>
      <c r="B37" s="4"/>
      <c r="C37" s="5"/>
      <c r="D37" s="6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25">
      <c r="A38" s="1"/>
      <c r="B38" s="4"/>
      <c r="C38" s="5"/>
      <c r="D38" s="6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25">
      <c r="A39" s="1"/>
      <c r="B39" s="4"/>
      <c r="C39" s="5"/>
      <c r="D39" s="6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x14ac:dyDescent="0.25">
      <c r="A40" s="1"/>
      <c r="B40" s="4"/>
      <c r="C40" s="5"/>
      <c r="D40" s="6"/>
      <c r="E40" s="1"/>
      <c r="F40" s="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25">
      <c r="A41" s="1"/>
      <c r="B41" s="4"/>
      <c r="C41" s="5"/>
      <c r="D41" s="6"/>
      <c r="E41" s="1"/>
      <c r="F41" s="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25">
      <c r="A42" s="1"/>
      <c r="B42" s="4"/>
      <c r="C42" s="5"/>
      <c r="D42" s="6"/>
      <c r="E42" s="1"/>
      <c r="F42" s="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25">
      <c r="A43" s="1"/>
      <c r="B43" s="4"/>
      <c r="C43" s="5"/>
      <c r="D43" s="6"/>
      <c r="E43" s="1"/>
      <c r="F43" s="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25">
      <c r="A44" s="1"/>
      <c r="B44" s="4"/>
      <c r="C44" s="5"/>
      <c r="D44" s="6"/>
      <c r="E44" s="1"/>
      <c r="F44" s="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25">
      <c r="A45" s="1"/>
      <c r="B45" s="4"/>
      <c r="C45" s="5"/>
      <c r="D45" s="6"/>
      <c r="E45" s="1"/>
      <c r="F45" s="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25">
      <c r="A46" s="1"/>
      <c r="B46" s="4"/>
      <c r="C46" s="5"/>
      <c r="D46" s="6"/>
      <c r="E46" s="1"/>
      <c r="F46" s="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25">
      <c r="A47" s="1"/>
      <c r="B47" s="4"/>
      <c r="C47" s="5"/>
      <c r="D47" s="6"/>
      <c r="E47" s="1"/>
      <c r="F47" s="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25">
      <c r="A48" s="1"/>
      <c r="B48" s="4"/>
      <c r="C48" s="5"/>
      <c r="D48" s="6"/>
      <c r="E48" s="1"/>
      <c r="F48" s="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25">
      <c r="A49" s="1"/>
      <c r="B49" s="4"/>
      <c r="C49" s="5"/>
      <c r="D49" s="6"/>
      <c r="E49" s="1"/>
      <c r="F49" s="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25">
      <c r="A50" s="1"/>
      <c r="B50" s="4"/>
      <c r="C50" s="5"/>
      <c r="D50" s="6"/>
      <c r="E50" s="1"/>
      <c r="F50" s="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25">
      <c r="A51" s="1"/>
      <c r="B51" s="4"/>
      <c r="C51" s="5"/>
      <c r="D51" s="6"/>
      <c r="E51" s="1"/>
      <c r="F51" s="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25">
      <c r="A52" s="1"/>
      <c r="B52" s="4"/>
      <c r="C52" s="5"/>
      <c r="D52" s="6"/>
      <c r="E52" s="1"/>
      <c r="F52" s="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25">
      <c r="A53" s="1"/>
      <c r="B53" s="4"/>
      <c r="C53" s="5"/>
      <c r="D53" s="6"/>
      <c r="E53" s="1"/>
      <c r="F53" s="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25">
      <c r="A54" s="1"/>
      <c r="B54" s="4"/>
      <c r="C54" s="5"/>
      <c r="D54" s="6"/>
      <c r="E54" s="1"/>
      <c r="F54" s="1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25">
      <c r="A55" s="1"/>
      <c r="B55" s="4"/>
      <c r="C55" s="5"/>
      <c r="D55" s="6"/>
      <c r="E55" s="1"/>
      <c r="F55" s="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</sheetData>
  <mergeCells count="27">
    <mergeCell ref="I1:T1"/>
    <mergeCell ref="C20:C21"/>
    <mergeCell ref="I3:T3"/>
    <mergeCell ref="A7:A10"/>
    <mergeCell ref="B7:B10"/>
    <mergeCell ref="C7:C10"/>
    <mergeCell ref="D7:D10"/>
    <mergeCell ref="E7:E10"/>
    <mergeCell ref="F7:F10"/>
    <mergeCell ref="G7:G10"/>
    <mergeCell ref="A5:T6"/>
    <mergeCell ref="P8:Q9"/>
    <mergeCell ref="I32:T32"/>
    <mergeCell ref="T7:T10"/>
    <mergeCell ref="H8:I9"/>
    <mergeCell ref="J8:K9"/>
    <mergeCell ref="L8:M9"/>
    <mergeCell ref="N8:O9"/>
    <mergeCell ref="A12:T12"/>
    <mergeCell ref="B16:B17"/>
    <mergeCell ref="B18:B19"/>
    <mergeCell ref="C18:C19"/>
    <mergeCell ref="H7:S7"/>
    <mergeCell ref="R8:S9"/>
    <mergeCell ref="B13:B14"/>
    <mergeCell ref="C13:C14"/>
    <mergeCell ref="B20:B21"/>
  </mergeCells>
  <pageMargins left="0.31496062992125984" right="0.31496062992125984" top="0.35433070866141736" bottom="0.35433070866141736" header="0.31496062992125984" footer="0.31496062992125984"/>
  <pageSetup paperSize="9" scale="9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view="pageBreakPreview" topLeftCell="A2" zoomScale="110" zoomScaleNormal="110" zoomScaleSheetLayoutView="110" workbookViewId="0">
      <pane xSplit="6" ySplit="9" topLeftCell="G61" activePane="bottomRight" state="frozen"/>
      <selection activeCell="A2" sqref="A2"/>
      <selection pane="topRight" activeCell="H2" sqref="H2"/>
      <selection pane="bottomLeft" activeCell="A9" sqref="A9"/>
      <selection pane="bottomRight" activeCell="A2" sqref="A2:M62"/>
    </sheetView>
  </sheetViews>
  <sheetFormatPr defaultRowHeight="15" x14ac:dyDescent="0.25"/>
  <cols>
    <col min="1" max="1" width="5.28515625" style="13" customWidth="1"/>
    <col min="2" max="2" width="29.85546875" style="48" customWidth="1"/>
    <col min="3" max="3" width="20" style="13" customWidth="1"/>
    <col min="4" max="4" width="13.140625" style="21" customWidth="1"/>
    <col min="5" max="5" width="8.5703125" style="19" customWidth="1"/>
    <col min="6" max="6" width="10.5703125" style="19" customWidth="1"/>
    <col min="7" max="7" width="13.28515625" style="22" customWidth="1"/>
    <col min="8" max="8" width="11.85546875" style="22" customWidth="1"/>
    <col min="9" max="9" width="12.5703125" style="22" customWidth="1"/>
    <col min="10" max="10" width="10.85546875" style="22" bestFit="1" customWidth="1"/>
    <col min="11" max="11" width="10.85546875" style="79" bestFit="1" customWidth="1"/>
    <col min="12" max="12" width="11.28515625" style="79" customWidth="1"/>
    <col min="13" max="13" width="11.42578125" style="80" customWidth="1"/>
  </cols>
  <sheetData>
    <row r="1" spans="1:13" ht="30" hidden="1" customHeight="1" x14ac:dyDescent="0.25">
      <c r="A1" s="48"/>
      <c r="C1" s="48"/>
      <c r="D1" s="49"/>
      <c r="E1" s="50"/>
      <c r="F1" s="50"/>
      <c r="G1" s="127"/>
      <c r="H1" s="127"/>
      <c r="I1" s="127"/>
      <c r="J1" s="127"/>
      <c r="K1" s="127"/>
      <c r="L1" s="127"/>
      <c r="M1" s="127"/>
    </row>
    <row r="2" spans="1:13" ht="30" customHeight="1" x14ac:dyDescent="0.25">
      <c r="A2" s="48"/>
      <c r="C2" s="48"/>
      <c r="D2" s="49"/>
      <c r="E2" s="50"/>
      <c r="F2" s="50"/>
      <c r="G2" s="73"/>
      <c r="H2" s="112" t="s">
        <v>90</v>
      </c>
      <c r="I2" s="112"/>
      <c r="J2" s="112"/>
      <c r="K2" s="112"/>
      <c r="L2" s="112"/>
      <c r="M2" s="112"/>
    </row>
    <row r="3" spans="1:13" ht="15" customHeight="1" x14ac:dyDescent="0.25">
      <c r="A3" s="48"/>
      <c r="C3" s="48"/>
      <c r="D3" s="49"/>
      <c r="E3" s="50"/>
      <c r="F3" s="50"/>
      <c r="G3" s="73"/>
      <c r="H3" s="72"/>
      <c r="I3" s="72"/>
      <c r="J3" s="72"/>
      <c r="K3" s="72"/>
      <c r="L3" s="72"/>
      <c r="M3" s="72"/>
    </row>
    <row r="4" spans="1:13" ht="30" customHeight="1" x14ac:dyDescent="0.25">
      <c r="A4" s="48"/>
      <c r="C4" s="48"/>
      <c r="D4" s="49"/>
      <c r="E4" s="50"/>
      <c r="F4" s="50"/>
      <c r="G4" s="68"/>
      <c r="H4" s="112" t="s">
        <v>41</v>
      </c>
      <c r="I4" s="112"/>
      <c r="J4" s="112"/>
      <c r="K4" s="112"/>
      <c r="L4" s="112"/>
      <c r="M4" s="112"/>
    </row>
    <row r="5" spans="1:13" ht="15" customHeight="1" x14ac:dyDescent="0.25">
      <c r="A5" s="128" t="s">
        <v>81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21.75" customHeight="1" x14ac:dyDescent="0.25">
      <c r="A6" s="129" t="s">
        <v>82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" customHeight="1" x14ac:dyDescent="0.25">
      <c r="A7" s="108" t="s">
        <v>0</v>
      </c>
      <c r="B7" s="108" t="s">
        <v>23</v>
      </c>
      <c r="C7" s="108" t="s">
        <v>7</v>
      </c>
      <c r="D7" s="108" t="s">
        <v>24</v>
      </c>
      <c r="E7" s="130" t="s">
        <v>83</v>
      </c>
      <c r="F7" s="131"/>
      <c r="G7" s="130" t="s">
        <v>25</v>
      </c>
      <c r="H7" s="131"/>
      <c r="I7" s="131"/>
      <c r="J7" s="131"/>
      <c r="K7" s="131"/>
      <c r="L7" s="131"/>
      <c r="M7" s="132"/>
    </row>
    <row r="8" spans="1:13" ht="33.75" x14ac:dyDescent="0.25">
      <c r="A8" s="109"/>
      <c r="B8" s="109"/>
      <c r="C8" s="109"/>
      <c r="D8" s="109"/>
      <c r="E8" s="47" t="s">
        <v>84</v>
      </c>
      <c r="F8" s="47" t="s">
        <v>85</v>
      </c>
      <c r="G8" s="47" t="s">
        <v>26</v>
      </c>
      <c r="H8" s="47" t="s">
        <v>8</v>
      </c>
      <c r="I8" s="47" t="s">
        <v>9</v>
      </c>
      <c r="J8" s="47" t="s">
        <v>10</v>
      </c>
      <c r="K8" s="47" t="s">
        <v>48</v>
      </c>
      <c r="L8" s="47" t="s">
        <v>67</v>
      </c>
      <c r="M8" s="47" t="s">
        <v>73</v>
      </c>
    </row>
    <row r="9" spans="1:13" x14ac:dyDescent="0.25">
      <c r="A9" s="70">
        <v>1</v>
      </c>
      <c r="B9" s="87">
        <v>2</v>
      </c>
      <c r="C9" s="70">
        <v>3</v>
      </c>
      <c r="D9" s="70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77">
        <v>11</v>
      </c>
      <c r="L9" s="77">
        <v>12</v>
      </c>
      <c r="M9" s="78">
        <v>13</v>
      </c>
    </row>
    <row r="10" spans="1:13" ht="15" customHeight="1" x14ac:dyDescent="0.25">
      <c r="A10" s="69">
        <v>1</v>
      </c>
      <c r="B10" s="133" t="s">
        <v>27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x14ac:dyDescent="0.25">
      <c r="A11" s="108">
        <v>2</v>
      </c>
      <c r="B11" s="136" t="s">
        <v>15</v>
      </c>
      <c r="C11" s="108" t="s">
        <v>54</v>
      </c>
      <c r="D11" s="70" t="s">
        <v>50</v>
      </c>
      <c r="E11" s="24" t="s">
        <v>36</v>
      </c>
      <c r="F11" s="24" t="s">
        <v>36</v>
      </c>
      <c r="G11" s="31">
        <f>SUM(H11:M11)</f>
        <v>356353578.63999999</v>
      </c>
      <c r="H11" s="35">
        <f>H12+H13+H14</f>
        <v>109618232</v>
      </c>
      <c r="I11" s="35">
        <f t="shared" ref="I11:M11" si="0">I12+I13+I14</f>
        <v>130909124.28</v>
      </c>
      <c r="J11" s="35">
        <f t="shared" si="0"/>
        <v>23509115.359999999</v>
      </c>
      <c r="K11" s="35">
        <f t="shared" si="0"/>
        <v>30772369</v>
      </c>
      <c r="L11" s="35">
        <f t="shared" si="0"/>
        <v>30772369</v>
      </c>
      <c r="M11" s="35">
        <f t="shared" si="0"/>
        <v>30772369</v>
      </c>
    </row>
    <row r="12" spans="1:13" ht="22.5" x14ac:dyDescent="0.25">
      <c r="A12" s="126"/>
      <c r="B12" s="137"/>
      <c r="C12" s="126"/>
      <c r="D12" s="70" t="s">
        <v>58</v>
      </c>
      <c r="E12" s="24" t="s">
        <v>36</v>
      </c>
      <c r="F12" s="24" t="s">
        <v>36</v>
      </c>
      <c r="G12" s="31">
        <f t="shared" ref="G12:G32" si="1">SUM(H12:M12)</f>
        <v>105066300</v>
      </c>
      <c r="H12" s="31">
        <f>H16</f>
        <v>44000000</v>
      </c>
      <c r="I12" s="31">
        <f t="shared" ref="I12:M13" si="2">I16</f>
        <v>61066300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5">
        <f t="shared" si="2"/>
        <v>0</v>
      </c>
    </row>
    <row r="13" spans="1:13" x14ac:dyDescent="0.25">
      <c r="A13" s="126"/>
      <c r="B13" s="137"/>
      <c r="C13" s="126"/>
      <c r="D13" s="70" t="s">
        <v>49</v>
      </c>
      <c r="E13" s="24" t="s">
        <v>36</v>
      </c>
      <c r="F13" s="24" t="s">
        <v>36</v>
      </c>
      <c r="G13" s="31">
        <f t="shared" si="1"/>
        <v>20000000</v>
      </c>
      <c r="H13" s="31">
        <f>H17</f>
        <v>10000000</v>
      </c>
      <c r="I13" s="31">
        <f t="shared" si="2"/>
        <v>10000000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5">
        <f t="shared" si="2"/>
        <v>0</v>
      </c>
    </row>
    <row r="14" spans="1:13" ht="54.75" customHeight="1" x14ac:dyDescent="0.25">
      <c r="A14" s="109"/>
      <c r="B14" s="138"/>
      <c r="C14" s="109"/>
      <c r="D14" s="70" t="s">
        <v>35</v>
      </c>
      <c r="E14" s="24" t="s">
        <v>36</v>
      </c>
      <c r="F14" s="24" t="s">
        <v>36</v>
      </c>
      <c r="G14" s="31">
        <f t="shared" si="1"/>
        <v>231287278.63999999</v>
      </c>
      <c r="H14" s="31">
        <f>H18</f>
        <v>55618232</v>
      </c>
      <c r="I14" s="31">
        <f>I18</f>
        <v>59842824.280000001</v>
      </c>
      <c r="J14" s="31">
        <f>J18</f>
        <v>23509115.359999999</v>
      </c>
      <c r="K14" s="31">
        <f>K18</f>
        <v>30772369</v>
      </c>
      <c r="L14" s="31">
        <f>L18</f>
        <v>30772369</v>
      </c>
      <c r="M14" s="35">
        <f>M18</f>
        <v>30772369</v>
      </c>
    </row>
    <row r="15" spans="1:13" x14ac:dyDescent="0.25">
      <c r="A15" s="108">
        <v>3</v>
      </c>
      <c r="B15" s="106" t="s">
        <v>45</v>
      </c>
      <c r="C15" s="140" t="s">
        <v>54</v>
      </c>
      <c r="D15" s="70" t="s">
        <v>50</v>
      </c>
      <c r="E15" s="24" t="s">
        <v>36</v>
      </c>
      <c r="F15" s="24" t="s">
        <v>36</v>
      </c>
      <c r="G15" s="31">
        <f t="shared" si="1"/>
        <v>356353578.63999999</v>
      </c>
      <c r="H15" s="32">
        <f>H16+H17+H18</f>
        <v>109618232</v>
      </c>
      <c r="I15" s="35">
        <f t="shared" ref="I15:M15" si="3">I16+I17+I18</f>
        <v>130909124.28</v>
      </c>
      <c r="J15" s="35">
        <f t="shared" si="3"/>
        <v>23509115.359999999</v>
      </c>
      <c r="K15" s="35">
        <f t="shared" si="3"/>
        <v>30772369</v>
      </c>
      <c r="L15" s="35">
        <f t="shared" si="3"/>
        <v>30772369</v>
      </c>
      <c r="M15" s="35">
        <f t="shared" si="3"/>
        <v>30772369</v>
      </c>
    </row>
    <row r="16" spans="1:13" ht="22.5" x14ac:dyDescent="0.25">
      <c r="A16" s="126"/>
      <c r="B16" s="139"/>
      <c r="C16" s="141"/>
      <c r="D16" s="70" t="s">
        <v>58</v>
      </c>
      <c r="E16" s="24" t="s">
        <v>36</v>
      </c>
      <c r="F16" s="24" t="s">
        <v>36</v>
      </c>
      <c r="G16" s="31">
        <f t="shared" si="1"/>
        <v>105066300</v>
      </c>
      <c r="H16" s="33">
        <f>H25</f>
        <v>44000000</v>
      </c>
      <c r="I16" s="33">
        <f t="shared" ref="I16:M17" si="4">I25</f>
        <v>61066300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4">
        <f t="shared" si="4"/>
        <v>0</v>
      </c>
    </row>
    <row r="17" spans="1:13" x14ac:dyDescent="0.25">
      <c r="A17" s="126"/>
      <c r="B17" s="139"/>
      <c r="C17" s="141"/>
      <c r="D17" s="70" t="s">
        <v>49</v>
      </c>
      <c r="E17" s="24" t="s">
        <v>36</v>
      </c>
      <c r="F17" s="24" t="s">
        <v>36</v>
      </c>
      <c r="G17" s="31">
        <f t="shared" si="1"/>
        <v>20000000</v>
      </c>
      <c r="H17" s="33">
        <f>H26</f>
        <v>10000000</v>
      </c>
      <c r="I17" s="33">
        <f t="shared" si="4"/>
        <v>10000000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4">
        <f t="shared" si="4"/>
        <v>0</v>
      </c>
    </row>
    <row r="18" spans="1:13" ht="51.75" customHeight="1" x14ac:dyDescent="0.25">
      <c r="A18" s="109"/>
      <c r="B18" s="107"/>
      <c r="C18" s="142"/>
      <c r="D18" s="70" t="s">
        <v>35</v>
      </c>
      <c r="E18" s="24" t="s">
        <v>36</v>
      </c>
      <c r="F18" s="24" t="s">
        <v>36</v>
      </c>
      <c r="G18" s="31">
        <f t="shared" si="1"/>
        <v>231287278.63999999</v>
      </c>
      <c r="H18" s="33">
        <f t="shared" ref="H18:M18" si="5">H19+H22+H27</f>
        <v>55618232</v>
      </c>
      <c r="I18" s="33">
        <f t="shared" si="5"/>
        <v>59842824.280000001</v>
      </c>
      <c r="J18" s="33">
        <f t="shared" si="5"/>
        <v>23509115.359999999</v>
      </c>
      <c r="K18" s="33">
        <f t="shared" si="5"/>
        <v>30772369</v>
      </c>
      <c r="L18" s="33">
        <f t="shared" si="5"/>
        <v>30772369</v>
      </c>
      <c r="M18" s="34">
        <f t="shared" si="5"/>
        <v>30772369</v>
      </c>
    </row>
    <row r="19" spans="1:13" ht="48.75" customHeight="1" x14ac:dyDescent="0.25">
      <c r="A19" s="70">
        <v>4</v>
      </c>
      <c r="B19" s="23" t="s">
        <v>34</v>
      </c>
      <c r="C19" s="23" t="s">
        <v>51</v>
      </c>
      <c r="D19" s="70" t="s">
        <v>35</v>
      </c>
      <c r="E19" s="24">
        <v>741</v>
      </c>
      <c r="F19" s="24" t="s">
        <v>36</v>
      </c>
      <c r="G19" s="31">
        <f t="shared" si="1"/>
        <v>155335108.46000001</v>
      </c>
      <c r="H19" s="33">
        <f>H20+H21</f>
        <v>28367602</v>
      </c>
      <c r="I19" s="33">
        <f t="shared" ref="I19:M19" si="6">I20+I21</f>
        <v>24541284.100000001</v>
      </c>
      <c r="J19" s="33">
        <f t="shared" si="6"/>
        <v>19409115.359999999</v>
      </c>
      <c r="K19" s="33">
        <f t="shared" si="6"/>
        <v>27672369</v>
      </c>
      <c r="L19" s="33">
        <f t="shared" si="6"/>
        <v>27672369</v>
      </c>
      <c r="M19" s="34">
        <f t="shared" si="6"/>
        <v>27672369</v>
      </c>
    </row>
    <row r="20" spans="1:13" ht="45" x14ac:dyDescent="0.25">
      <c r="A20" s="70">
        <v>5</v>
      </c>
      <c r="B20" s="88" t="s">
        <v>30</v>
      </c>
      <c r="C20" s="23" t="s">
        <v>51</v>
      </c>
      <c r="D20" s="70" t="s">
        <v>35</v>
      </c>
      <c r="E20" s="24">
        <v>741</v>
      </c>
      <c r="F20" s="24" t="s">
        <v>86</v>
      </c>
      <c r="G20" s="31">
        <f t="shared" si="1"/>
        <v>123329061.46000001</v>
      </c>
      <c r="H20" s="33">
        <v>26460050</v>
      </c>
      <c r="I20" s="33">
        <f>26799379-416234.9-1091300-3146060</f>
        <v>22145784.100000001</v>
      </c>
      <c r="J20" s="33">
        <f>26799379+822990-1000000+5000000-12263253.64</f>
        <v>19359115.359999999</v>
      </c>
      <c r="K20" s="33">
        <f>18454704</f>
        <v>18454704</v>
      </c>
      <c r="L20" s="33">
        <f>18454704</f>
        <v>18454704</v>
      </c>
      <c r="M20" s="34">
        <f>18454704</f>
        <v>18454704</v>
      </c>
    </row>
    <row r="21" spans="1:13" ht="156" customHeight="1" x14ac:dyDescent="0.25">
      <c r="A21" s="70">
        <v>6</v>
      </c>
      <c r="B21" s="26" t="s">
        <v>59</v>
      </c>
      <c r="C21" s="23" t="s">
        <v>51</v>
      </c>
      <c r="D21" s="70" t="s">
        <v>35</v>
      </c>
      <c r="E21" s="24">
        <v>741</v>
      </c>
      <c r="F21" s="24" t="s">
        <v>87</v>
      </c>
      <c r="G21" s="31">
        <f t="shared" si="1"/>
        <v>32006047</v>
      </c>
      <c r="H21" s="33">
        <v>1907552</v>
      </c>
      <c r="I21" s="33">
        <f>50000+2345500</f>
        <v>2395500</v>
      </c>
      <c r="J21" s="33">
        <f>2395500-2345500</f>
        <v>50000</v>
      </c>
      <c r="K21" s="33">
        <f>9027187+5000000-4809522</f>
        <v>9217665</v>
      </c>
      <c r="L21" s="33">
        <f>9027187+190478</f>
        <v>9217665</v>
      </c>
      <c r="M21" s="34">
        <f>9027187+190478</f>
        <v>9217665</v>
      </c>
    </row>
    <row r="22" spans="1:13" ht="56.25" x14ac:dyDescent="0.25">
      <c r="A22" s="70">
        <v>7</v>
      </c>
      <c r="B22" s="87" t="s">
        <v>37</v>
      </c>
      <c r="C22" s="23" t="s">
        <v>51</v>
      </c>
      <c r="D22" s="70" t="s">
        <v>35</v>
      </c>
      <c r="E22" s="24">
        <v>741</v>
      </c>
      <c r="F22" s="24" t="s">
        <v>36</v>
      </c>
      <c r="G22" s="31">
        <f t="shared" si="1"/>
        <v>22050648</v>
      </c>
      <c r="H22" s="33">
        <f t="shared" ref="H22:M22" si="7">H23</f>
        <v>5250648</v>
      </c>
      <c r="I22" s="33">
        <f t="shared" si="7"/>
        <v>3400000</v>
      </c>
      <c r="J22" s="33">
        <f t="shared" si="7"/>
        <v>4100000</v>
      </c>
      <c r="K22" s="33">
        <f t="shared" si="7"/>
        <v>3100000</v>
      </c>
      <c r="L22" s="33">
        <f t="shared" si="7"/>
        <v>3100000</v>
      </c>
      <c r="M22" s="34">
        <f t="shared" si="7"/>
        <v>3100000</v>
      </c>
    </row>
    <row r="23" spans="1:13" ht="45" x14ac:dyDescent="0.25">
      <c r="A23" s="70">
        <v>8</v>
      </c>
      <c r="B23" s="88" t="s">
        <v>38</v>
      </c>
      <c r="C23" s="23" t="s">
        <v>51</v>
      </c>
      <c r="D23" s="70" t="s">
        <v>35</v>
      </c>
      <c r="E23" s="24">
        <v>741</v>
      </c>
      <c r="F23" s="24" t="s">
        <v>88</v>
      </c>
      <c r="G23" s="31">
        <f t="shared" si="1"/>
        <v>22050648</v>
      </c>
      <c r="H23" s="33">
        <v>5250648</v>
      </c>
      <c r="I23" s="33">
        <f>3100000+300000</f>
        <v>3400000</v>
      </c>
      <c r="J23" s="33">
        <f>3100000+1000000</f>
        <v>4100000</v>
      </c>
      <c r="K23" s="33">
        <f>5000000-1900000</f>
        <v>3100000</v>
      </c>
      <c r="L23" s="33">
        <f>5000000-1900000</f>
        <v>3100000</v>
      </c>
      <c r="M23" s="33">
        <f>5000000-1900000</f>
        <v>3100000</v>
      </c>
    </row>
    <row r="24" spans="1:13" x14ac:dyDescent="0.25">
      <c r="A24" s="108">
        <v>9</v>
      </c>
      <c r="B24" s="106" t="s">
        <v>39</v>
      </c>
      <c r="C24" s="108" t="s">
        <v>52</v>
      </c>
      <c r="D24" s="70" t="s">
        <v>50</v>
      </c>
      <c r="E24" s="24">
        <v>737</v>
      </c>
      <c r="F24" s="24" t="s">
        <v>36</v>
      </c>
      <c r="G24" s="31">
        <f t="shared" si="1"/>
        <v>178967822.18000001</v>
      </c>
      <c r="H24" s="34">
        <f>H25+H26+H27</f>
        <v>75999982</v>
      </c>
      <c r="I24" s="34">
        <f t="shared" ref="I24:M24" si="8">I25+I26+I27</f>
        <v>102967840.18000001</v>
      </c>
      <c r="J24" s="34">
        <f t="shared" si="8"/>
        <v>0</v>
      </c>
      <c r="K24" s="34">
        <f t="shared" si="8"/>
        <v>0</v>
      </c>
      <c r="L24" s="34">
        <f t="shared" si="8"/>
        <v>0</v>
      </c>
      <c r="M24" s="33">
        <f t="shared" si="8"/>
        <v>0</v>
      </c>
    </row>
    <row r="25" spans="1:13" ht="22.5" x14ac:dyDescent="0.25">
      <c r="A25" s="126"/>
      <c r="B25" s="139"/>
      <c r="C25" s="126"/>
      <c r="D25" s="70" t="s">
        <v>58</v>
      </c>
      <c r="E25" s="24">
        <v>737</v>
      </c>
      <c r="F25" s="24" t="s">
        <v>36</v>
      </c>
      <c r="G25" s="31">
        <f t="shared" si="1"/>
        <v>105066300</v>
      </c>
      <c r="H25" s="33">
        <f>H29</f>
        <v>44000000</v>
      </c>
      <c r="I25" s="33">
        <f t="shared" ref="I25:M26" si="9">I29</f>
        <v>61066300</v>
      </c>
      <c r="J25" s="33">
        <f t="shared" si="9"/>
        <v>0</v>
      </c>
      <c r="K25" s="33">
        <f t="shared" si="9"/>
        <v>0</v>
      </c>
      <c r="L25" s="33">
        <f t="shared" si="9"/>
        <v>0</v>
      </c>
      <c r="M25" s="33">
        <f t="shared" si="9"/>
        <v>0</v>
      </c>
    </row>
    <row r="26" spans="1:13" x14ac:dyDescent="0.25">
      <c r="A26" s="126"/>
      <c r="B26" s="139"/>
      <c r="C26" s="126"/>
      <c r="D26" s="70" t="s">
        <v>49</v>
      </c>
      <c r="E26" s="24">
        <v>737</v>
      </c>
      <c r="F26" s="24" t="s">
        <v>36</v>
      </c>
      <c r="G26" s="31">
        <f t="shared" si="1"/>
        <v>20000000</v>
      </c>
      <c r="H26" s="33">
        <f>H30</f>
        <v>10000000</v>
      </c>
      <c r="I26" s="33">
        <f t="shared" si="9"/>
        <v>10000000</v>
      </c>
      <c r="J26" s="33">
        <f t="shared" si="9"/>
        <v>0</v>
      </c>
      <c r="K26" s="33">
        <f t="shared" si="9"/>
        <v>0</v>
      </c>
      <c r="L26" s="33">
        <f t="shared" si="9"/>
        <v>0</v>
      </c>
      <c r="M26" s="33">
        <f t="shared" si="9"/>
        <v>0</v>
      </c>
    </row>
    <row r="27" spans="1:13" ht="33.75" x14ac:dyDescent="0.25">
      <c r="A27" s="109"/>
      <c r="B27" s="107"/>
      <c r="C27" s="109"/>
      <c r="D27" s="70" t="s">
        <v>35</v>
      </c>
      <c r="E27" s="24">
        <v>737</v>
      </c>
      <c r="F27" s="24" t="s">
        <v>36</v>
      </c>
      <c r="G27" s="31">
        <f t="shared" si="1"/>
        <v>53901522.18</v>
      </c>
      <c r="H27" s="33">
        <f>H31+H32</f>
        <v>21999982</v>
      </c>
      <c r="I27" s="33">
        <f t="shared" ref="I27" si="10">I31+I32</f>
        <v>31901540.18</v>
      </c>
      <c r="J27" s="33">
        <f>J31+J32+J56</f>
        <v>0</v>
      </c>
      <c r="K27" s="33">
        <f>K31+K32+K56</f>
        <v>0</v>
      </c>
      <c r="L27" s="33">
        <f>L31+L32+L56</f>
        <v>0</v>
      </c>
      <c r="M27" s="33">
        <f>M31+M32+M56</f>
        <v>0</v>
      </c>
    </row>
    <row r="28" spans="1:13" x14ac:dyDescent="0.25">
      <c r="A28" s="108">
        <v>10</v>
      </c>
      <c r="B28" s="106" t="s">
        <v>40</v>
      </c>
      <c r="C28" s="108" t="s">
        <v>53</v>
      </c>
      <c r="D28" s="70" t="s">
        <v>50</v>
      </c>
      <c r="E28" s="24">
        <v>737</v>
      </c>
      <c r="F28" s="24" t="s">
        <v>36</v>
      </c>
      <c r="G28" s="31">
        <f t="shared" si="1"/>
        <v>177546837.86000001</v>
      </c>
      <c r="H28" s="34">
        <f>H29+H30+H31</f>
        <v>75999982</v>
      </c>
      <c r="I28" s="34">
        <f t="shared" ref="I28:M28" si="11">I29+I30+I31</f>
        <v>101546855.86</v>
      </c>
      <c r="J28" s="34">
        <f t="shared" si="11"/>
        <v>0</v>
      </c>
      <c r="K28" s="34">
        <f t="shared" si="11"/>
        <v>0</v>
      </c>
      <c r="L28" s="34">
        <f t="shared" si="11"/>
        <v>0</v>
      </c>
      <c r="M28" s="33">
        <f t="shared" si="11"/>
        <v>0</v>
      </c>
    </row>
    <row r="29" spans="1:13" ht="22.5" x14ac:dyDescent="0.25">
      <c r="A29" s="126"/>
      <c r="B29" s="139"/>
      <c r="C29" s="126"/>
      <c r="D29" s="70" t="s">
        <v>58</v>
      </c>
      <c r="E29" s="24">
        <v>737</v>
      </c>
      <c r="F29" s="24" t="s">
        <v>36</v>
      </c>
      <c r="G29" s="31">
        <f t="shared" si="1"/>
        <v>105066300</v>
      </c>
      <c r="H29" s="33">
        <v>44000000</v>
      </c>
      <c r="I29" s="33">
        <f>61100000-33700</f>
        <v>61066300</v>
      </c>
      <c r="J29" s="33">
        <v>0</v>
      </c>
      <c r="K29" s="34">
        <v>0</v>
      </c>
      <c r="L29" s="34">
        <v>0</v>
      </c>
      <c r="M29" s="33">
        <v>0</v>
      </c>
    </row>
    <row r="30" spans="1:13" x14ac:dyDescent="0.25">
      <c r="A30" s="126"/>
      <c r="B30" s="139"/>
      <c r="C30" s="126"/>
      <c r="D30" s="70" t="s">
        <v>49</v>
      </c>
      <c r="E30" s="24">
        <v>737</v>
      </c>
      <c r="F30" s="24" t="s">
        <v>36</v>
      </c>
      <c r="G30" s="31">
        <f t="shared" si="1"/>
        <v>20000000</v>
      </c>
      <c r="H30" s="33">
        <v>10000000</v>
      </c>
      <c r="I30" s="33">
        <v>10000000</v>
      </c>
      <c r="J30" s="33">
        <f>518800-40-518760</f>
        <v>0</v>
      </c>
      <c r="K30" s="34">
        <v>0</v>
      </c>
      <c r="L30" s="34">
        <v>0</v>
      </c>
      <c r="M30" s="33">
        <v>0</v>
      </c>
    </row>
    <row r="31" spans="1:13" ht="33.75" x14ac:dyDescent="0.25">
      <c r="A31" s="109"/>
      <c r="B31" s="107"/>
      <c r="C31" s="109"/>
      <c r="D31" s="70" t="s">
        <v>35</v>
      </c>
      <c r="E31" s="24">
        <v>737</v>
      </c>
      <c r="F31" s="24" t="s">
        <v>36</v>
      </c>
      <c r="G31" s="31">
        <f t="shared" si="1"/>
        <v>52480537.859999999</v>
      </c>
      <c r="H31" s="33">
        <v>21999982</v>
      </c>
      <c r="I31" s="33">
        <v>30480555.859999999</v>
      </c>
      <c r="J31" s="33">
        <v>0</v>
      </c>
      <c r="K31" s="34">
        <v>0</v>
      </c>
      <c r="L31" s="34">
        <v>0</v>
      </c>
      <c r="M31" s="33">
        <v>0</v>
      </c>
    </row>
    <row r="32" spans="1:13" ht="56.25" x14ac:dyDescent="0.25">
      <c r="A32" s="66">
        <v>11</v>
      </c>
      <c r="B32" s="86" t="s">
        <v>69</v>
      </c>
      <c r="C32" s="86" t="s">
        <v>53</v>
      </c>
      <c r="D32" s="70" t="s">
        <v>35</v>
      </c>
      <c r="E32" s="24">
        <v>737</v>
      </c>
      <c r="F32" s="24" t="s">
        <v>36</v>
      </c>
      <c r="G32" s="31">
        <f t="shared" si="1"/>
        <v>1420984.3200000001</v>
      </c>
      <c r="H32" s="33">
        <v>0</v>
      </c>
      <c r="I32" s="33">
        <v>1420984.3200000001</v>
      </c>
      <c r="J32" s="33">
        <v>0</v>
      </c>
      <c r="K32" s="34">
        <v>0</v>
      </c>
      <c r="L32" s="34">
        <v>0</v>
      </c>
      <c r="M32" s="33">
        <v>0</v>
      </c>
    </row>
    <row r="33" spans="1:13" x14ac:dyDescent="0.25">
      <c r="A33" s="108">
        <v>12</v>
      </c>
      <c r="B33" s="123" t="s">
        <v>93</v>
      </c>
      <c r="C33" s="108" t="s">
        <v>53</v>
      </c>
      <c r="D33" s="87" t="s">
        <v>50</v>
      </c>
      <c r="E33" s="24">
        <v>737</v>
      </c>
      <c r="F33" s="24" t="s">
        <v>36</v>
      </c>
      <c r="G33" s="31">
        <f>H33+I33+J33+K33+L33+M33</f>
        <v>0</v>
      </c>
      <c r="H33" s="33">
        <f>H34+H35+H36</f>
        <v>0</v>
      </c>
      <c r="I33" s="33">
        <f t="shared" ref="I33:M33" si="12">I34+I35+I36</f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</row>
    <row r="34" spans="1:13" ht="22.5" x14ac:dyDescent="0.25">
      <c r="A34" s="126"/>
      <c r="B34" s="124"/>
      <c r="C34" s="126"/>
      <c r="D34" s="87" t="s">
        <v>58</v>
      </c>
      <c r="E34" s="24">
        <v>737</v>
      </c>
      <c r="F34" s="24" t="s">
        <v>36</v>
      </c>
      <c r="G34" s="31">
        <f t="shared" ref="G34:G56" si="13">H34+I34+J34+K34+L34+M34</f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x14ac:dyDescent="0.25">
      <c r="A35" s="126"/>
      <c r="B35" s="124"/>
      <c r="C35" s="126"/>
      <c r="D35" s="87" t="s">
        <v>49</v>
      </c>
      <c r="E35" s="24">
        <v>737</v>
      </c>
      <c r="F35" s="24" t="s">
        <v>36</v>
      </c>
      <c r="G35" s="31">
        <f t="shared" si="13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33.75" x14ac:dyDescent="0.25">
      <c r="A36" s="109"/>
      <c r="B36" s="125"/>
      <c r="C36" s="109"/>
      <c r="D36" s="87" t="s">
        <v>35</v>
      </c>
      <c r="E36" s="24">
        <v>737</v>
      </c>
      <c r="F36" s="24" t="s">
        <v>36</v>
      </c>
      <c r="G36" s="31">
        <f t="shared" si="13"/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5" customHeight="1" x14ac:dyDescent="0.25">
      <c r="A37" s="108">
        <v>13</v>
      </c>
      <c r="B37" s="123" t="s">
        <v>94</v>
      </c>
      <c r="C37" s="108" t="s">
        <v>53</v>
      </c>
      <c r="D37" s="87" t="s">
        <v>50</v>
      </c>
      <c r="E37" s="24">
        <v>737</v>
      </c>
      <c r="F37" s="24" t="s">
        <v>36</v>
      </c>
      <c r="G37" s="31">
        <f t="shared" si="13"/>
        <v>0</v>
      </c>
      <c r="H37" s="33">
        <f>H38+H39+H40</f>
        <v>0</v>
      </c>
      <c r="I37" s="33">
        <f t="shared" ref="I37:M37" si="14">I38+I39+I40</f>
        <v>0</v>
      </c>
      <c r="J37" s="33">
        <f t="shared" si="14"/>
        <v>0</v>
      </c>
      <c r="K37" s="33">
        <f t="shared" si="14"/>
        <v>0</v>
      </c>
      <c r="L37" s="33">
        <f t="shared" si="14"/>
        <v>0</v>
      </c>
      <c r="M37" s="33">
        <f t="shared" si="14"/>
        <v>0</v>
      </c>
    </row>
    <row r="38" spans="1:13" ht="22.5" x14ac:dyDescent="0.25">
      <c r="A38" s="126"/>
      <c r="B38" s="124"/>
      <c r="C38" s="126"/>
      <c r="D38" s="87" t="s">
        <v>58</v>
      </c>
      <c r="E38" s="24">
        <v>737</v>
      </c>
      <c r="F38" s="24" t="s">
        <v>36</v>
      </c>
      <c r="G38" s="31">
        <f t="shared" si="13"/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</row>
    <row r="39" spans="1:13" x14ac:dyDescent="0.25">
      <c r="A39" s="126"/>
      <c r="B39" s="124"/>
      <c r="C39" s="126"/>
      <c r="D39" s="87" t="s">
        <v>49</v>
      </c>
      <c r="E39" s="24">
        <v>737</v>
      </c>
      <c r="F39" s="24" t="s">
        <v>36</v>
      </c>
      <c r="G39" s="31">
        <f t="shared" si="13"/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</row>
    <row r="40" spans="1:13" ht="33.75" x14ac:dyDescent="0.25">
      <c r="A40" s="109"/>
      <c r="B40" s="125"/>
      <c r="C40" s="109"/>
      <c r="D40" s="87" t="s">
        <v>35</v>
      </c>
      <c r="E40" s="24">
        <v>737</v>
      </c>
      <c r="F40" s="24" t="s">
        <v>36</v>
      </c>
      <c r="G40" s="31">
        <f t="shared" si="13"/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</row>
    <row r="41" spans="1:13" x14ac:dyDescent="0.25">
      <c r="A41" s="108">
        <v>14</v>
      </c>
      <c r="B41" s="123" t="s">
        <v>95</v>
      </c>
      <c r="C41" s="108" t="s">
        <v>53</v>
      </c>
      <c r="D41" s="87" t="s">
        <v>50</v>
      </c>
      <c r="E41" s="24">
        <v>737</v>
      </c>
      <c r="F41" s="24" t="s">
        <v>36</v>
      </c>
      <c r="G41" s="31">
        <f t="shared" si="13"/>
        <v>0</v>
      </c>
      <c r="H41" s="33">
        <f>H42+H43+H44</f>
        <v>0</v>
      </c>
      <c r="I41" s="33">
        <f t="shared" ref="I41:M41" si="15">I42+I43+I44</f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</row>
    <row r="42" spans="1:13" ht="22.5" x14ac:dyDescent="0.25">
      <c r="A42" s="126"/>
      <c r="B42" s="124"/>
      <c r="C42" s="126"/>
      <c r="D42" s="87" t="s">
        <v>58</v>
      </c>
      <c r="E42" s="24">
        <v>737</v>
      </c>
      <c r="F42" s="24" t="s">
        <v>36</v>
      </c>
      <c r="G42" s="31">
        <f t="shared" si="13"/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</row>
    <row r="43" spans="1:13" x14ac:dyDescent="0.25">
      <c r="A43" s="126"/>
      <c r="B43" s="124"/>
      <c r="C43" s="126"/>
      <c r="D43" s="87" t="s">
        <v>49</v>
      </c>
      <c r="E43" s="24">
        <v>737</v>
      </c>
      <c r="F43" s="24" t="s">
        <v>36</v>
      </c>
      <c r="G43" s="31">
        <f t="shared" si="13"/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</row>
    <row r="44" spans="1:13" ht="33.75" x14ac:dyDescent="0.25">
      <c r="A44" s="109"/>
      <c r="B44" s="125"/>
      <c r="C44" s="109"/>
      <c r="D44" s="87" t="s">
        <v>35</v>
      </c>
      <c r="E44" s="24">
        <v>737</v>
      </c>
      <c r="F44" s="24" t="s">
        <v>36</v>
      </c>
      <c r="G44" s="31">
        <f t="shared" si="13"/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</row>
    <row r="45" spans="1:13" x14ac:dyDescent="0.25">
      <c r="A45" s="108">
        <v>15</v>
      </c>
      <c r="B45" s="123" t="s">
        <v>96</v>
      </c>
      <c r="C45" s="108" t="s">
        <v>53</v>
      </c>
      <c r="D45" s="87" t="s">
        <v>50</v>
      </c>
      <c r="E45" s="24">
        <v>737</v>
      </c>
      <c r="F45" s="24" t="s">
        <v>36</v>
      </c>
      <c r="G45" s="31">
        <f t="shared" si="13"/>
        <v>0</v>
      </c>
      <c r="H45" s="33">
        <f>H46+H47+H48</f>
        <v>0</v>
      </c>
      <c r="I45" s="33">
        <f t="shared" ref="I45:M45" si="16">I46+I47+I48</f>
        <v>0</v>
      </c>
      <c r="J45" s="33">
        <f t="shared" si="16"/>
        <v>0</v>
      </c>
      <c r="K45" s="33">
        <f t="shared" si="16"/>
        <v>0</v>
      </c>
      <c r="L45" s="33">
        <f t="shared" si="16"/>
        <v>0</v>
      </c>
      <c r="M45" s="33">
        <f t="shared" si="16"/>
        <v>0</v>
      </c>
    </row>
    <row r="46" spans="1:13" ht="22.5" x14ac:dyDescent="0.25">
      <c r="A46" s="126"/>
      <c r="B46" s="124"/>
      <c r="C46" s="126"/>
      <c r="D46" s="87" t="s">
        <v>58</v>
      </c>
      <c r="E46" s="24">
        <v>737</v>
      </c>
      <c r="F46" s="24" t="s">
        <v>36</v>
      </c>
      <c r="G46" s="31">
        <f t="shared" si="13"/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</row>
    <row r="47" spans="1:13" x14ac:dyDescent="0.25">
      <c r="A47" s="126"/>
      <c r="B47" s="124"/>
      <c r="C47" s="126"/>
      <c r="D47" s="87" t="s">
        <v>49</v>
      </c>
      <c r="E47" s="24">
        <v>737</v>
      </c>
      <c r="F47" s="24" t="s">
        <v>36</v>
      </c>
      <c r="G47" s="31">
        <f t="shared" si="13"/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</row>
    <row r="48" spans="1:13" ht="33.75" x14ac:dyDescent="0.25">
      <c r="A48" s="109"/>
      <c r="B48" s="125"/>
      <c r="C48" s="109"/>
      <c r="D48" s="87" t="s">
        <v>35</v>
      </c>
      <c r="E48" s="24">
        <v>737</v>
      </c>
      <c r="F48" s="24" t="s">
        <v>36</v>
      </c>
      <c r="G48" s="31">
        <f t="shared" si="13"/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</row>
    <row r="49" spans="1:13" x14ac:dyDescent="0.25">
      <c r="A49" s="108">
        <v>16</v>
      </c>
      <c r="B49" s="123" t="s">
        <v>100</v>
      </c>
      <c r="C49" s="108" t="s">
        <v>53</v>
      </c>
      <c r="D49" s="87" t="s">
        <v>50</v>
      </c>
      <c r="E49" s="24">
        <v>737</v>
      </c>
      <c r="F49" s="24" t="s">
        <v>36</v>
      </c>
      <c r="G49" s="31">
        <f t="shared" si="13"/>
        <v>0</v>
      </c>
      <c r="H49" s="33">
        <f>H50+H51+H52</f>
        <v>0</v>
      </c>
      <c r="I49" s="33">
        <f t="shared" ref="I49:M49" si="17">I50+I51+I52</f>
        <v>0</v>
      </c>
      <c r="J49" s="33">
        <f t="shared" si="17"/>
        <v>0</v>
      </c>
      <c r="K49" s="33">
        <f t="shared" si="17"/>
        <v>0</v>
      </c>
      <c r="L49" s="33">
        <f t="shared" si="17"/>
        <v>0</v>
      </c>
      <c r="M49" s="33">
        <f t="shared" si="17"/>
        <v>0</v>
      </c>
    </row>
    <row r="50" spans="1:13" ht="22.5" x14ac:dyDescent="0.25">
      <c r="A50" s="126"/>
      <c r="B50" s="124"/>
      <c r="C50" s="126"/>
      <c r="D50" s="87" t="s">
        <v>58</v>
      </c>
      <c r="E50" s="24">
        <v>737</v>
      </c>
      <c r="F50" s="24" t="s">
        <v>36</v>
      </c>
      <c r="G50" s="31">
        <f t="shared" si="13"/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</row>
    <row r="51" spans="1:13" x14ac:dyDescent="0.25">
      <c r="A51" s="126"/>
      <c r="B51" s="124"/>
      <c r="C51" s="126"/>
      <c r="D51" s="87" t="s">
        <v>49</v>
      </c>
      <c r="E51" s="24">
        <v>737</v>
      </c>
      <c r="F51" s="24" t="s">
        <v>36</v>
      </c>
      <c r="G51" s="31">
        <f t="shared" si="13"/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</row>
    <row r="52" spans="1:13" ht="33.75" x14ac:dyDescent="0.25">
      <c r="A52" s="109"/>
      <c r="B52" s="125"/>
      <c r="C52" s="109"/>
      <c r="D52" s="87" t="s">
        <v>35</v>
      </c>
      <c r="E52" s="24">
        <v>737</v>
      </c>
      <c r="F52" s="24" t="s">
        <v>36</v>
      </c>
      <c r="G52" s="31">
        <f t="shared" si="13"/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</row>
    <row r="53" spans="1:13" x14ac:dyDescent="0.25">
      <c r="A53" s="108">
        <v>17</v>
      </c>
      <c r="B53" s="123" t="s">
        <v>101</v>
      </c>
      <c r="C53" s="108" t="s">
        <v>53</v>
      </c>
      <c r="D53" s="87" t="s">
        <v>50</v>
      </c>
      <c r="E53" s="24">
        <v>737</v>
      </c>
      <c r="F53" s="24" t="s">
        <v>36</v>
      </c>
      <c r="G53" s="31">
        <f t="shared" si="13"/>
        <v>0</v>
      </c>
      <c r="H53" s="33">
        <f>H54+H55+H56</f>
        <v>0</v>
      </c>
      <c r="I53" s="33">
        <f t="shared" ref="I53:M53" si="18">I54+I55+I56</f>
        <v>0</v>
      </c>
      <c r="J53" s="33">
        <f t="shared" si="18"/>
        <v>0</v>
      </c>
      <c r="K53" s="33">
        <f t="shared" si="18"/>
        <v>0</v>
      </c>
      <c r="L53" s="33">
        <f t="shared" si="18"/>
        <v>0</v>
      </c>
      <c r="M53" s="33">
        <f t="shared" si="18"/>
        <v>0</v>
      </c>
    </row>
    <row r="54" spans="1:13" ht="22.5" x14ac:dyDescent="0.25">
      <c r="A54" s="126"/>
      <c r="B54" s="124"/>
      <c r="C54" s="126"/>
      <c r="D54" s="87" t="s">
        <v>58</v>
      </c>
      <c r="E54" s="24">
        <v>737</v>
      </c>
      <c r="F54" s="24" t="s">
        <v>36</v>
      </c>
      <c r="G54" s="31">
        <f t="shared" si="13"/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</row>
    <row r="55" spans="1:13" x14ac:dyDescent="0.25">
      <c r="A55" s="126"/>
      <c r="B55" s="124"/>
      <c r="C55" s="126"/>
      <c r="D55" s="87" t="s">
        <v>49</v>
      </c>
      <c r="E55" s="24">
        <v>737</v>
      </c>
      <c r="F55" s="24" t="s">
        <v>36</v>
      </c>
      <c r="G55" s="31">
        <f t="shared" si="13"/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</row>
    <row r="56" spans="1:13" ht="33.75" x14ac:dyDescent="0.25">
      <c r="A56" s="109"/>
      <c r="B56" s="125"/>
      <c r="C56" s="109"/>
      <c r="D56" s="87" t="s">
        <v>35</v>
      </c>
      <c r="E56" s="24">
        <v>737</v>
      </c>
      <c r="F56" s="24" t="s">
        <v>36</v>
      </c>
      <c r="G56" s="31">
        <f t="shared" si="13"/>
        <v>0</v>
      </c>
      <c r="H56" s="33">
        <v>0</v>
      </c>
      <c r="I56" s="33">
        <v>0</v>
      </c>
      <c r="J56" s="33">
        <f>9000000-9000000</f>
        <v>0</v>
      </c>
      <c r="K56" s="34">
        <v>0</v>
      </c>
      <c r="L56" s="34">
        <v>0</v>
      </c>
      <c r="M56" s="33">
        <v>0</v>
      </c>
    </row>
    <row r="57" spans="1:13" s="25" customFormat="1" x14ac:dyDescent="0.25">
      <c r="A57" s="87">
        <v>18</v>
      </c>
      <c r="B57" s="59" t="s">
        <v>28</v>
      </c>
      <c r="C57" s="87"/>
      <c r="D57" s="87"/>
      <c r="E57" s="24" t="s">
        <v>36</v>
      </c>
      <c r="F57" s="24" t="s">
        <v>36</v>
      </c>
      <c r="G57" s="31">
        <f>SUM(H57:M57)</f>
        <v>356353578.63999999</v>
      </c>
      <c r="H57" s="31">
        <f t="shared" ref="H57:M57" si="19">H20+H23+H28+H21+H32+H33+H37+H41+H45+H49+H53</f>
        <v>109618232</v>
      </c>
      <c r="I57" s="31">
        <f t="shared" si="19"/>
        <v>130909124.28</v>
      </c>
      <c r="J57" s="31">
        <f t="shared" si="19"/>
        <v>23509115.359999999</v>
      </c>
      <c r="K57" s="31">
        <f t="shared" si="19"/>
        <v>30772369</v>
      </c>
      <c r="L57" s="31">
        <f t="shared" si="19"/>
        <v>30772369</v>
      </c>
      <c r="M57" s="31">
        <f t="shared" si="19"/>
        <v>30772369</v>
      </c>
    </row>
    <row r="58" spans="1:13" x14ac:dyDescent="0.25">
      <c r="A58" s="15"/>
      <c r="B58" s="85"/>
      <c r="C58" s="67"/>
      <c r="D58" s="16"/>
      <c r="E58" s="20"/>
      <c r="F58" s="20"/>
      <c r="G58" s="30"/>
      <c r="H58" s="18"/>
      <c r="I58" s="18"/>
      <c r="J58" s="18"/>
    </row>
    <row r="59" spans="1:13" x14ac:dyDescent="0.25">
      <c r="A59" s="15"/>
      <c r="B59" s="85" t="s">
        <v>12</v>
      </c>
      <c r="C59" s="67"/>
      <c r="D59" s="16"/>
      <c r="E59" s="20"/>
      <c r="F59" s="20"/>
      <c r="G59" s="18"/>
      <c r="H59" s="18"/>
      <c r="I59" s="18"/>
      <c r="J59" s="18"/>
    </row>
    <row r="60" spans="1:13" x14ac:dyDescent="0.25">
      <c r="A60" s="15"/>
      <c r="B60" s="85" t="s">
        <v>13</v>
      </c>
      <c r="C60" s="67"/>
      <c r="D60" s="16"/>
      <c r="E60" s="20"/>
      <c r="F60" s="20"/>
      <c r="G60" s="18"/>
      <c r="H60" s="18"/>
      <c r="I60" s="18"/>
      <c r="J60" s="18"/>
    </row>
    <row r="61" spans="1:13" x14ac:dyDescent="0.25">
      <c r="B61" s="89"/>
      <c r="C61" s="17"/>
      <c r="G61" s="18"/>
      <c r="H61" s="18"/>
      <c r="I61" s="18"/>
      <c r="J61" s="18"/>
    </row>
    <row r="62" spans="1:13" x14ac:dyDescent="0.25">
      <c r="G62" s="18"/>
      <c r="H62" s="18"/>
      <c r="I62" s="18"/>
      <c r="J62" s="18"/>
    </row>
    <row r="64" spans="1:13" x14ac:dyDescent="0.25">
      <c r="B64" s="90"/>
      <c r="C64" s="14"/>
      <c r="D64" s="14"/>
      <c r="E64" s="2"/>
      <c r="F64" s="2"/>
      <c r="G64" s="18"/>
      <c r="H64" s="18"/>
      <c r="I64" s="18"/>
      <c r="J64" s="18"/>
    </row>
    <row r="65" spans="2:10" x14ac:dyDescent="0.25">
      <c r="B65" s="90"/>
      <c r="C65" s="14"/>
      <c r="D65" s="14"/>
      <c r="E65" s="2"/>
      <c r="F65" s="2"/>
      <c r="G65" s="18"/>
      <c r="H65" s="18"/>
      <c r="I65" s="18"/>
      <c r="J65" s="18"/>
    </row>
    <row r="66" spans="2:10" x14ac:dyDescent="0.25">
      <c r="B66" s="90"/>
      <c r="C66" s="14"/>
      <c r="D66" s="14"/>
      <c r="E66" s="2"/>
      <c r="F66" s="2"/>
      <c r="G66" s="18"/>
      <c r="H66" s="18"/>
      <c r="I66" s="18"/>
      <c r="J66" s="18"/>
    </row>
    <row r="67" spans="2:10" x14ac:dyDescent="0.25">
      <c r="B67" s="90"/>
      <c r="C67" s="14"/>
      <c r="D67" s="14"/>
      <c r="E67" s="2"/>
      <c r="F67" s="2"/>
      <c r="G67" s="18"/>
      <c r="H67" s="18"/>
      <c r="I67" s="18"/>
      <c r="J67" s="18"/>
    </row>
    <row r="68" spans="2:10" x14ac:dyDescent="0.25">
      <c r="B68" s="90"/>
      <c r="C68" s="14"/>
      <c r="D68" s="14"/>
      <c r="E68" s="2"/>
      <c r="F68" s="2"/>
      <c r="G68" s="18"/>
      <c r="H68" s="18"/>
      <c r="I68" s="18"/>
      <c r="J68" s="18"/>
    </row>
    <row r="69" spans="2:10" x14ac:dyDescent="0.25">
      <c r="B69" s="90"/>
      <c r="C69" s="14"/>
      <c r="D69" s="14"/>
      <c r="E69" s="2"/>
      <c r="F69" s="2"/>
      <c r="G69" s="18"/>
      <c r="H69" s="18"/>
      <c r="I69" s="18"/>
      <c r="J69" s="18"/>
    </row>
    <row r="70" spans="2:10" x14ac:dyDescent="0.25">
      <c r="B70" s="90"/>
      <c r="C70" s="14"/>
      <c r="D70" s="14"/>
      <c r="E70" s="2"/>
      <c r="F70" s="2"/>
      <c r="G70" s="18"/>
      <c r="H70" s="18"/>
      <c r="I70" s="18"/>
      <c r="J70" s="18"/>
    </row>
    <row r="71" spans="2:10" x14ac:dyDescent="0.25">
      <c r="B71" s="90"/>
      <c r="C71" s="14"/>
      <c r="D71" s="14"/>
      <c r="E71" s="2"/>
      <c r="F71" s="2"/>
      <c r="G71" s="18"/>
      <c r="H71" s="18"/>
      <c r="I71" s="18"/>
      <c r="J71" s="18"/>
    </row>
    <row r="72" spans="2:10" x14ac:dyDescent="0.25">
      <c r="B72" s="90"/>
      <c r="C72" s="14"/>
      <c r="D72" s="14"/>
      <c r="E72" s="2"/>
      <c r="F72" s="2"/>
      <c r="G72" s="18"/>
      <c r="H72" s="18"/>
      <c r="I72" s="18"/>
      <c r="J72" s="18"/>
    </row>
    <row r="73" spans="2:10" x14ac:dyDescent="0.25">
      <c r="B73" s="90"/>
      <c r="C73" s="14"/>
      <c r="D73" s="14"/>
      <c r="E73" s="2"/>
      <c r="F73" s="2"/>
      <c r="G73" s="18"/>
      <c r="H73" s="18"/>
      <c r="I73" s="18"/>
      <c r="J73" s="18"/>
    </row>
    <row r="74" spans="2:10" x14ac:dyDescent="0.25">
      <c r="B74" s="90"/>
      <c r="C74" s="14"/>
      <c r="D74" s="14"/>
      <c r="E74" s="2"/>
      <c r="F74" s="2"/>
      <c r="G74" s="18"/>
      <c r="H74" s="18"/>
      <c r="I74" s="18"/>
      <c r="J74" s="18"/>
    </row>
    <row r="75" spans="2:10" x14ac:dyDescent="0.25">
      <c r="B75" s="90"/>
      <c r="C75" s="14"/>
      <c r="D75" s="14"/>
      <c r="E75" s="2"/>
      <c r="F75" s="2"/>
      <c r="G75" s="18"/>
      <c r="H75" s="18"/>
      <c r="I75" s="18"/>
      <c r="J75" s="18"/>
    </row>
    <row r="76" spans="2:10" x14ac:dyDescent="0.25">
      <c r="B76" s="90"/>
      <c r="C76" s="14"/>
      <c r="D76" s="14"/>
      <c r="E76" s="2"/>
      <c r="F76" s="2"/>
      <c r="G76" s="18"/>
      <c r="H76" s="18"/>
      <c r="I76" s="18"/>
      <c r="J76" s="18"/>
    </row>
    <row r="77" spans="2:10" x14ac:dyDescent="0.25">
      <c r="B77" s="90"/>
      <c r="C77" s="14"/>
      <c r="D77" s="14"/>
      <c r="E77" s="2"/>
      <c r="F77" s="2"/>
      <c r="G77" s="18"/>
      <c r="H77" s="18"/>
      <c r="I77" s="18"/>
      <c r="J77" s="18"/>
    </row>
    <row r="78" spans="2:10" x14ac:dyDescent="0.25">
      <c r="B78" s="90"/>
      <c r="C78" s="14"/>
      <c r="D78" s="14"/>
      <c r="E78" s="2"/>
      <c r="F78" s="2"/>
      <c r="G78" s="18"/>
      <c r="H78" s="18"/>
      <c r="I78" s="18"/>
      <c r="J78" s="18"/>
    </row>
    <row r="79" spans="2:10" x14ac:dyDescent="0.25">
      <c r="B79" s="90"/>
      <c r="C79" s="14"/>
      <c r="D79" s="14"/>
      <c r="E79" s="2"/>
      <c r="F79" s="2"/>
      <c r="G79" s="18"/>
      <c r="H79" s="18"/>
      <c r="I79" s="18"/>
      <c r="J79" s="18"/>
    </row>
    <row r="80" spans="2:10" x14ac:dyDescent="0.25">
      <c r="B80" s="90"/>
      <c r="C80" s="14"/>
      <c r="D80" s="14"/>
      <c r="E80" s="2"/>
      <c r="F80" s="2"/>
      <c r="G80" s="18"/>
      <c r="H80" s="18"/>
      <c r="I80" s="18"/>
      <c r="J80" s="18"/>
    </row>
    <row r="81" spans="2:10" x14ac:dyDescent="0.25">
      <c r="B81" s="90"/>
      <c r="C81" s="14"/>
      <c r="D81" s="14"/>
      <c r="E81" s="2"/>
      <c r="F81" s="2"/>
      <c r="G81" s="18"/>
      <c r="H81" s="18"/>
      <c r="I81" s="18"/>
      <c r="J81" s="18"/>
    </row>
    <row r="82" spans="2:10" x14ac:dyDescent="0.25">
      <c r="B82" s="90"/>
      <c r="C82" s="14"/>
      <c r="D82" s="14"/>
      <c r="E82" s="2"/>
      <c r="F82" s="2"/>
      <c r="G82" s="18"/>
      <c r="H82" s="18"/>
      <c r="I82" s="18"/>
      <c r="J82" s="18"/>
    </row>
    <row r="83" spans="2:10" x14ac:dyDescent="0.25">
      <c r="B83" s="90"/>
      <c r="C83" s="14"/>
      <c r="D83" s="14"/>
      <c r="E83" s="2"/>
      <c r="F83" s="2"/>
      <c r="G83" s="18"/>
      <c r="H83" s="18"/>
      <c r="I83" s="18"/>
      <c r="J83" s="18"/>
    </row>
    <row r="84" spans="2:10" x14ac:dyDescent="0.25">
      <c r="B84" s="90"/>
      <c r="C84" s="14"/>
      <c r="D84" s="14"/>
      <c r="E84" s="2"/>
      <c r="F84" s="2"/>
      <c r="G84" s="18"/>
      <c r="H84" s="18"/>
      <c r="I84" s="18"/>
      <c r="J84" s="18"/>
    </row>
    <row r="85" spans="2:10" x14ac:dyDescent="0.25">
      <c r="B85" s="90"/>
      <c r="C85" s="14"/>
      <c r="D85" s="14"/>
      <c r="E85" s="2"/>
      <c r="F85" s="2"/>
      <c r="G85" s="18"/>
      <c r="H85" s="18"/>
      <c r="I85" s="18"/>
      <c r="J85" s="18"/>
    </row>
    <row r="86" spans="2:10" x14ac:dyDescent="0.25">
      <c r="B86" s="90"/>
      <c r="C86" s="14"/>
      <c r="D86" s="14"/>
      <c r="E86" s="2"/>
      <c r="F86" s="2"/>
      <c r="G86" s="18"/>
      <c r="H86" s="18"/>
      <c r="I86" s="18"/>
      <c r="J86" s="18"/>
    </row>
    <row r="87" spans="2:10" x14ac:dyDescent="0.25">
      <c r="B87" s="90"/>
      <c r="C87" s="14"/>
      <c r="D87" s="14"/>
      <c r="E87" s="2"/>
      <c r="F87" s="2"/>
      <c r="G87" s="18"/>
      <c r="H87" s="18"/>
      <c r="I87" s="18"/>
      <c r="J87" s="18"/>
    </row>
    <row r="88" spans="2:10" x14ac:dyDescent="0.25">
      <c r="B88" s="90"/>
      <c r="C88" s="14"/>
      <c r="D88" s="14"/>
      <c r="E88" s="2"/>
      <c r="F88" s="2"/>
      <c r="G88" s="18"/>
      <c r="H88" s="18"/>
      <c r="I88" s="18"/>
      <c r="J88" s="18"/>
    </row>
    <row r="89" spans="2:10" x14ac:dyDescent="0.25">
      <c r="B89" s="90"/>
      <c r="C89" s="14"/>
      <c r="D89" s="14"/>
      <c r="E89" s="2"/>
      <c r="F89" s="2"/>
      <c r="G89" s="18"/>
      <c r="H89" s="18"/>
      <c r="I89" s="18"/>
      <c r="J89" s="18"/>
    </row>
    <row r="90" spans="2:10" x14ac:dyDescent="0.25">
      <c r="B90" s="90"/>
      <c r="C90" s="14"/>
      <c r="D90" s="14"/>
      <c r="E90" s="2"/>
      <c r="F90" s="2"/>
      <c r="G90" s="18"/>
      <c r="H90" s="18"/>
      <c r="I90" s="18"/>
      <c r="J90" s="18"/>
    </row>
    <row r="91" spans="2:10" x14ac:dyDescent="0.25">
      <c r="B91" s="90"/>
      <c r="C91" s="14"/>
      <c r="D91" s="14"/>
      <c r="E91" s="2"/>
      <c r="F91" s="2"/>
      <c r="G91" s="18"/>
      <c r="H91" s="18"/>
      <c r="I91" s="18"/>
      <c r="J91" s="18"/>
    </row>
    <row r="92" spans="2:10" x14ac:dyDescent="0.25">
      <c r="B92" s="90"/>
      <c r="C92" s="14"/>
      <c r="D92" s="14"/>
      <c r="E92" s="2"/>
      <c r="F92" s="2"/>
      <c r="G92" s="18"/>
      <c r="H92" s="18"/>
      <c r="I92" s="18"/>
      <c r="J92" s="18"/>
    </row>
    <row r="93" spans="2:10" x14ac:dyDescent="0.25">
      <c r="B93" s="90"/>
      <c r="C93" s="14"/>
      <c r="D93" s="14"/>
      <c r="E93" s="2"/>
      <c r="F93" s="2"/>
      <c r="G93" s="18"/>
      <c r="H93" s="18"/>
      <c r="I93" s="18"/>
      <c r="J93" s="18"/>
    </row>
    <row r="94" spans="2:10" x14ac:dyDescent="0.25">
      <c r="B94" s="90"/>
      <c r="C94" s="14"/>
      <c r="D94" s="14"/>
      <c r="E94" s="2"/>
      <c r="F94" s="2"/>
      <c r="G94" s="18"/>
      <c r="H94" s="18"/>
      <c r="I94" s="18"/>
      <c r="J94" s="18"/>
    </row>
    <row r="95" spans="2:10" x14ac:dyDescent="0.25">
      <c r="B95" s="90"/>
      <c r="C95" s="14"/>
      <c r="D95" s="14"/>
      <c r="E95" s="2"/>
      <c r="F95" s="2"/>
      <c r="G95" s="18"/>
      <c r="H95" s="18"/>
      <c r="I95" s="18"/>
      <c r="J95" s="18"/>
    </row>
    <row r="96" spans="2:10" x14ac:dyDescent="0.25">
      <c r="B96" s="90"/>
      <c r="C96" s="14"/>
      <c r="D96" s="14"/>
      <c r="E96" s="2"/>
      <c r="F96" s="2"/>
      <c r="G96" s="18"/>
      <c r="H96" s="18"/>
      <c r="I96" s="18"/>
      <c r="J96" s="18"/>
    </row>
    <row r="97" spans="2:10" x14ac:dyDescent="0.25">
      <c r="B97" s="90"/>
      <c r="C97" s="14"/>
      <c r="D97" s="14"/>
      <c r="E97" s="2"/>
      <c r="F97" s="2"/>
      <c r="G97" s="18"/>
      <c r="H97" s="18"/>
      <c r="I97" s="18"/>
      <c r="J97" s="18"/>
    </row>
    <row r="98" spans="2:10" x14ac:dyDescent="0.25">
      <c r="B98" s="90"/>
      <c r="C98" s="14"/>
      <c r="D98" s="14"/>
      <c r="E98" s="2"/>
      <c r="F98" s="2"/>
      <c r="G98" s="18"/>
      <c r="H98" s="18"/>
      <c r="I98" s="18"/>
      <c r="J98" s="18"/>
    </row>
    <row r="99" spans="2:10" x14ac:dyDescent="0.25">
      <c r="B99" s="90"/>
      <c r="C99" s="14"/>
      <c r="D99" s="14"/>
      <c r="E99" s="2"/>
      <c r="F99" s="2"/>
      <c r="G99" s="18"/>
      <c r="H99" s="18"/>
      <c r="I99" s="18"/>
      <c r="J99" s="18"/>
    </row>
    <row r="100" spans="2:10" x14ac:dyDescent="0.25">
      <c r="B100" s="90"/>
      <c r="C100" s="14"/>
      <c r="D100" s="14"/>
      <c r="E100" s="2"/>
      <c r="F100" s="2"/>
      <c r="G100" s="18"/>
      <c r="H100" s="18"/>
      <c r="I100" s="18"/>
      <c r="J100" s="18"/>
    </row>
    <row r="101" spans="2:10" x14ac:dyDescent="0.25">
      <c r="B101" s="90"/>
      <c r="C101" s="14"/>
      <c r="D101" s="14"/>
      <c r="E101" s="2"/>
      <c r="F101" s="2"/>
      <c r="G101" s="18"/>
      <c r="H101" s="18"/>
      <c r="I101" s="18"/>
      <c r="J101" s="18"/>
    </row>
    <row r="102" spans="2:10" x14ac:dyDescent="0.25">
      <c r="B102" s="90"/>
      <c r="C102" s="14"/>
      <c r="D102" s="14"/>
      <c r="E102" s="2"/>
      <c r="F102" s="2"/>
      <c r="G102" s="18"/>
      <c r="H102" s="18"/>
      <c r="I102" s="18"/>
      <c r="J102" s="18"/>
    </row>
    <row r="103" spans="2:10" x14ac:dyDescent="0.25">
      <c r="B103" s="90"/>
      <c r="C103" s="14"/>
      <c r="D103" s="14"/>
      <c r="E103" s="2"/>
      <c r="F103" s="2"/>
      <c r="G103" s="18"/>
      <c r="H103" s="18"/>
      <c r="I103" s="18"/>
      <c r="J103" s="18"/>
    </row>
    <row r="104" spans="2:10" x14ac:dyDescent="0.25">
      <c r="B104" s="90"/>
      <c r="C104" s="14"/>
      <c r="D104" s="14"/>
      <c r="E104" s="2"/>
      <c r="F104" s="2"/>
      <c r="G104" s="18"/>
      <c r="H104" s="18"/>
      <c r="I104" s="18"/>
      <c r="J104" s="18"/>
    </row>
    <row r="105" spans="2:10" x14ac:dyDescent="0.25">
      <c r="B105" s="90"/>
      <c r="C105" s="14"/>
      <c r="D105" s="14"/>
      <c r="E105" s="2"/>
      <c r="F105" s="2"/>
      <c r="G105" s="18"/>
      <c r="H105" s="18"/>
      <c r="I105" s="18"/>
      <c r="J105" s="18"/>
    </row>
    <row r="106" spans="2:10" x14ac:dyDescent="0.25">
      <c r="B106" s="90"/>
      <c r="C106" s="14"/>
      <c r="D106" s="14"/>
      <c r="E106" s="2"/>
      <c r="F106" s="2"/>
      <c r="G106" s="18"/>
      <c r="H106" s="18"/>
      <c r="I106" s="18"/>
      <c r="J106" s="18"/>
    </row>
    <row r="107" spans="2:10" x14ac:dyDescent="0.25">
      <c r="B107" s="90"/>
      <c r="C107" s="14"/>
      <c r="D107" s="14"/>
      <c r="E107" s="2"/>
      <c r="F107" s="2"/>
      <c r="G107" s="18"/>
      <c r="H107" s="18"/>
      <c r="I107" s="18"/>
      <c r="J107" s="18"/>
    </row>
    <row r="108" spans="2:10" x14ac:dyDescent="0.25">
      <c r="B108" s="90"/>
      <c r="C108" s="14"/>
      <c r="D108" s="14"/>
      <c r="E108" s="2"/>
      <c r="F108" s="2"/>
      <c r="G108" s="18"/>
      <c r="H108" s="18"/>
      <c r="I108" s="18"/>
      <c r="J108" s="18"/>
    </row>
    <row r="109" spans="2:10" x14ac:dyDescent="0.25">
      <c r="B109" s="90"/>
      <c r="C109" s="14"/>
      <c r="D109" s="14"/>
      <c r="E109" s="2"/>
      <c r="F109" s="2"/>
      <c r="G109" s="18"/>
      <c r="H109" s="18"/>
      <c r="I109" s="18"/>
      <c r="J109" s="18"/>
    </row>
    <row r="110" spans="2:10" x14ac:dyDescent="0.25">
      <c r="B110" s="90"/>
      <c r="C110" s="14"/>
      <c r="D110" s="14"/>
      <c r="E110" s="2"/>
      <c r="F110" s="2"/>
      <c r="G110" s="18"/>
      <c r="H110" s="18"/>
      <c r="I110" s="18"/>
      <c r="J110" s="18"/>
    </row>
    <row r="111" spans="2:10" x14ac:dyDescent="0.25">
      <c r="B111" s="90"/>
      <c r="C111" s="14"/>
      <c r="D111" s="14"/>
      <c r="E111" s="2"/>
      <c r="F111" s="2"/>
      <c r="G111" s="18"/>
      <c r="H111" s="18"/>
      <c r="I111" s="18"/>
      <c r="J111" s="18"/>
    </row>
    <row r="112" spans="2:10" x14ac:dyDescent="0.25">
      <c r="B112" s="90"/>
      <c r="C112" s="14"/>
      <c r="D112" s="14"/>
      <c r="E112" s="2"/>
      <c r="F112" s="2"/>
      <c r="G112" s="18"/>
      <c r="H112" s="18"/>
      <c r="I112" s="18"/>
      <c r="J112" s="18"/>
    </row>
    <row r="113" spans="2:10" x14ac:dyDescent="0.25">
      <c r="B113" s="90"/>
      <c r="C113" s="14"/>
      <c r="D113" s="14"/>
      <c r="E113" s="2"/>
      <c r="F113" s="2"/>
      <c r="G113" s="18"/>
      <c r="H113" s="18"/>
      <c r="I113" s="18"/>
      <c r="J113" s="18"/>
    </row>
    <row r="114" spans="2:10" x14ac:dyDescent="0.25">
      <c r="B114" s="90"/>
      <c r="C114" s="14"/>
      <c r="D114" s="14"/>
      <c r="E114" s="2"/>
      <c r="F114" s="2"/>
      <c r="G114" s="18"/>
      <c r="H114" s="18"/>
      <c r="I114" s="18"/>
      <c r="J114" s="18"/>
    </row>
    <row r="115" spans="2:10" x14ac:dyDescent="0.25">
      <c r="B115" s="90"/>
      <c r="C115" s="14"/>
      <c r="D115" s="14"/>
      <c r="E115" s="2"/>
      <c r="F115" s="2"/>
      <c r="G115" s="18"/>
      <c r="H115" s="18"/>
      <c r="I115" s="18"/>
      <c r="J115" s="18"/>
    </row>
    <row r="116" spans="2:10" x14ac:dyDescent="0.25">
      <c r="B116" s="90"/>
      <c r="C116" s="14"/>
      <c r="D116" s="14"/>
      <c r="E116" s="2"/>
      <c r="F116" s="2"/>
      <c r="G116" s="18"/>
      <c r="H116" s="18"/>
      <c r="I116" s="18"/>
      <c r="J116" s="18"/>
    </row>
    <row r="117" spans="2:10" x14ac:dyDescent="0.25">
      <c r="B117" s="90"/>
      <c r="C117" s="14"/>
      <c r="D117" s="14"/>
      <c r="E117" s="2"/>
      <c r="F117" s="2"/>
      <c r="G117" s="18"/>
      <c r="H117" s="18"/>
      <c r="I117" s="18"/>
      <c r="J117" s="18"/>
    </row>
    <row r="118" spans="2:10" x14ac:dyDescent="0.25">
      <c r="B118" s="90"/>
      <c r="C118" s="14"/>
      <c r="D118" s="14"/>
      <c r="E118" s="2"/>
      <c r="F118" s="2"/>
      <c r="G118" s="18"/>
      <c r="H118" s="18"/>
      <c r="I118" s="18"/>
      <c r="J118" s="18"/>
    </row>
    <row r="119" spans="2:10" x14ac:dyDescent="0.25">
      <c r="B119" s="90"/>
      <c r="C119" s="14"/>
      <c r="D119" s="14"/>
      <c r="E119" s="2"/>
      <c r="F119" s="2"/>
      <c r="G119" s="18"/>
      <c r="H119" s="18"/>
      <c r="I119" s="18"/>
      <c r="J119" s="18"/>
    </row>
    <row r="120" spans="2:10" x14ac:dyDescent="0.25">
      <c r="B120" s="90"/>
      <c r="C120" s="14"/>
      <c r="D120" s="14"/>
      <c r="E120" s="2"/>
      <c r="F120" s="2"/>
      <c r="G120" s="18"/>
      <c r="H120" s="18"/>
      <c r="I120" s="18"/>
      <c r="J120" s="18"/>
    </row>
    <row r="121" spans="2:10" x14ac:dyDescent="0.25">
      <c r="B121" s="90"/>
      <c r="C121" s="14"/>
      <c r="D121" s="14"/>
      <c r="E121" s="2"/>
      <c r="F121" s="2"/>
      <c r="G121" s="18"/>
      <c r="H121" s="18"/>
      <c r="I121" s="18"/>
      <c r="J121" s="18"/>
    </row>
    <row r="122" spans="2:10" x14ac:dyDescent="0.25">
      <c r="B122" s="90"/>
      <c r="C122" s="14"/>
      <c r="D122" s="14"/>
      <c r="E122" s="2"/>
      <c r="F122" s="2"/>
      <c r="G122" s="18"/>
      <c r="H122" s="18"/>
      <c r="I122" s="18"/>
      <c r="J122" s="18"/>
    </row>
    <row r="123" spans="2:10" x14ac:dyDescent="0.25">
      <c r="B123" s="90"/>
      <c r="C123" s="14"/>
      <c r="D123" s="14"/>
      <c r="E123" s="2"/>
      <c r="F123" s="2"/>
      <c r="G123" s="18"/>
      <c r="H123" s="18"/>
      <c r="I123" s="18"/>
      <c r="J123" s="18"/>
    </row>
    <row r="124" spans="2:10" x14ac:dyDescent="0.25">
      <c r="B124" s="90"/>
      <c r="C124" s="14"/>
      <c r="D124" s="14"/>
      <c r="E124" s="2"/>
      <c r="F124" s="2"/>
      <c r="G124" s="18"/>
      <c r="H124" s="18"/>
      <c r="I124" s="18"/>
      <c r="J124" s="18"/>
    </row>
    <row r="125" spans="2:10" x14ac:dyDescent="0.25">
      <c r="B125" s="90"/>
      <c r="C125" s="14"/>
      <c r="D125" s="14"/>
      <c r="E125" s="2"/>
      <c r="F125" s="2"/>
      <c r="G125" s="18"/>
      <c r="H125" s="18"/>
      <c r="I125" s="18"/>
      <c r="J125" s="18"/>
    </row>
    <row r="126" spans="2:10" x14ac:dyDescent="0.25">
      <c r="B126" s="90"/>
      <c r="C126" s="14"/>
      <c r="D126" s="14"/>
      <c r="E126" s="2"/>
      <c r="F126" s="2"/>
      <c r="G126" s="18"/>
      <c r="H126" s="18"/>
      <c r="I126" s="18"/>
      <c r="J126" s="18"/>
    </row>
    <row r="127" spans="2:10" x14ac:dyDescent="0.25">
      <c r="B127" s="90"/>
      <c r="C127" s="14"/>
      <c r="D127" s="14"/>
      <c r="E127" s="2"/>
      <c r="F127" s="2"/>
      <c r="G127" s="18"/>
      <c r="H127" s="18"/>
      <c r="I127" s="18"/>
      <c r="J127" s="18"/>
    </row>
    <row r="128" spans="2:10" x14ac:dyDescent="0.25">
      <c r="B128" s="90"/>
      <c r="C128" s="14"/>
      <c r="D128" s="14"/>
      <c r="E128" s="2"/>
      <c r="F128" s="2"/>
      <c r="G128" s="18"/>
      <c r="H128" s="18"/>
      <c r="I128" s="18"/>
      <c r="J128" s="18"/>
    </row>
    <row r="129" spans="2:10" x14ac:dyDescent="0.25">
      <c r="B129" s="90"/>
      <c r="C129" s="14"/>
      <c r="D129" s="14"/>
      <c r="E129" s="2"/>
      <c r="F129" s="2"/>
      <c r="G129" s="18"/>
      <c r="H129" s="18"/>
      <c r="I129" s="18"/>
      <c r="J129" s="18"/>
    </row>
    <row r="130" spans="2:10" x14ac:dyDescent="0.25">
      <c r="B130" s="90"/>
      <c r="C130" s="14"/>
      <c r="D130" s="14"/>
      <c r="E130" s="2"/>
      <c r="F130" s="2"/>
      <c r="G130" s="18"/>
      <c r="H130" s="18"/>
      <c r="I130" s="18"/>
      <c r="J130" s="18"/>
    </row>
    <row r="131" spans="2:10" x14ac:dyDescent="0.25">
      <c r="B131" s="90"/>
      <c r="C131" s="14"/>
      <c r="D131" s="14"/>
      <c r="E131" s="2"/>
      <c r="F131" s="2"/>
      <c r="G131" s="18"/>
      <c r="H131" s="18"/>
      <c r="I131" s="18"/>
      <c r="J131" s="18"/>
    </row>
    <row r="132" spans="2:10" x14ac:dyDescent="0.25">
      <c r="B132" s="90"/>
      <c r="C132" s="14"/>
      <c r="D132" s="14"/>
      <c r="E132" s="2"/>
      <c r="F132" s="2"/>
      <c r="G132" s="18"/>
      <c r="H132" s="18"/>
      <c r="I132" s="18"/>
      <c r="J132" s="18"/>
    </row>
    <row r="133" spans="2:10" x14ac:dyDescent="0.25">
      <c r="B133" s="90"/>
      <c r="C133" s="14"/>
      <c r="D133" s="14"/>
      <c r="E133" s="2"/>
      <c r="F133" s="2"/>
      <c r="G133" s="18"/>
      <c r="H133" s="18"/>
      <c r="I133" s="18"/>
      <c r="J133" s="18"/>
    </row>
    <row r="134" spans="2:10" x14ac:dyDescent="0.25">
      <c r="B134" s="90"/>
      <c r="C134" s="14"/>
      <c r="D134" s="14"/>
      <c r="E134" s="2"/>
      <c r="F134" s="2"/>
      <c r="G134" s="18"/>
      <c r="H134" s="18"/>
      <c r="I134" s="18"/>
      <c r="J134" s="18"/>
    </row>
    <row r="135" spans="2:10" x14ac:dyDescent="0.25">
      <c r="B135" s="90"/>
      <c r="C135" s="14"/>
      <c r="D135" s="14"/>
      <c r="E135" s="2"/>
      <c r="F135" s="2"/>
      <c r="G135" s="18"/>
      <c r="H135" s="18"/>
      <c r="I135" s="18"/>
      <c r="J135" s="18"/>
    </row>
    <row r="136" spans="2:10" x14ac:dyDescent="0.25">
      <c r="B136" s="90"/>
      <c r="C136" s="14"/>
      <c r="D136" s="14"/>
      <c r="E136" s="2"/>
      <c r="F136" s="2"/>
      <c r="G136" s="18"/>
      <c r="H136" s="18"/>
      <c r="I136" s="18"/>
      <c r="J136" s="18"/>
    </row>
    <row r="137" spans="2:10" x14ac:dyDescent="0.25">
      <c r="B137" s="90"/>
      <c r="C137" s="14"/>
      <c r="D137" s="14"/>
      <c r="E137" s="2"/>
      <c r="F137" s="2"/>
      <c r="G137" s="18"/>
      <c r="H137" s="18"/>
      <c r="I137" s="18"/>
      <c r="J137" s="18"/>
    </row>
    <row r="138" spans="2:10" x14ac:dyDescent="0.25">
      <c r="B138" s="90"/>
      <c r="C138" s="14"/>
      <c r="D138" s="14"/>
      <c r="E138" s="2"/>
      <c r="F138" s="2"/>
      <c r="G138" s="18"/>
      <c r="H138" s="18"/>
      <c r="I138" s="18"/>
      <c r="J138" s="18"/>
    </row>
    <row r="139" spans="2:10" x14ac:dyDescent="0.25">
      <c r="B139" s="90"/>
      <c r="C139" s="14"/>
      <c r="D139" s="14"/>
      <c r="E139" s="2"/>
      <c r="F139" s="2"/>
      <c r="G139" s="18"/>
      <c r="H139" s="18"/>
      <c r="I139" s="18"/>
      <c r="J139" s="18"/>
    </row>
    <row r="140" spans="2:10" x14ac:dyDescent="0.25">
      <c r="B140" s="90"/>
      <c r="C140" s="14"/>
      <c r="D140" s="14"/>
      <c r="E140" s="2"/>
      <c r="F140" s="2"/>
      <c r="G140" s="18"/>
      <c r="H140" s="18"/>
      <c r="I140" s="18"/>
      <c r="J140" s="18"/>
    </row>
    <row r="141" spans="2:10" x14ac:dyDescent="0.25">
      <c r="B141" s="90"/>
      <c r="C141" s="14"/>
      <c r="D141" s="14"/>
      <c r="E141" s="2"/>
      <c r="F141" s="2"/>
      <c r="G141" s="18"/>
      <c r="H141" s="18"/>
      <c r="I141" s="18"/>
      <c r="J141" s="18"/>
    </row>
    <row r="142" spans="2:10" x14ac:dyDescent="0.25">
      <c r="B142" s="90"/>
      <c r="C142" s="14"/>
      <c r="D142" s="14"/>
      <c r="E142" s="2"/>
      <c r="F142" s="2"/>
      <c r="G142" s="18"/>
      <c r="H142" s="18"/>
      <c r="I142" s="18"/>
      <c r="J142" s="18"/>
    </row>
    <row r="143" spans="2:10" x14ac:dyDescent="0.25">
      <c r="B143" s="90"/>
      <c r="C143" s="14"/>
      <c r="D143" s="14"/>
      <c r="E143" s="2"/>
      <c r="F143" s="2"/>
      <c r="G143" s="18"/>
      <c r="H143" s="18"/>
      <c r="I143" s="18"/>
      <c r="J143" s="18"/>
    </row>
    <row r="144" spans="2:10" x14ac:dyDescent="0.25">
      <c r="B144" s="90"/>
      <c r="C144" s="14"/>
      <c r="D144" s="14"/>
      <c r="E144" s="2"/>
      <c r="F144" s="2"/>
      <c r="G144" s="18"/>
      <c r="H144" s="18"/>
      <c r="I144" s="18"/>
      <c r="J144" s="18"/>
    </row>
    <row r="145" spans="2:10" x14ac:dyDescent="0.25">
      <c r="B145" s="90"/>
      <c r="C145" s="14"/>
      <c r="D145" s="14"/>
      <c r="E145" s="2"/>
      <c r="F145" s="2"/>
      <c r="G145" s="18"/>
      <c r="H145" s="18"/>
      <c r="I145" s="18"/>
      <c r="J145" s="18"/>
    </row>
    <row r="146" spans="2:10" x14ac:dyDescent="0.25">
      <c r="B146" s="90"/>
      <c r="C146" s="14"/>
      <c r="D146" s="14"/>
      <c r="E146" s="2"/>
      <c r="F146" s="2"/>
      <c r="G146" s="18"/>
      <c r="H146" s="18"/>
      <c r="I146" s="18"/>
      <c r="J146" s="18"/>
    </row>
    <row r="147" spans="2:10" x14ac:dyDescent="0.25">
      <c r="B147" s="90"/>
      <c r="C147" s="14"/>
      <c r="D147" s="14"/>
      <c r="E147" s="2"/>
      <c r="F147" s="2"/>
      <c r="G147" s="18"/>
      <c r="H147" s="18"/>
      <c r="I147" s="18"/>
      <c r="J147" s="18"/>
    </row>
    <row r="148" spans="2:10" x14ac:dyDescent="0.25">
      <c r="B148" s="90"/>
      <c r="C148" s="14"/>
      <c r="D148" s="14"/>
      <c r="E148" s="2"/>
      <c r="F148" s="2"/>
      <c r="G148" s="18"/>
      <c r="H148" s="18"/>
      <c r="I148" s="18"/>
      <c r="J148" s="18"/>
    </row>
    <row r="149" spans="2:10" x14ac:dyDescent="0.25">
      <c r="B149" s="90"/>
      <c r="C149" s="14"/>
      <c r="D149" s="14"/>
      <c r="E149" s="2"/>
      <c r="F149" s="2"/>
      <c r="G149" s="18"/>
      <c r="H149" s="18"/>
      <c r="I149" s="18"/>
      <c r="J149" s="18"/>
    </row>
    <row r="150" spans="2:10" x14ac:dyDescent="0.25">
      <c r="B150" s="90"/>
      <c r="C150" s="14"/>
      <c r="D150" s="14"/>
      <c r="E150" s="2"/>
      <c r="F150" s="2"/>
      <c r="G150" s="18"/>
      <c r="H150" s="18"/>
      <c r="I150" s="18"/>
      <c r="J150" s="18"/>
    </row>
    <row r="151" spans="2:10" x14ac:dyDescent="0.25">
      <c r="B151" s="90"/>
      <c r="C151" s="14"/>
      <c r="D151" s="14"/>
      <c r="E151" s="2"/>
      <c r="F151" s="2"/>
      <c r="G151" s="18"/>
      <c r="H151" s="18"/>
      <c r="I151" s="18"/>
      <c r="J151" s="18"/>
    </row>
    <row r="152" spans="2:10" x14ac:dyDescent="0.25">
      <c r="B152" s="90"/>
      <c r="C152" s="14"/>
      <c r="D152" s="14"/>
      <c r="E152" s="2"/>
      <c r="F152" s="2"/>
      <c r="G152" s="18"/>
      <c r="H152" s="18"/>
      <c r="I152" s="18"/>
      <c r="J152" s="18"/>
    </row>
    <row r="153" spans="2:10" x14ac:dyDescent="0.25">
      <c r="B153" s="90"/>
      <c r="C153" s="14"/>
      <c r="D153" s="14"/>
      <c r="E153" s="2"/>
      <c r="F153" s="2"/>
      <c r="G153" s="18"/>
      <c r="H153" s="18"/>
      <c r="I153" s="18"/>
      <c r="J153" s="18"/>
    </row>
    <row r="154" spans="2:10" x14ac:dyDescent="0.25">
      <c r="B154" s="90"/>
      <c r="C154" s="14"/>
      <c r="D154" s="14"/>
      <c r="E154" s="2"/>
      <c r="F154" s="2"/>
      <c r="G154" s="18"/>
      <c r="H154" s="18"/>
      <c r="I154" s="18"/>
      <c r="J154" s="18"/>
    </row>
    <row r="155" spans="2:10" x14ac:dyDescent="0.25">
      <c r="B155" s="90"/>
      <c r="C155" s="14"/>
      <c r="D155" s="14"/>
      <c r="E155" s="2"/>
      <c r="F155" s="2"/>
      <c r="G155" s="18"/>
      <c r="H155" s="18"/>
      <c r="I155" s="18"/>
      <c r="J155" s="18"/>
    </row>
    <row r="156" spans="2:10" x14ac:dyDescent="0.25">
      <c r="B156" s="90"/>
      <c r="C156" s="14"/>
      <c r="D156" s="14"/>
      <c r="E156" s="2"/>
      <c r="F156" s="2"/>
      <c r="G156" s="18"/>
      <c r="H156" s="18"/>
      <c r="I156" s="18"/>
      <c r="J156" s="18"/>
    </row>
    <row r="157" spans="2:10" x14ac:dyDescent="0.25">
      <c r="B157" s="90"/>
      <c r="C157" s="14"/>
      <c r="D157" s="14"/>
      <c r="E157" s="2"/>
      <c r="F157" s="2"/>
      <c r="G157" s="18"/>
      <c r="H157" s="18"/>
      <c r="I157" s="18"/>
      <c r="J157" s="18"/>
    </row>
    <row r="158" spans="2:10" x14ac:dyDescent="0.25">
      <c r="B158" s="90"/>
      <c r="C158" s="14"/>
      <c r="D158" s="14"/>
      <c r="E158" s="2"/>
      <c r="F158" s="2"/>
      <c r="G158" s="18"/>
      <c r="H158" s="18"/>
      <c r="I158" s="18"/>
      <c r="J158" s="18"/>
    </row>
    <row r="159" spans="2:10" x14ac:dyDescent="0.25">
      <c r="B159" s="90"/>
      <c r="C159" s="14"/>
      <c r="D159" s="14"/>
      <c r="E159" s="2"/>
      <c r="F159" s="2"/>
      <c r="G159" s="18"/>
      <c r="H159" s="18"/>
      <c r="I159" s="18"/>
      <c r="J159" s="18"/>
    </row>
    <row r="160" spans="2:10" x14ac:dyDescent="0.25">
      <c r="B160" s="90"/>
      <c r="C160" s="14"/>
      <c r="D160" s="14"/>
      <c r="E160" s="2"/>
      <c r="F160" s="2"/>
      <c r="G160" s="18"/>
      <c r="H160" s="18"/>
      <c r="I160" s="18"/>
      <c r="J160" s="18"/>
    </row>
    <row r="161" spans="2:10" x14ac:dyDescent="0.25">
      <c r="B161" s="90"/>
      <c r="C161" s="14"/>
      <c r="D161" s="14"/>
      <c r="E161" s="2"/>
      <c r="F161" s="2"/>
      <c r="G161" s="18"/>
      <c r="H161" s="18"/>
      <c r="I161" s="18"/>
      <c r="J161" s="18"/>
    </row>
    <row r="162" spans="2:10" x14ac:dyDescent="0.25">
      <c r="B162" s="90"/>
      <c r="C162" s="14"/>
      <c r="D162" s="14"/>
      <c r="E162" s="2"/>
      <c r="F162" s="2"/>
      <c r="G162" s="18"/>
      <c r="H162" s="18"/>
      <c r="I162" s="18"/>
      <c r="J162" s="18"/>
    </row>
    <row r="163" spans="2:10" x14ac:dyDescent="0.25">
      <c r="B163" s="90"/>
      <c r="C163" s="14"/>
      <c r="D163" s="14"/>
      <c r="E163" s="2"/>
      <c r="F163" s="2"/>
      <c r="G163" s="18"/>
      <c r="H163" s="18"/>
      <c r="I163" s="18"/>
      <c r="J163" s="18"/>
    </row>
    <row r="164" spans="2:10" x14ac:dyDescent="0.25">
      <c r="B164" s="90"/>
      <c r="C164" s="14"/>
      <c r="D164" s="14"/>
      <c r="E164" s="2"/>
      <c r="F164" s="2"/>
      <c r="G164" s="18"/>
      <c r="H164" s="18"/>
      <c r="I164" s="18"/>
      <c r="J164" s="18"/>
    </row>
    <row r="165" spans="2:10" x14ac:dyDescent="0.25">
      <c r="B165" s="90"/>
      <c r="C165" s="14"/>
      <c r="D165" s="14"/>
      <c r="E165" s="2"/>
      <c r="F165" s="2"/>
      <c r="G165" s="18"/>
      <c r="H165" s="18"/>
      <c r="I165" s="18"/>
      <c r="J165" s="18"/>
    </row>
    <row r="166" spans="2:10" x14ac:dyDescent="0.25">
      <c r="B166" s="90"/>
      <c r="C166" s="14"/>
      <c r="D166" s="14"/>
      <c r="E166" s="2"/>
      <c r="F166" s="2"/>
      <c r="G166" s="18"/>
      <c r="H166" s="18"/>
      <c r="I166" s="18"/>
      <c r="J166" s="18"/>
    </row>
    <row r="167" spans="2:10" x14ac:dyDescent="0.25">
      <c r="B167" s="90"/>
      <c r="C167" s="14"/>
      <c r="D167" s="14"/>
      <c r="E167" s="2"/>
      <c r="F167" s="2"/>
      <c r="G167" s="18"/>
      <c r="H167" s="18"/>
      <c r="I167" s="18"/>
      <c r="J167" s="18"/>
    </row>
    <row r="168" spans="2:10" x14ac:dyDescent="0.25">
      <c r="B168" s="90"/>
      <c r="C168" s="14"/>
      <c r="D168" s="14"/>
      <c r="E168" s="2"/>
      <c r="F168" s="2"/>
      <c r="G168" s="18"/>
      <c r="H168" s="18"/>
      <c r="I168" s="18"/>
      <c r="J168" s="18"/>
    </row>
    <row r="169" spans="2:10" x14ac:dyDescent="0.25">
      <c r="B169" s="90"/>
      <c r="C169" s="14"/>
      <c r="D169" s="14"/>
      <c r="E169" s="2"/>
      <c r="F169" s="2"/>
      <c r="G169" s="18"/>
      <c r="H169" s="18"/>
      <c r="I169" s="18"/>
      <c r="J169" s="18"/>
    </row>
    <row r="170" spans="2:10" x14ac:dyDescent="0.25">
      <c r="B170" s="90"/>
      <c r="C170" s="14"/>
      <c r="D170" s="14"/>
      <c r="E170" s="2"/>
      <c r="F170" s="2"/>
      <c r="G170" s="18"/>
      <c r="H170" s="18"/>
      <c r="I170" s="18"/>
      <c r="J170" s="18"/>
    </row>
    <row r="171" spans="2:10" x14ac:dyDescent="0.25">
      <c r="B171" s="90"/>
      <c r="C171" s="14"/>
      <c r="D171" s="14"/>
      <c r="E171" s="2"/>
      <c r="F171" s="2"/>
      <c r="G171" s="18"/>
      <c r="H171" s="18"/>
      <c r="I171" s="18"/>
      <c r="J171" s="18"/>
    </row>
    <row r="172" spans="2:10" x14ac:dyDescent="0.25">
      <c r="B172" s="90"/>
      <c r="C172" s="14"/>
      <c r="D172" s="14"/>
      <c r="E172" s="2"/>
      <c r="F172" s="2"/>
      <c r="G172" s="18"/>
      <c r="H172" s="18"/>
      <c r="I172" s="18"/>
      <c r="J172" s="18"/>
    </row>
    <row r="173" spans="2:10" x14ac:dyDescent="0.25">
      <c r="B173" s="90"/>
      <c r="C173" s="14"/>
      <c r="D173" s="14"/>
      <c r="E173" s="2"/>
      <c r="F173" s="2"/>
      <c r="G173" s="18"/>
      <c r="H173" s="18"/>
      <c r="I173" s="18"/>
      <c r="J173" s="18"/>
    </row>
    <row r="174" spans="2:10" x14ac:dyDescent="0.25">
      <c r="B174" s="90"/>
      <c r="C174" s="14"/>
      <c r="D174" s="14"/>
      <c r="E174" s="2"/>
      <c r="F174" s="2"/>
      <c r="G174" s="18"/>
      <c r="H174" s="18"/>
      <c r="I174" s="18"/>
      <c r="J174" s="18"/>
    </row>
    <row r="175" spans="2:10" x14ac:dyDescent="0.25">
      <c r="B175" s="90"/>
      <c r="C175" s="14"/>
      <c r="D175" s="14"/>
      <c r="E175" s="2"/>
      <c r="F175" s="2"/>
      <c r="G175" s="18"/>
      <c r="H175" s="18"/>
      <c r="I175" s="18"/>
      <c r="J175" s="18"/>
    </row>
    <row r="176" spans="2:10" x14ac:dyDescent="0.25">
      <c r="B176" s="90"/>
      <c r="C176" s="14"/>
      <c r="D176" s="14"/>
      <c r="E176" s="2"/>
      <c r="F176" s="2"/>
      <c r="G176" s="18"/>
      <c r="H176" s="18"/>
      <c r="I176" s="18"/>
      <c r="J176" s="18"/>
    </row>
    <row r="177" spans="2:10" x14ac:dyDescent="0.25">
      <c r="B177" s="90"/>
      <c r="C177" s="14"/>
      <c r="D177" s="14"/>
      <c r="E177" s="2"/>
      <c r="F177" s="2"/>
      <c r="G177" s="18"/>
      <c r="H177" s="18"/>
      <c r="I177" s="18"/>
      <c r="J177" s="18"/>
    </row>
    <row r="178" spans="2:10" x14ac:dyDescent="0.25">
      <c r="B178" s="90"/>
      <c r="C178" s="14"/>
      <c r="D178" s="14"/>
      <c r="E178" s="2"/>
      <c r="F178" s="2"/>
      <c r="G178" s="18"/>
      <c r="H178" s="18"/>
      <c r="I178" s="18"/>
      <c r="J178" s="18"/>
    </row>
    <row r="179" spans="2:10" x14ac:dyDescent="0.25">
      <c r="B179" s="90"/>
      <c r="C179" s="14"/>
      <c r="D179" s="14"/>
      <c r="E179" s="2"/>
      <c r="F179" s="2"/>
      <c r="G179" s="18"/>
      <c r="H179" s="18"/>
      <c r="I179" s="18"/>
      <c r="J179" s="18"/>
    </row>
    <row r="180" spans="2:10" x14ac:dyDescent="0.25">
      <c r="B180" s="90"/>
      <c r="C180" s="14"/>
      <c r="D180" s="14"/>
      <c r="E180" s="2"/>
      <c r="F180" s="2"/>
      <c r="G180" s="18"/>
      <c r="H180" s="18"/>
      <c r="I180" s="18"/>
      <c r="J180" s="18"/>
    </row>
    <row r="181" spans="2:10" x14ac:dyDescent="0.25">
      <c r="B181" s="90"/>
      <c r="C181" s="14"/>
      <c r="D181" s="14"/>
      <c r="E181" s="2"/>
      <c r="F181" s="2"/>
      <c r="G181" s="18"/>
      <c r="H181" s="18"/>
      <c r="I181" s="18"/>
      <c r="J181" s="18"/>
    </row>
    <row r="182" spans="2:10" x14ac:dyDescent="0.25">
      <c r="B182" s="90"/>
      <c r="C182" s="14"/>
      <c r="D182" s="14"/>
      <c r="E182" s="2"/>
      <c r="F182" s="2"/>
      <c r="G182" s="18"/>
      <c r="H182" s="18"/>
      <c r="I182" s="18"/>
      <c r="J182" s="18"/>
    </row>
    <row r="183" spans="2:10" x14ac:dyDescent="0.25">
      <c r="B183" s="90"/>
      <c r="C183" s="14"/>
      <c r="D183" s="14"/>
      <c r="E183" s="2"/>
      <c r="F183" s="2"/>
      <c r="G183" s="18"/>
      <c r="H183" s="18"/>
      <c r="I183" s="18"/>
      <c r="J183" s="18"/>
    </row>
    <row r="184" spans="2:10" x14ac:dyDescent="0.25">
      <c r="B184" s="90"/>
      <c r="C184" s="14"/>
      <c r="D184" s="14"/>
      <c r="E184" s="2"/>
      <c r="F184" s="2"/>
      <c r="G184" s="18"/>
      <c r="H184" s="18"/>
      <c r="I184" s="18"/>
      <c r="J184" s="18"/>
    </row>
    <row r="185" spans="2:10" x14ac:dyDescent="0.25">
      <c r="B185" s="90"/>
      <c r="C185" s="14"/>
      <c r="D185" s="14"/>
      <c r="E185" s="2"/>
      <c r="F185" s="2"/>
      <c r="G185" s="18"/>
      <c r="H185" s="18"/>
      <c r="I185" s="18"/>
      <c r="J185" s="18"/>
    </row>
    <row r="186" spans="2:10" x14ac:dyDescent="0.25">
      <c r="B186" s="90"/>
      <c r="C186" s="14"/>
      <c r="D186" s="14"/>
      <c r="E186" s="2"/>
      <c r="F186" s="2"/>
      <c r="G186" s="18"/>
      <c r="H186" s="18"/>
      <c r="I186" s="18"/>
      <c r="J186" s="18"/>
    </row>
    <row r="187" spans="2:10" x14ac:dyDescent="0.25">
      <c r="B187" s="90"/>
      <c r="C187" s="14"/>
      <c r="D187" s="14"/>
      <c r="E187" s="2"/>
      <c r="F187" s="2"/>
      <c r="G187" s="18"/>
      <c r="H187" s="18"/>
      <c r="I187" s="18"/>
      <c r="J187" s="18"/>
    </row>
    <row r="188" spans="2:10" x14ac:dyDescent="0.25">
      <c r="B188" s="90"/>
      <c r="C188" s="14"/>
      <c r="D188" s="14"/>
      <c r="E188" s="2"/>
      <c r="F188" s="2"/>
      <c r="G188" s="18"/>
      <c r="H188" s="18"/>
      <c r="I188" s="18"/>
      <c r="J188" s="18"/>
    </row>
    <row r="189" spans="2:10" x14ac:dyDescent="0.25">
      <c r="B189" s="90"/>
      <c r="C189" s="14"/>
      <c r="D189" s="14"/>
      <c r="E189" s="2"/>
      <c r="F189" s="2"/>
      <c r="G189" s="18"/>
      <c r="H189" s="18"/>
      <c r="I189" s="18"/>
      <c r="J189" s="18"/>
    </row>
    <row r="190" spans="2:10" x14ac:dyDescent="0.25">
      <c r="B190" s="90"/>
      <c r="C190" s="14"/>
      <c r="D190" s="14"/>
      <c r="E190" s="2"/>
      <c r="F190" s="2"/>
      <c r="G190" s="18"/>
      <c r="H190" s="18"/>
      <c r="I190" s="18"/>
      <c r="J190" s="18"/>
    </row>
    <row r="191" spans="2:10" x14ac:dyDescent="0.25">
      <c r="B191" s="90"/>
      <c r="C191" s="14"/>
      <c r="D191" s="14"/>
      <c r="E191" s="2"/>
      <c r="F191" s="2"/>
      <c r="G191" s="18"/>
      <c r="H191" s="18"/>
      <c r="I191" s="18"/>
      <c r="J191" s="18"/>
    </row>
    <row r="192" spans="2:10" x14ac:dyDescent="0.25">
      <c r="B192" s="90"/>
      <c r="C192" s="14"/>
      <c r="D192" s="14"/>
      <c r="E192" s="2"/>
      <c r="F192" s="2"/>
      <c r="G192" s="18"/>
      <c r="H192" s="18"/>
      <c r="I192" s="18"/>
      <c r="J192" s="18"/>
    </row>
    <row r="193" spans="2:10" x14ac:dyDescent="0.25">
      <c r="B193" s="90"/>
      <c r="C193" s="14"/>
      <c r="D193" s="14"/>
      <c r="E193" s="2"/>
      <c r="F193" s="2"/>
      <c r="G193" s="18"/>
      <c r="H193" s="18"/>
      <c r="I193" s="18"/>
      <c r="J193" s="18"/>
    </row>
    <row r="194" spans="2:10" x14ac:dyDescent="0.25">
      <c r="B194" s="90"/>
      <c r="C194" s="14"/>
      <c r="D194" s="14"/>
      <c r="E194" s="2"/>
      <c r="F194" s="2"/>
      <c r="G194" s="18"/>
      <c r="H194" s="18"/>
      <c r="I194" s="18"/>
      <c r="J194" s="18"/>
    </row>
    <row r="195" spans="2:10" x14ac:dyDescent="0.25">
      <c r="B195" s="90"/>
      <c r="C195" s="14"/>
      <c r="D195" s="14"/>
      <c r="E195" s="2"/>
      <c r="F195" s="2"/>
      <c r="G195" s="18"/>
      <c r="H195" s="18"/>
      <c r="I195" s="18"/>
      <c r="J195" s="18"/>
    </row>
    <row r="196" spans="2:10" x14ac:dyDescent="0.25">
      <c r="B196" s="90"/>
      <c r="C196" s="14"/>
      <c r="D196" s="14"/>
      <c r="E196" s="2"/>
      <c r="F196" s="2"/>
      <c r="G196" s="18"/>
      <c r="H196" s="18"/>
      <c r="I196" s="18"/>
      <c r="J196" s="18"/>
    </row>
    <row r="197" spans="2:10" x14ac:dyDescent="0.25">
      <c r="B197" s="90"/>
      <c r="C197" s="14"/>
      <c r="D197" s="14"/>
      <c r="E197" s="2"/>
      <c r="F197" s="2"/>
      <c r="G197" s="18"/>
      <c r="H197" s="18"/>
      <c r="I197" s="18"/>
      <c r="J197" s="18"/>
    </row>
    <row r="198" spans="2:10" x14ac:dyDescent="0.25">
      <c r="B198" s="90"/>
      <c r="C198" s="14"/>
      <c r="D198" s="14"/>
      <c r="E198" s="2"/>
      <c r="F198" s="2"/>
      <c r="G198" s="18"/>
      <c r="H198" s="18"/>
      <c r="I198" s="18"/>
      <c r="J198" s="18"/>
    </row>
    <row r="199" spans="2:10" x14ac:dyDescent="0.25">
      <c r="B199" s="90"/>
      <c r="C199" s="14"/>
      <c r="D199" s="14"/>
      <c r="E199" s="2"/>
      <c r="F199" s="2"/>
      <c r="G199" s="18"/>
      <c r="H199" s="18"/>
      <c r="I199" s="18"/>
      <c r="J199" s="18"/>
    </row>
    <row r="200" spans="2:10" x14ac:dyDescent="0.25">
      <c r="B200" s="90"/>
      <c r="C200" s="14"/>
      <c r="D200" s="14"/>
      <c r="E200" s="2"/>
      <c r="F200" s="2"/>
      <c r="G200" s="18"/>
      <c r="H200" s="18"/>
      <c r="I200" s="18"/>
      <c r="J200" s="18"/>
    </row>
    <row r="201" spans="2:10" x14ac:dyDescent="0.25">
      <c r="B201" s="90"/>
      <c r="C201" s="14"/>
      <c r="D201" s="14"/>
      <c r="E201" s="2"/>
      <c r="F201" s="2"/>
      <c r="G201" s="18"/>
      <c r="H201" s="18"/>
      <c r="I201" s="18"/>
      <c r="J201" s="18"/>
    </row>
    <row r="202" spans="2:10" x14ac:dyDescent="0.25">
      <c r="B202" s="90"/>
      <c r="C202" s="14"/>
      <c r="D202" s="14"/>
      <c r="E202" s="2"/>
      <c r="F202" s="2"/>
      <c r="G202" s="18"/>
      <c r="H202" s="18"/>
      <c r="I202" s="18"/>
      <c r="J202" s="18"/>
    </row>
    <row r="203" spans="2:10" x14ac:dyDescent="0.25">
      <c r="B203" s="90"/>
      <c r="C203" s="14"/>
      <c r="D203" s="14"/>
      <c r="E203" s="2"/>
      <c r="F203" s="2"/>
      <c r="G203" s="18"/>
      <c r="H203" s="18"/>
      <c r="I203" s="18"/>
      <c r="J203" s="18"/>
    </row>
    <row r="204" spans="2:10" x14ac:dyDescent="0.25">
      <c r="B204" s="90"/>
      <c r="C204" s="14"/>
      <c r="D204" s="14"/>
      <c r="E204" s="2"/>
      <c r="F204" s="2"/>
      <c r="G204" s="18"/>
      <c r="H204" s="18"/>
      <c r="I204" s="18"/>
      <c r="J204" s="18"/>
    </row>
    <row r="205" spans="2:10" x14ac:dyDescent="0.25">
      <c r="B205" s="90"/>
      <c r="C205" s="14"/>
      <c r="D205" s="14"/>
      <c r="E205" s="2"/>
      <c r="F205" s="2"/>
      <c r="G205" s="18"/>
      <c r="H205" s="18"/>
      <c r="I205" s="18"/>
      <c r="J205" s="18"/>
    </row>
    <row r="206" spans="2:10" x14ac:dyDescent="0.25">
      <c r="B206" s="90"/>
      <c r="C206" s="14"/>
      <c r="D206" s="14"/>
      <c r="E206" s="2"/>
      <c r="F206" s="2"/>
      <c r="G206" s="18"/>
      <c r="H206" s="18"/>
      <c r="I206" s="18"/>
      <c r="J206" s="18"/>
    </row>
    <row r="207" spans="2:10" x14ac:dyDescent="0.25">
      <c r="B207" s="90"/>
      <c r="C207" s="14"/>
      <c r="D207" s="14"/>
      <c r="E207" s="2"/>
      <c r="F207" s="2"/>
      <c r="G207" s="18"/>
      <c r="H207" s="18"/>
      <c r="I207" s="18"/>
      <c r="J207" s="18"/>
    </row>
    <row r="208" spans="2:10" x14ac:dyDescent="0.25">
      <c r="B208" s="90"/>
      <c r="C208" s="14"/>
      <c r="D208" s="14"/>
      <c r="E208" s="2"/>
      <c r="F208" s="2"/>
      <c r="G208" s="18"/>
      <c r="H208" s="18"/>
      <c r="I208" s="18"/>
      <c r="J208" s="18"/>
    </row>
    <row r="209" spans="2:10" x14ac:dyDescent="0.25">
      <c r="B209" s="90"/>
      <c r="C209" s="14"/>
      <c r="D209" s="14"/>
      <c r="E209" s="2"/>
      <c r="F209" s="2"/>
      <c r="G209" s="18"/>
      <c r="H209" s="18"/>
      <c r="I209" s="18"/>
      <c r="J209" s="18"/>
    </row>
    <row r="210" spans="2:10" x14ac:dyDescent="0.25">
      <c r="B210" s="90"/>
      <c r="C210" s="14"/>
      <c r="D210" s="14"/>
      <c r="E210" s="2"/>
      <c r="F210" s="2"/>
      <c r="G210" s="18"/>
      <c r="H210" s="18"/>
      <c r="I210" s="18"/>
      <c r="J210" s="18"/>
    </row>
    <row r="211" spans="2:10" x14ac:dyDescent="0.25">
      <c r="B211" s="90"/>
      <c r="C211" s="14"/>
      <c r="D211" s="14"/>
      <c r="E211" s="2"/>
      <c r="F211" s="2"/>
      <c r="G211" s="18"/>
      <c r="H211" s="18"/>
      <c r="I211" s="18"/>
      <c r="J211" s="18"/>
    </row>
    <row r="212" spans="2:10" x14ac:dyDescent="0.25">
      <c r="B212" s="90"/>
      <c r="C212" s="14"/>
      <c r="D212" s="14"/>
      <c r="E212" s="2"/>
      <c r="F212" s="2"/>
      <c r="G212" s="18"/>
      <c r="H212" s="18"/>
      <c r="I212" s="18"/>
      <c r="J212" s="18"/>
    </row>
    <row r="213" spans="2:10" x14ac:dyDescent="0.25">
      <c r="B213" s="90"/>
      <c r="C213" s="14"/>
      <c r="D213" s="14"/>
      <c r="E213" s="2"/>
      <c r="F213" s="2"/>
      <c r="G213" s="18"/>
      <c r="H213" s="18"/>
      <c r="I213" s="18"/>
      <c r="J213" s="18"/>
    </row>
    <row r="214" spans="2:10" x14ac:dyDescent="0.25">
      <c r="B214" s="90"/>
      <c r="C214" s="14"/>
      <c r="D214" s="14"/>
      <c r="E214" s="2"/>
      <c r="F214" s="2"/>
      <c r="G214" s="18"/>
      <c r="H214" s="18"/>
      <c r="I214" s="18"/>
      <c r="J214" s="18"/>
    </row>
    <row r="215" spans="2:10" x14ac:dyDescent="0.25">
      <c r="B215" s="90"/>
      <c r="C215" s="14"/>
      <c r="D215" s="14"/>
      <c r="E215" s="2"/>
      <c r="F215" s="2"/>
      <c r="G215" s="18"/>
      <c r="H215" s="18"/>
      <c r="I215" s="18"/>
      <c r="J215" s="18"/>
    </row>
    <row r="216" spans="2:10" x14ac:dyDescent="0.25">
      <c r="B216" s="90"/>
      <c r="C216" s="14"/>
      <c r="D216" s="14"/>
      <c r="E216" s="2"/>
      <c r="F216" s="2"/>
      <c r="G216" s="18"/>
      <c r="H216" s="18"/>
      <c r="I216" s="18"/>
      <c r="J216" s="18"/>
    </row>
    <row r="217" spans="2:10" x14ac:dyDescent="0.25">
      <c r="B217" s="90"/>
      <c r="C217" s="14"/>
      <c r="D217" s="14"/>
      <c r="E217" s="2"/>
      <c r="F217" s="2"/>
      <c r="G217" s="18"/>
      <c r="H217" s="18"/>
      <c r="I217" s="18"/>
      <c r="J217" s="18"/>
    </row>
    <row r="218" spans="2:10" x14ac:dyDescent="0.25">
      <c r="B218" s="90"/>
      <c r="C218" s="14"/>
      <c r="D218" s="14"/>
      <c r="E218" s="2"/>
      <c r="F218" s="2"/>
      <c r="G218" s="18"/>
      <c r="H218" s="18"/>
      <c r="I218" s="18"/>
      <c r="J218" s="18"/>
    </row>
    <row r="219" spans="2:10" x14ac:dyDescent="0.25">
      <c r="B219" s="90"/>
      <c r="C219" s="14"/>
      <c r="D219" s="14"/>
      <c r="E219" s="2"/>
      <c r="F219" s="2"/>
      <c r="G219" s="18"/>
      <c r="H219" s="18"/>
      <c r="I219" s="18"/>
      <c r="J219" s="18"/>
    </row>
    <row r="220" spans="2:10" x14ac:dyDescent="0.25">
      <c r="B220" s="90"/>
      <c r="C220" s="14"/>
      <c r="D220" s="14"/>
      <c r="E220" s="2"/>
      <c r="F220" s="2"/>
      <c r="G220" s="18"/>
      <c r="H220" s="18"/>
      <c r="I220" s="18"/>
      <c r="J220" s="18"/>
    </row>
    <row r="221" spans="2:10" x14ac:dyDescent="0.25">
      <c r="B221" s="90"/>
      <c r="C221" s="14"/>
      <c r="D221" s="14"/>
      <c r="E221" s="2"/>
      <c r="F221" s="2"/>
      <c r="G221" s="18"/>
      <c r="H221" s="18"/>
      <c r="I221" s="18"/>
      <c r="J221" s="18"/>
    </row>
    <row r="222" spans="2:10" x14ac:dyDescent="0.25">
      <c r="B222" s="90"/>
      <c r="C222" s="14"/>
      <c r="D222" s="14"/>
      <c r="E222" s="2"/>
      <c r="F222" s="2"/>
      <c r="G222" s="18"/>
      <c r="H222" s="18"/>
      <c r="I222" s="18"/>
      <c r="J222" s="18"/>
    </row>
    <row r="223" spans="2:10" x14ac:dyDescent="0.25">
      <c r="B223" s="90"/>
      <c r="C223" s="14"/>
      <c r="D223" s="14"/>
      <c r="E223" s="2"/>
      <c r="F223" s="2"/>
      <c r="G223" s="18"/>
      <c r="H223" s="18"/>
      <c r="I223" s="18"/>
      <c r="J223" s="18"/>
    </row>
    <row r="224" spans="2:10" x14ac:dyDescent="0.25">
      <c r="B224" s="90"/>
      <c r="C224" s="14"/>
      <c r="D224" s="14"/>
      <c r="E224" s="2"/>
      <c r="F224" s="2"/>
      <c r="G224" s="18"/>
      <c r="H224" s="18"/>
      <c r="I224" s="18"/>
      <c r="J224" s="18"/>
    </row>
    <row r="225" spans="2:10" x14ac:dyDescent="0.25">
      <c r="B225" s="90"/>
      <c r="C225" s="14"/>
      <c r="D225" s="14"/>
      <c r="E225" s="2"/>
      <c r="F225" s="2"/>
      <c r="G225" s="18"/>
      <c r="H225" s="18"/>
      <c r="I225" s="18"/>
      <c r="J225" s="18"/>
    </row>
    <row r="226" spans="2:10" x14ac:dyDescent="0.25">
      <c r="B226" s="90"/>
      <c r="C226" s="14"/>
      <c r="D226" s="14"/>
      <c r="E226" s="2"/>
      <c r="F226" s="2"/>
      <c r="G226" s="18"/>
      <c r="H226" s="18"/>
      <c r="I226" s="18"/>
      <c r="J226" s="18"/>
    </row>
    <row r="227" spans="2:10" x14ac:dyDescent="0.25">
      <c r="B227" s="90"/>
      <c r="C227" s="14"/>
      <c r="D227" s="14"/>
      <c r="E227" s="2"/>
      <c r="F227" s="2"/>
      <c r="G227" s="18"/>
      <c r="H227" s="18"/>
      <c r="I227" s="18"/>
      <c r="J227" s="18"/>
    </row>
    <row r="228" spans="2:10" x14ac:dyDescent="0.25">
      <c r="B228" s="90"/>
      <c r="C228" s="14"/>
      <c r="D228" s="14"/>
      <c r="E228" s="2"/>
      <c r="F228" s="2"/>
      <c r="G228" s="18"/>
      <c r="H228" s="18"/>
      <c r="I228" s="18"/>
      <c r="J228" s="18"/>
    </row>
    <row r="229" spans="2:10" x14ac:dyDescent="0.25">
      <c r="B229" s="90"/>
      <c r="C229" s="14"/>
      <c r="D229" s="14"/>
      <c r="E229" s="2"/>
      <c r="F229" s="2"/>
      <c r="G229" s="18"/>
      <c r="H229" s="18"/>
      <c r="I229" s="18"/>
      <c r="J229" s="18"/>
    </row>
    <row r="230" spans="2:10" x14ac:dyDescent="0.25">
      <c r="B230" s="90"/>
      <c r="C230" s="14"/>
      <c r="D230" s="14"/>
      <c r="E230" s="2"/>
      <c r="F230" s="2"/>
      <c r="G230" s="18"/>
      <c r="H230" s="18"/>
      <c r="I230" s="18"/>
      <c r="J230" s="18"/>
    </row>
    <row r="231" spans="2:10" x14ac:dyDescent="0.25">
      <c r="B231" s="90"/>
      <c r="C231" s="14"/>
      <c r="D231" s="14"/>
      <c r="E231" s="2"/>
      <c r="F231" s="2"/>
      <c r="G231" s="18"/>
      <c r="H231" s="18"/>
      <c r="I231" s="18"/>
      <c r="J231" s="18"/>
    </row>
    <row r="232" spans="2:10" x14ac:dyDescent="0.25">
      <c r="B232" s="90"/>
      <c r="C232" s="14"/>
      <c r="D232" s="14"/>
      <c r="E232" s="2"/>
      <c r="F232" s="2"/>
      <c r="G232" s="18"/>
      <c r="H232" s="18"/>
      <c r="I232" s="18"/>
      <c r="J232" s="18"/>
    </row>
    <row r="233" spans="2:10" x14ac:dyDescent="0.25">
      <c r="B233" s="90"/>
      <c r="C233" s="14"/>
      <c r="D233" s="14"/>
      <c r="E233" s="2"/>
      <c r="F233" s="2"/>
      <c r="G233" s="18"/>
      <c r="H233" s="18"/>
      <c r="I233" s="18"/>
      <c r="J233" s="18"/>
    </row>
    <row r="234" spans="2:10" x14ac:dyDescent="0.25">
      <c r="B234" s="90"/>
      <c r="C234" s="14"/>
      <c r="D234" s="14"/>
      <c r="E234" s="2"/>
      <c r="F234" s="2"/>
      <c r="G234" s="18"/>
      <c r="H234" s="18"/>
      <c r="I234" s="18"/>
      <c r="J234" s="18"/>
    </row>
    <row r="235" spans="2:10" x14ac:dyDescent="0.25">
      <c r="B235" s="90"/>
      <c r="C235" s="14"/>
      <c r="D235" s="14"/>
      <c r="E235" s="2"/>
      <c r="F235" s="2"/>
      <c r="G235" s="18"/>
      <c r="H235" s="18"/>
      <c r="I235" s="18"/>
      <c r="J235" s="18"/>
    </row>
    <row r="236" spans="2:10" x14ac:dyDescent="0.25">
      <c r="B236" s="90"/>
      <c r="C236" s="14"/>
      <c r="D236" s="14"/>
      <c r="E236" s="2"/>
      <c r="F236" s="2"/>
      <c r="G236" s="18"/>
      <c r="H236" s="18"/>
      <c r="I236" s="18"/>
      <c r="J236" s="18"/>
    </row>
    <row r="237" spans="2:10" x14ac:dyDescent="0.25">
      <c r="B237" s="90"/>
      <c r="C237" s="14"/>
      <c r="D237" s="14"/>
      <c r="E237" s="2"/>
      <c r="F237" s="2"/>
      <c r="G237" s="18"/>
      <c r="H237" s="18"/>
      <c r="I237" s="18"/>
      <c r="J237" s="18"/>
    </row>
  </sheetData>
  <mergeCells count="42">
    <mergeCell ref="A28:A31"/>
    <mergeCell ref="B28:B31"/>
    <mergeCell ref="C28:C31"/>
    <mergeCell ref="C11:C14"/>
    <mergeCell ref="A15:A18"/>
    <mergeCell ref="B15:B18"/>
    <mergeCell ref="C15:C18"/>
    <mergeCell ref="A24:A27"/>
    <mergeCell ref="B24:B27"/>
    <mergeCell ref="C24:C27"/>
    <mergeCell ref="A41:A44"/>
    <mergeCell ref="A37:A40"/>
    <mergeCell ref="G1:M1"/>
    <mergeCell ref="A5:M5"/>
    <mergeCell ref="A6:M6"/>
    <mergeCell ref="A7:A8"/>
    <mergeCell ref="B7:B8"/>
    <mergeCell ref="C7:C8"/>
    <mergeCell ref="D7:D8"/>
    <mergeCell ref="E7:F7"/>
    <mergeCell ref="G7:M7"/>
    <mergeCell ref="H2:M2"/>
    <mergeCell ref="H4:M4"/>
    <mergeCell ref="B10:M10"/>
    <mergeCell ref="A11:A14"/>
    <mergeCell ref="B11:B14"/>
    <mergeCell ref="B53:B56"/>
    <mergeCell ref="A53:A56"/>
    <mergeCell ref="C53:C56"/>
    <mergeCell ref="B33:B36"/>
    <mergeCell ref="C33:C36"/>
    <mergeCell ref="A33:A36"/>
    <mergeCell ref="B45:B48"/>
    <mergeCell ref="A45:A48"/>
    <mergeCell ref="C45:C48"/>
    <mergeCell ref="B49:B52"/>
    <mergeCell ref="C49:C52"/>
    <mergeCell ref="A49:A52"/>
    <mergeCell ref="B37:B40"/>
    <mergeCell ref="C37:C40"/>
    <mergeCell ref="B41:B44"/>
    <mergeCell ref="C41:C4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26" zoomScaleNormal="100" workbookViewId="0">
      <selection activeCell="F24" sqref="F24:F29"/>
    </sheetView>
  </sheetViews>
  <sheetFormatPr defaultRowHeight="15" x14ac:dyDescent="0.25"/>
  <cols>
    <col min="1" max="1" width="3.140625" customWidth="1"/>
    <col min="2" max="2" width="29.140625" style="13" customWidth="1"/>
    <col min="3" max="3" width="17.140625" style="13" customWidth="1"/>
    <col min="4" max="4" width="32.28515625" style="13" customWidth="1"/>
    <col min="5" max="5" width="3.7109375" customWidth="1"/>
    <col min="6" max="6" width="51.5703125" style="38" customWidth="1"/>
  </cols>
  <sheetData>
    <row r="1" spans="1:10" ht="20.25" customHeight="1" x14ac:dyDescent="0.25">
      <c r="E1" s="112"/>
      <c r="F1" s="112"/>
      <c r="G1" s="112"/>
      <c r="H1" s="112"/>
      <c r="I1" s="112"/>
      <c r="J1" s="112"/>
    </row>
    <row r="2" spans="1:10" ht="28.5" customHeight="1" x14ac:dyDescent="0.25">
      <c r="E2" s="112" t="s">
        <v>92</v>
      </c>
      <c r="F2" s="112"/>
      <c r="G2" s="81"/>
      <c r="H2" s="81"/>
      <c r="I2" s="81"/>
      <c r="J2" s="81"/>
    </row>
    <row r="3" spans="1:10" ht="12.75" customHeight="1" x14ac:dyDescent="0.25">
      <c r="E3" s="72"/>
      <c r="F3" s="72"/>
      <c r="G3" s="72"/>
      <c r="H3" s="72"/>
      <c r="I3" s="72"/>
      <c r="J3" s="72"/>
    </row>
    <row r="4" spans="1:10" ht="36" customHeight="1" x14ac:dyDescent="0.25">
      <c r="E4" s="143" t="s">
        <v>91</v>
      </c>
      <c r="F4" s="143"/>
    </row>
    <row r="5" spans="1:10" ht="15" customHeight="1" x14ac:dyDescent="0.25">
      <c r="A5" s="154"/>
      <c r="B5" s="154"/>
      <c r="C5" s="154"/>
      <c r="D5" s="154"/>
      <c r="E5" s="154"/>
      <c r="F5" s="154"/>
    </row>
    <row r="6" spans="1:10" ht="23.45" customHeight="1" x14ac:dyDescent="0.25">
      <c r="A6" s="155" t="s">
        <v>60</v>
      </c>
      <c r="B6" s="155"/>
      <c r="C6" s="155"/>
      <c r="D6" s="155"/>
      <c r="E6" s="155"/>
      <c r="F6" s="155"/>
    </row>
    <row r="7" spans="1:10" ht="18" customHeight="1" x14ac:dyDescent="0.25">
      <c r="A7" s="151" t="s">
        <v>0</v>
      </c>
      <c r="B7" s="148" t="s">
        <v>5</v>
      </c>
      <c r="C7" s="149" t="s">
        <v>7</v>
      </c>
      <c r="D7" s="150" t="s">
        <v>6</v>
      </c>
      <c r="E7" s="151" t="s">
        <v>3</v>
      </c>
      <c r="F7" s="147" t="s">
        <v>61</v>
      </c>
    </row>
    <row r="8" spans="1:10" x14ac:dyDescent="0.25">
      <c r="A8" s="151"/>
      <c r="B8" s="148"/>
      <c r="C8" s="149"/>
      <c r="D8" s="150"/>
      <c r="E8" s="151"/>
      <c r="F8" s="147"/>
    </row>
    <row r="9" spans="1:10" ht="3" customHeight="1" x14ac:dyDescent="0.25">
      <c r="A9" s="151"/>
      <c r="B9" s="148"/>
      <c r="C9" s="149"/>
      <c r="D9" s="150"/>
      <c r="E9" s="151"/>
      <c r="F9" s="147"/>
    </row>
    <row r="10" spans="1:10" ht="27" customHeight="1" x14ac:dyDescent="0.25">
      <c r="A10" s="151"/>
      <c r="B10" s="148"/>
      <c r="C10" s="149"/>
      <c r="D10" s="150"/>
      <c r="E10" s="151"/>
      <c r="F10" s="147"/>
    </row>
    <row r="11" spans="1:10" x14ac:dyDescent="0.25">
      <c r="A11" s="3">
        <v>1</v>
      </c>
      <c r="B11" s="7">
        <v>2</v>
      </c>
      <c r="C11" s="8">
        <v>3</v>
      </c>
      <c r="D11" s="9">
        <v>4</v>
      </c>
      <c r="E11" s="3">
        <v>5</v>
      </c>
      <c r="F11" s="36">
        <v>6</v>
      </c>
    </row>
    <row r="12" spans="1:10" ht="22.9" customHeight="1" x14ac:dyDescent="0.25">
      <c r="A12" s="152" t="s">
        <v>15</v>
      </c>
      <c r="B12" s="152"/>
      <c r="C12" s="152"/>
      <c r="D12" s="152"/>
      <c r="E12" s="152"/>
      <c r="F12" s="152"/>
    </row>
    <row r="13" spans="1:10" ht="64.5" customHeight="1" x14ac:dyDescent="0.25">
      <c r="A13" s="3">
        <v>2</v>
      </c>
      <c r="B13" s="53" t="s">
        <v>44</v>
      </c>
      <c r="C13" s="52" t="s">
        <v>51</v>
      </c>
      <c r="D13" s="9" t="s">
        <v>75</v>
      </c>
      <c r="E13" s="3" t="s">
        <v>11</v>
      </c>
      <c r="F13" s="39"/>
    </row>
    <row r="14" spans="1:10" ht="84.75" customHeight="1" x14ac:dyDescent="0.25">
      <c r="A14" s="3">
        <v>3</v>
      </c>
      <c r="B14" s="53" t="s">
        <v>29</v>
      </c>
      <c r="C14" s="52" t="s">
        <v>51</v>
      </c>
      <c r="D14" s="10" t="s">
        <v>22</v>
      </c>
      <c r="E14" s="3" t="s">
        <v>11</v>
      </c>
      <c r="F14" s="36"/>
    </row>
    <row r="15" spans="1:10" ht="99" customHeight="1" x14ac:dyDescent="0.25">
      <c r="A15" s="3">
        <v>4</v>
      </c>
      <c r="B15" s="153" t="s">
        <v>30</v>
      </c>
      <c r="C15" s="52" t="s">
        <v>51</v>
      </c>
      <c r="D15" s="10" t="s">
        <v>16</v>
      </c>
      <c r="E15" s="3" t="s">
        <v>11</v>
      </c>
      <c r="F15" s="36"/>
    </row>
    <row r="16" spans="1:10" ht="91.5" customHeight="1" x14ac:dyDescent="0.25">
      <c r="A16" s="3">
        <v>5</v>
      </c>
      <c r="B16" s="153"/>
      <c r="C16" s="52" t="s">
        <v>51</v>
      </c>
      <c r="D16" s="10" t="s">
        <v>42</v>
      </c>
      <c r="E16" s="3" t="s">
        <v>11</v>
      </c>
      <c r="F16" s="36"/>
    </row>
    <row r="17" spans="1:6" ht="66.75" customHeight="1" x14ac:dyDescent="0.25">
      <c r="A17" s="3">
        <v>6</v>
      </c>
      <c r="B17" s="145" t="s">
        <v>55</v>
      </c>
      <c r="C17" s="146" t="s">
        <v>51</v>
      </c>
      <c r="D17" s="10" t="s">
        <v>47</v>
      </c>
      <c r="E17" s="3" t="s">
        <v>11</v>
      </c>
      <c r="F17" s="36"/>
    </row>
    <row r="18" spans="1:6" ht="87" customHeight="1" x14ac:dyDescent="0.25">
      <c r="A18" s="3">
        <v>7</v>
      </c>
      <c r="B18" s="145"/>
      <c r="C18" s="146"/>
      <c r="D18" s="10" t="s">
        <v>46</v>
      </c>
      <c r="E18" s="3" t="s">
        <v>11</v>
      </c>
      <c r="F18" s="36"/>
    </row>
    <row r="19" spans="1:6" ht="55.5" customHeight="1" x14ac:dyDescent="0.25">
      <c r="A19" s="3">
        <v>8</v>
      </c>
      <c r="B19" s="7" t="s">
        <v>37</v>
      </c>
      <c r="C19" s="52" t="s">
        <v>51</v>
      </c>
      <c r="D19" s="9" t="s">
        <v>78</v>
      </c>
      <c r="E19" s="3" t="s">
        <v>20</v>
      </c>
      <c r="F19" s="37" t="s">
        <v>62</v>
      </c>
    </row>
    <row r="20" spans="1:6" ht="66.75" customHeight="1" x14ac:dyDescent="0.25">
      <c r="A20" s="3">
        <v>9</v>
      </c>
      <c r="B20" s="53" t="s">
        <v>56</v>
      </c>
      <c r="C20" s="52" t="s">
        <v>51</v>
      </c>
      <c r="D20" s="9" t="s">
        <v>31</v>
      </c>
      <c r="E20" s="3" t="s">
        <v>14</v>
      </c>
      <c r="F20" s="37" t="s">
        <v>62</v>
      </c>
    </row>
    <row r="21" spans="1:6" ht="63.75" customHeight="1" x14ac:dyDescent="0.25">
      <c r="A21" s="3">
        <v>10</v>
      </c>
      <c r="B21" s="53" t="s">
        <v>39</v>
      </c>
      <c r="C21" s="52" t="s">
        <v>57</v>
      </c>
      <c r="D21" s="9" t="s">
        <v>32</v>
      </c>
      <c r="E21" s="3" t="s">
        <v>11</v>
      </c>
      <c r="F21" s="40" t="s">
        <v>63</v>
      </c>
    </row>
    <row r="22" spans="1:6" ht="87.75" customHeight="1" x14ac:dyDescent="0.25">
      <c r="A22" s="3">
        <v>11</v>
      </c>
      <c r="B22" s="53" t="s">
        <v>40</v>
      </c>
      <c r="C22" s="52" t="s">
        <v>57</v>
      </c>
      <c r="D22" s="9" t="s">
        <v>33</v>
      </c>
      <c r="E22" s="3" t="s">
        <v>11</v>
      </c>
      <c r="F22" s="36"/>
    </row>
    <row r="23" spans="1:6" ht="60.75" customHeight="1" x14ac:dyDescent="0.25">
      <c r="A23" s="3">
        <v>12</v>
      </c>
      <c r="B23" s="58" t="s">
        <v>71</v>
      </c>
      <c r="C23" s="57" t="s">
        <v>53</v>
      </c>
      <c r="D23" s="56" t="s">
        <v>64</v>
      </c>
      <c r="E23" s="41" t="s">
        <v>65</v>
      </c>
      <c r="F23" s="42" t="s">
        <v>66</v>
      </c>
    </row>
    <row r="24" spans="1:6" ht="60.75" customHeight="1" x14ac:dyDescent="0.25">
      <c r="A24" s="3"/>
      <c r="B24" s="58" t="s">
        <v>103</v>
      </c>
      <c r="C24" s="55" t="s">
        <v>53</v>
      </c>
      <c r="D24" s="91" t="s">
        <v>109</v>
      </c>
      <c r="E24" s="41" t="s">
        <v>99</v>
      </c>
      <c r="F24" s="42" t="s">
        <v>111</v>
      </c>
    </row>
    <row r="25" spans="1:6" ht="60.75" customHeight="1" x14ac:dyDescent="0.25">
      <c r="A25" s="3"/>
      <c r="B25" s="58" t="s">
        <v>104</v>
      </c>
      <c r="C25" s="55" t="s">
        <v>53</v>
      </c>
      <c r="D25" s="91" t="s">
        <v>109</v>
      </c>
      <c r="E25" s="41" t="s">
        <v>99</v>
      </c>
      <c r="F25" s="42" t="s">
        <v>111</v>
      </c>
    </row>
    <row r="26" spans="1:6" ht="60.75" customHeight="1" x14ac:dyDescent="0.25">
      <c r="A26" s="3"/>
      <c r="B26" s="58" t="s">
        <v>105</v>
      </c>
      <c r="C26" s="55" t="s">
        <v>53</v>
      </c>
      <c r="D26" s="91" t="s">
        <v>109</v>
      </c>
      <c r="E26" s="41" t="s">
        <v>99</v>
      </c>
      <c r="F26" s="42" t="s">
        <v>111</v>
      </c>
    </row>
    <row r="27" spans="1:6" ht="60.75" customHeight="1" x14ac:dyDescent="0.25">
      <c r="A27" s="3"/>
      <c r="B27" s="58" t="s">
        <v>106</v>
      </c>
      <c r="C27" s="55" t="s">
        <v>53</v>
      </c>
      <c r="D27" s="91" t="s">
        <v>109</v>
      </c>
      <c r="E27" s="41" t="s">
        <v>99</v>
      </c>
      <c r="F27" s="42" t="s">
        <v>111</v>
      </c>
    </row>
    <row r="28" spans="1:6" ht="60.75" customHeight="1" x14ac:dyDescent="0.25">
      <c r="A28" s="3"/>
      <c r="B28" s="58" t="s">
        <v>107</v>
      </c>
      <c r="C28" s="55" t="s">
        <v>53</v>
      </c>
      <c r="D28" s="91" t="s">
        <v>110</v>
      </c>
      <c r="E28" s="41" t="s">
        <v>99</v>
      </c>
      <c r="F28" s="42" t="s">
        <v>111</v>
      </c>
    </row>
    <row r="29" spans="1:6" ht="60.75" customHeight="1" x14ac:dyDescent="0.25">
      <c r="A29" s="3"/>
      <c r="B29" s="58" t="s">
        <v>108</v>
      </c>
      <c r="C29" s="55" t="s">
        <v>53</v>
      </c>
      <c r="D29" s="91" t="s">
        <v>110</v>
      </c>
      <c r="E29" s="41" t="s">
        <v>99</v>
      </c>
      <c r="F29" s="42" t="s">
        <v>111</v>
      </c>
    </row>
    <row r="30" spans="1:6" ht="28.15" customHeight="1" x14ac:dyDescent="0.25">
      <c r="A30" s="1"/>
      <c r="B30" s="144"/>
      <c r="C30" s="144"/>
      <c r="D30" s="11"/>
      <c r="E30" s="1"/>
      <c r="F30" s="1"/>
    </row>
    <row r="31" spans="1:6" x14ac:dyDescent="0.25">
      <c r="A31" s="1"/>
      <c r="B31" s="29" t="s">
        <v>12</v>
      </c>
      <c r="C31" s="28"/>
      <c r="D31" s="6"/>
      <c r="E31" s="1"/>
      <c r="F31" s="1"/>
    </row>
    <row r="32" spans="1:6" x14ac:dyDescent="0.25">
      <c r="A32" s="1"/>
      <c r="B32" s="29" t="s">
        <v>13</v>
      </c>
      <c r="C32" s="11"/>
      <c r="D32" s="6"/>
      <c r="E32" s="1"/>
      <c r="F32" s="1"/>
    </row>
    <row r="33" spans="1:6" x14ac:dyDescent="0.25">
      <c r="A33" s="1"/>
      <c r="B33" s="4"/>
      <c r="C33" s="12"/>
      <c r="D33" s="6"/>
      <c r="E33" s="1"/>
      <c r="F33" s="1"/>
    </row>
    <row r="34" spans="1:6" x14ac:dyDescent="0.25">
      <c r="A34" s="1"/>
      <c r="B34" s="4"/>
      <c r="C34" s="5"/>
      <c r="D34" s="6"/>
      <c r="E34" s="1"/>
      <c r="F34" s="1"/>
    </row>
    <row r="35" spans="1:6" x14ac:dyDescent="0.25">
      <c r="A35" s="1"/>
      <c r="B35" s="4"/>
      <c r="C35" s="5"/>
      <c r="D35" s="6"/>
      <c r="E35" s="1"/>
      <c r="F35" s="1"/>
    </row>
    <row r="36" spans="1:6" x14ac:dyDescent="0.25">
      <c r="A36" s="1"/>
      <c r="B36" s="4"/>
      <c r="C36" s="5"/>
      <c r="D36" s="6"/>
      <c r="E36" s="1"/>
      <c r="F36" s="1"/>
    </row>
    <row r="37" spans="1:6" x14ac:dyDescent="0.25">
      <c r="A37" s="1"/>
      <c r="B37" s="4"/>
      <c r="C37" s="5"/>
      <c r="D37" s="6"/>
      <c r="E37" s="1"/>
      <c r="F37" s="1"/>
    </row>
    <row r="38" spans="1:6" x14ac:dyDescent="0.25">
      <c r="A38" s="1"/>
      <c r="B38" s="4"/>
      <c r="C38" s="5"/>
      <c r="D38" s="6"/>
      <c r="E38" s="1"/>
      <c r="F38" s="1"/>
    </row>
    <row r="39" spans="1:6" x14ac:dyDescent="0.25">
      <c r="A39" s="1"/>
      <c r="B39" s="4"/>
      <c r="C39" s="5"/>
      <c r="D39" s="6"/>
      <c r="E39" s="1"/>
      <c r="F39" s="1"/>
    </row>
    <row r="40" spans="1:6" x14ac:dyDescent="0.25">
      <c r="A40" s="1"/>
      <c r="B40" s="4"/>
      <c r="C40" s="5"/>
      <c r="D40" s="6"/>
      <c r="E40" s="1"/>
      <c r="F40" s="1"/>
    </row>
    <row r="41" spans="1:6" x14ac:dyDescent="0.25">
      <c r="A41" s="1"/>
      <c r="B41" s="4"/>
      <c r="C41" s="5"/>
      <c r="D41" s="6"/>
      <c r="E41" s="1"/>
      <c r="F41" s="1"/>
    </row>
    <row r="42" spans="1:6" x14ac:dyDescent="0.25">
      <c r="A42" s="1"/>
      <c r="B42" s="4"/>
      <c r="C42" s="5"/>
      <c r="D42" s="6"/>
      <c r="E42" s="1"/>
      <c r="F42" s="1"/>
    </row>
    <row r="43" spans="1:6" x14ac:dyDescent="0.25">
      <c r="A43" s="1"/>
      <c r="B43" s="4"/>
      <c r="C43" s="5"/>
      <c r="D43" s="6"/>
      <c r="E43" s="1"/>
      <c r="F43" s="1"/>
    </row>
    <row r="44" spans="1:6" x14ac:dyDescent="0.25">
      <c r="A44" s="1"/>
      <c r="B44" s="4"/>
      <c r="C44" s="5"/>
      <c r="D44" s="6"/>
      <c r="E44" s="1"/>
      <c r="F44" s="1"/>
    </row>
    <row r="45" spans="1:6" x14ac:dyDescent="0.25">
      <c r="A45" s="1"/>
      <c r="B45" s="4"/>
      <c r="C45" s="5"/>
      <c r="D45" s="6"/>
      <c r="E45" s="1"/>
      <c r="F45" s="1"/>
    </row>
    <row r="46" spans="1:6" x14ac:dyDescent="0.25">
      <c r="A46" s="1"/>
      <c r="B46" s="4"/>
      <c r="C46" s="5"/>
      <c r="D46" s="6"/>
      <c r="E46" s="1"/>
      <c r="F46" s="1"/>
    </row>
    <row r="47" spans="1:6" x14ac:dyDescent="0.25">
      <c r="A47" s="1"/>
      <c r="B47" s="4"/>
      <c r="C47" s="5"/>
      <c r="D47" s="6"/>
      <c r="E47" s="1"/>
      <c r="F47" s="1"/>
    </row>
    <row r="48" spans="1:6" x14ac:dyDescent="0.25">
      <c r="A48" s="1"/>
      <c r="B48" s="4"/>
      <c r="C48" s="5"/>
      <c r="D48" s="6"/>
      <c r="E48" s="1"/>
      <c r="F48" s="1"/>
    </row>
    <row r="49" spans="1:6" x14ac:dyDescent="0.25">
      <c r="A49" s="1"/>
      <c r="B49" s="4"/>
      <c r="C49" s="5"/>
      <c r="D49" s="6"/>
      <c r="E49" s="1"/>
      <c r="F49" s="1"/>
    </row>
    <row r="50" spans="1:6" x14ac:dyDescent="0.25">
      <c r="A50" s="1"/>
      <c r="B50" s="4"/>
      <c r="C50" s="5"/>
      <c r="D50" s="6"/>
      <c r="E50" s="1"/>
      <c r="F50" s="1"/>
    </row>
    <row r="51" spans="1:6" x14ac:dyDescent="0.25">
      <c r="A51" s="1"/>
      <c r="B51" s="4"/>
      <c r="C51" s="5"/>
      <c r="D51" s="6"/>
      <c r="E51" s="1"/>
      <c r="F51" s="1"/>
    </row>
    <row r="52" spans="1:6" x14ac:dyDescent="0.25">
      <c r="A52" s="1"/>
      <c r="B52" s="4"/>
      <c r="C52" s="5"/>
      <c r="D52" s="6"/>
      <c r="E52" s="1"/>
      <c r="F52" s="1"/>
    </row>
    <row r="53" spans="1:6" x14ac:dyDescent="0.25">
      <c r="A53" s="1"/>
      <c r="B53" s="4"/>
      <c r="C53" s="5"/>
      <c r="D53" s="6"/>
      <c r="E53" s="1"/>
      <c r="F53" s="1"/>
    </row>
    <row r="54" spans="1:6" x14ac:dyDescent="0.25">
      <c r="B54"/>
      <c r="C54"/>
      <c r="D54"/>
    </row>
    <row r="55" spans="1:6" x14ac:dyDescent="0.25">
      <c r="B55"/>
      <c r="C55"/>
      <c r="D55"/>
    </row>
    <row r="56" spans="1:6" x14ac:dyDescent="0.25">
      <c r="B56"/>
      <c r="C56"/>
      <c r="D56"/>
    </row>
    <row r="57" spans="1:6" x14ac:dyDescent="0.25">
      <c r="B57"/>
      <c r="C57"/>
      <c r="D57"/>
    </row>
    <row r="58" spans="1:6" x14ac:dyDescent="0.25">
      <c r="B58"/>
      <c r="C58"/>
      <c r="D58"/>
    </row>
    <row r="59" spans="1:6" x14ac:dyDescent="0.25">
      <c r="B59"/>
      <c r="C59"/>
      <c r="D59"/>
    </row>
    <row r="60" spans="1:6" x14ac:dyDescent="0.25">
      <c r="B60"/>
      <c r="C60"/>
      <c r="D60"/>
    </row>
    <row r="61" spans="1:6" x14ac:dyDescent="0.25">
      <c r="B61"/>
      <c r="C61"/>
      <c r="D61"/>
    </row>
    <row r="62" spans="1:6" x14ac:dyDescent="0.25">
      <c r="B62"/>
      <c r="C62"/>
      <c r="D62"/>
    </row>
    <row r="63" spans="1:6" x14ac:dyDescent="0.25">
      <c r="B63"/>
      <c r="C63"/>
      <c r="D63"/>
    </row>
    <row r="64" spans="1:6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</sheetData>
  <mergeCells count="16">
    <mergeCell ref="E1:J1"/>
    <mergeCell ref="E2:F2"/>
    <mergeCell ref="E4:F4"/>
    <mergeCell ref="B30:C30"/>
    <mergeCell ref="B17:B18"/>
    <mergeCell ref="C17:C18"/>
    <mergeCell ref="F7:F10"/>
    <mergeCell ref="B7:B10"/>
    <mergeCell ref="C7:C10"/>
    <mergeCell ref="D7:D10"/>
    <mergeCell ref="E7:E10"/>
    <mergeCell ref="A12:F12"/>
    <mergeCell ref="B15:B16"/>
    <mergeCell ref="A5:F5"/>
    <mergeCell ref="A6:F6"/>
    <mergeCell ref="A7:A10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2019-01-10T12:57:11Z</dcterms:modified>
</cp:coreProperties>
</file>