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ТП-01" sheetId="1" r:id="rId1"/>
  </sheets>
  <definedNames>
    <definedName name="_xlnm.Print_Titles" localSheetId="0">'ТП-01'!$6:$10</definedName>
    <definedName name="_xlnm.Print_Area" localSheetId="0">'ТП-01'!$A$1:$U$305</definedName>
  </definedNames>
  <calcPr fullCalcOnLoad="1"/>
</workbook>
</file>

<file path=xl/sharedStrings.xml><?xml version="1.0" encoding="utf-8"?>
<sst xmlns="http://schemas.openxmlformats.org/spreadsheetml/2006/main" count="1532" uniqueCount="369">
  <si>
    <t>Перечень аварийных многоквартирных домов</t>
  </si>
  <si>
    <t>№ п/п</t>
  </si>
  <si>
    <t>Адрес МКД</t>
  </si>
  <si>
    <t>Документ, подтверждающий признание МКД аварийным</t>
  </si>
  <si>
    <t>Планируемая дата окончания переселения</t>
  </si>
  <si>
    <t>Планируемая дата сноса/реконструкции  МКД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</si>
  <si>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</si>
  <si>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</si>
  <si>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</si>
  <si>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</si>
  <si>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</si>
  <si>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</si>
  <si>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Номер</t>
  </si>
  <si>
    <t>Дата</t>
  </si>
  <si>
    <t>Всего</t>
  </si>
  <si>
    <t>в том числе</t>
  </si>
  <si>
    <t>в том числе: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</si>
  <si>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</si>
  <si>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</si>
  <si>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</si>
  <si>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</si>
  <si>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</si>
  <si>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</si>
  <si>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кв.м.</t>
  </si>
  <si>
    <t>ед.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</si>
  <si>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</si>
  <si>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</si>
  <si>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</si>
  <si>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</si>
  <si>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</si>
  <si>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</si>
  <si>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</si>
  <si>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</si>
  <si>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</si>
  <si>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</si>
  <si>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</si>
  <si>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</si>
  <si>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</si>
  <si>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</si>
  <si>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</si>
  <si>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</si>
  <si>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</si>
  <si>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</si>
  <si>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</si>
  <si>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</si>
  <si>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</si>
  <si>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</si>
  <si>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Всего по субъекту 2014-2016 годы, в т.ч.:</t>
  </si>
  <si>
    <t>X</t>
  </si>
  <si>
    <t>Всего по субъекту 2014-2016 годы, с финансовой поддержкой Фонда:</t>
  </si>
  <si>
    <t>Всего по субъекту 2014-2016 годы, без финансовой поддержки Фонда:</t>
  </si>
  <si>
    <t>Всего по этапу 2014 года, в т.ч.</t>
  </si>
  <si>
    <t>Всего по этапу 2014 года с финансовой поддержкой Фонда</t>
  </si>
  <si>
    <t>108</t>
  </si>
  <si>
    <t>Итого по город Астрахань</t>
  </si>
  <si>
    <t>г. Астрахань, пер. Таманский, д. 4/1, к. литер А</t>
  </si>
  <si>
    <t>1074-р</t>
  </si>
  <si>
    <t>28.12.2006</t>
  </si>
  <si>
    <t>IV.2015</t>
  </si>
  <si>
    <t>I.2016</t>
  </si>
  <si>
    <t>г. Астрахань, пл. К.Маркса, д. 12, к. литер А</t>
  </si>
  <si>
    <t>829-р</t>
  </si>
  <si>
    <t>20.10.2009</t>
  </si>
  <si>
    <t>г. Астрахань, пл. К.Маркса, д. 30, к. литер Б</t>
  </si>
  <si>
    <t>224-р</t>
  </si>
  <si>
    <t>25.03.2011</t>
  </si>
  <si>
    <t>IV.2017</t>
  </si>
  <si>
    <t>г. Астрахань, пл. К.Маркса, д. 58, к. литер А</t>
  </si>
  <si>
    <t>1004-р</t>
  </si>
  <si>
    <t>01.12.2009</t>
  </si>
  <si>
    <t>I.2017</t>
  </si>
  <si>
    <t>г. Астрахань, пл. Нефтебазовская, д. 19, к. литер А</t>
  </si>
  <si>
    <t>910-р</t>
  </si>
  <si>
    <t>11.11.2010</t>
  </si>
  <si>
    <t>г. Астрахань, пл. Свободы, д. 7/37, к. литер В</t>
  </si>
  <si>
    <t>г. Астрахань, ул. Анатолия Сергеева, д. 27, лит. А</t>
  </si>
  <si>
    <t>534-р</t>
  </si>
  <si>
    <t>22.07.2010</t>
  </si>
  <si>
    <t>г. Астрахань, ул. Анатолия Сергеева, д. 31, к. литер Д</t>
  </si>
  <si>
    <t>432-р-м</t>
  </si>
  <si>
    <t>18.05.2007</t>
  </si>
  <si>
    <t>г. Астрахань, ул. Анатолия Сергеева, д. 31, к. литер С</t>
  </si>
  <si>
    <t>г. Астрахань, ул. Анатолия Сергеева, д. 31, лит. А</t>
  </si>
  <si>
    <t>г. Астрахань, ул. Анатолия Сергеева, д. 35/5, лит. А</t>
  </si>
  <si>
    <t>г. Астрахань, ул. Анатолия Сергеева, д. 35, к. Г</t>
  </si>
  <si>
    <t>№ 432 р-м</t>
  </si>
  <si>
    <t>г. Астрахань, ул. Ахшарумова, д. 149</t>
  </si>
  <si>
    <t>432 р-м</t>
  </si>
  <si>
    <t>г. Астрахань, ул. Ахшарумова, д. 161, к. литер А</t>
  </si>
  <si>
    <t>№ 1074-р</t>
  </si>
  <si>
    <t>г. Астрахань, ул. Ахшарумова, д. 171</t>
  </si>
  <si>
    <t>1394-р</t>
  </si>
  <si>
    <t>30.12.2008</t>
  </si>
  <si>
    <t>г. Астрахань, ул. Ахшарумова, д. 173, к. литер А</t>
  </si>
  <si>
    <t>г. Астрахань, ул. Ахшарумова, д. 185, лит. А</t>
  </si>
  <si>
    <t>844-р-м</t>
  </si>
  <si>
    <t>25.10.2006</t>
  </si>
  <si>
    <t>г. Астрахань, ул. Ахшарумова, д. 189, лит. А</t>
  </si>
  <si>
    <t>г. Астрахань, ул. Ахшарумова, д. 189, лит. В</t>
  </si>
  <si>
    <t>г. Астрахань, ул. Ахшарумова, д. 75, к. литер А</t>
  </si>
  <si>
    <t>г. Астрахань, ул. Бакинская, д. 139, лит. ЕЕ1</t>
  </si>
  <si>
    <t>454-р-м</t>
  </si>
  <si>
    <t>08.05.2008</t>
  </si>
  <si>
    <t>г. Астрахань, ул. Бакинская, д. 144, к. литер Г</t>
  </si>
  <si>
    <t>г. Астрахань, ул. Бакинская, д. 166/9, лит. А</t>
  </si>
  <si>
    <t>г. Астрахань, ул. Бакинская, д. 167/23, к. литера А, лит. А</t>
  </si>
  <si>
    <t>г. Астрахань, ул. Бакинская, д. 17/18, к. Литер А,а,а1,а2</t>
  </si>
  <si>
    <t>г. Астрахань, ул. Бакинская, д. 89, лит. Б</t>
  </si>
  <si>
    <t>535-р</t>
  </si>
  <si>
    <t>г. Астрахань, ул. Бакинская, д. 99, к. литер А</t>
  </si>
  <si>
    <t>г. Астрахань, ул. Баумана, д. 10, к. литер Б</t>
  </si>
  <si>
    <t>1060-р</t>
  </si>
  <si>
    <t>23.12.2010</t>
  </si>
  <si>
    <t>г. Астрахань, ул. Баха, д. 6/19, лит. А</t>
  </si>
  <si>
    <t>№ 1396-р</t>
  </si>
  <si>
    <t>г. Астрахань, ул. Баха, д. 6/19, лит. Б</t>
  </si>
  <si>
    <t>г. Астрахань, ул. Боевая, д. 18, к. литер А</t>
  </si>
  <si>
    <t>611-р</t>
  </si>
  <si>
    <t>13.08.2009</t>
  </si>
  <si>
    <t>г. Астрахань, ул. Бэра, д. 25, к. литер Д</t>
  </si>
  <si>
    <t>18.05.2006</t>
  </si>
  <si>
    <t>г. Астрахань, ул. Бэра, д. 27/79, к. литер А</t>
  </si>
  <si>
    <t>594-р</t>
  </si>
  <si>
    <t>06.07.2011</t>
  </si>
  <si>
    <t>г. Астрахань, ул. Бэра, д. 27/79, к. литер В</t>
  </si>
  <si>
    <t>г. Астрахань, ул. Бэра, д. 30/68, лит. В</t>
  </si>
  <si>
    <t>г. Астрахань, ул. Бэра, д. 37, к. литер Б</t>
  </si>
  <si>
    <t>г. Астрахань, ул. Гомельская, д. 14, к. литер А</t>
  </si>
  <si>
    <t>г. Астрахань, ул. Грузинская, д. 82, к. литер А</t>
  </si>
  <si>
    <t>444-р</t>
  </si>
  <si>
    <t>25.06.2010</t>
  </si>
  <si>
    <t>г. Астрахань, ул. Грузинская, д. 82, к. литер Б</t>
  </si>
  <si>
    <t>г. Астрахань, ул. Донбасская, д. 10, к. Литер А,а,а1,а2</t>
  </si>
  <si>
    <t>г. Астрахань, ул. Донбасская, д. 10, к. литер ББ</t>
  </si>
  <si>
    <t>г. Астрахань, ул. Зеленая, д. 74, к. Литер А</t>
  </si>
  <si>
    <t>3465-р</t>
  </si>
  <si>
    <t>30.12.2002</t>
  </si>
  <si>
    <t>г. Астрахань, ул. З.Космодемьянской, д. 114</t>
  </si>
  <si>
    <t>481-р</t>
  </si>
  <si>
    <t>27.05.2011</t>
  </si>
  <si>
    <t>г. Астрахань, ул. Кирова, д. 71/159, к. литер А</t>
  </si>
  <si>
    <t>г. Астрахань, ул. Красная Набережная, д. 172, к. литер А</t>
  </si>
  <si>
    <t>г. Астрахань, ул. Кремлевская, д. 19/1, к. литер А</t>
  </si>
  <si>
    <t>372-р-м</t>
  </si>
  <si>
    <t>28.05.2009</t>
  </si>
  <si>
    <t>г. Астрахань, ул. Круглова, д. 5, к. литер А</t>
  </si>
  <si>
    <t>324-р</t>
  </si>
  <si>
    <t>20.05.2010</t>
  </si>
  <si>
    <t>г. Астрахань, ул. Куйбышева, д. 13, к. литер А</t>
  </si>
  <si>
    <t>1358-р-м</t>
  </si>
  <si>
    <t>23.12.2008</t>
  </si>
  <si>
    <t>г. Астрахань, ул. Куйбышева, д. 24/9, лит. А</t>
  </si>
  <si>
    <t>1192</t>
  </si>
  <si>
    <t>03.06.2003</t>
  </si>
  <si>
    <t>г. Астрахань, ул. Куйбышева, д. 5, к. литер А</t>
  </si>
  <si>
    <t>62-р</t>
  </si>
  <si>
    <t>03.02.2011</t>
  </si>
  <si>
    <t>г. Астрахань, ул. Лычманова, д. 12, к. литер А</t>
  </si>
  <si>
    <t>г. Астрахань, ул. Лычманова, д. 16, к. литер А</t>
  </si>
  <si>
    <t>г. Астрахань, ул. Лычманова, д. 16, к. литер ББ1</t>
  </si>
  <si>
    <t>08.05.2006</t>
  </si>
  <si>
    <t>г. Астрахань, ул. М.Горького, д. 38, к. литер ВВ1</t>
  </si>
  <si>
    <t>1143-р</t>
  </si>
  <si>
    <t>14.11.2007</t>
  </si>
  <si>
    <t>г. Астрахань, ул. М.Горького, д. 40, к. литер Б</t>
  </si>
  <si>
    <t>г. Астрахань, ул. М.Горького, д. 40, к. литер К</t>
  </si>
  <si>
    <t>г. Астрахань, ул. Мечникова, д. 43, к. литер А</t>
  </si>
  <si>
    <t>г. Астрахань, ул. М.Максаковой, д. 17, к. литер А</t>
  </si>
  <si>
    <t>г. Астрахань, ул. М.Максаковой, д. 57 литер "АА"</t>
  </si>
  <si>
    <t>№869-р-м</t>
  </si>
  <si>
    <t>11.09.2007</t>
  </si>
  <si>
    <t>г. Астрахань, ул. Морозова, д. 26/38, к. литер А, лит. А</t>
  </si>
  <si>
    <t>07-р</t>
  </si>
  <si>
    <t>12.01.2010</t>
  </si>
  <si>
    <t>г. Астрахань, ул. Московская, д. 77, к. литер АА</t>
  </si>
  <si>
    <t>г. Астрахань, ул. Московская, д. 82, лит. Ааа'а2</t>
  </si>
  <si>
    <t>г. Астрахань, ул. Московская, д. 82, лит. Бб</t>
  </si>
  <si>
    <t>г. Астрахань, ул. Московская, д. 82, лит. Ввв'в2</t>
  </si>
  <si>
    <t>г. Астрахань, ул. Московская, д. 84, лит. А,Б,А1</t>
  </si>
  <si>
    <t>869-р-м</t>
  </si>
  <si>
    <t>г. Астрахань, ул. Московская, д. 84, лит. В</t>
  </si>
  <si>
    <t>г. Астрахань, ул. Мусы Джалиля, д. 43/99, к. литер А</t>
  </si>
  <si>
    <t>г. Астрахань, ул. Набережная 1 Мая, д. 36, лит. Б</t>
  </si>
  <si>
    <t>533-р</t>
  </si>
  <si>
    <t>г. Астрахань, ул. Народная 4-я, д. 15</t>
  </si>
  <si>
    <t>27.10.2006</t>
  </si>
  <si>
    <t>г. Астрахань, ул. Пирогова, д. 60, к. Б,Б1,б,б, лит. Б,Б1,б,б</t>
  </si>
  <si>
    <t>1362-р</t>
  </si>
  <si>
    <t>20.12.2011</t>
  </si>
  <si>
    <t>г. Астрахань, ул. Плещеева, д. 104, лит. А</t>
  </si>
  <si>
    <t>г. Астрахань, ул. Плещеева, д. 115, к. Литер А,А2</t>
  </si>
  <si>
    <t>г. Астрахань, ул. Плещеева, д. 120, к. литер А,а,а1,а3</t>
  </si>
  <si>
    <t>г. Астрахань, ул. Плещеева, д. 123, к. литер А</t>
  </si>
  <si>
    <t>г. Астрахань, ул. Плещеева, д. 155, к. литер А,а,а1</t>
  </si>
  <si>
    <t>г. Астрахань, ул. Плещеева, д. 159, лит. А</t>
  </si>
  <si>
    <t>г. Астрахань, ул. Плещеева, д. 163/46, к. литер А</t>
  </si>
  <si>
    <t>г. Астрахань, ул. Плещеева, д. 49, к. Литер А</t>
  </si>
  <si>
    <t>г. Астрахань, ул. Плещеева, д. 83, к. АА</t>
  </si>
  <si>
    <t>г. Астрахань, ул. Плещеева, д. 83, к. Литер Б</t>
  </si>
  <si>
    <t>г. Астрахань, ул. Плещеева, д. 88, лит. ВВ2</t>
  </si>
  <si>
    <t>г. Астрахань, ул. Радищева, д. 4, лит. А</t>
  </si>
  <si>
    <t>888-р-м</t>
  </si>
  <si>
    <t>14.09.2007</t>
  </si>
  <si>
    <t>г. Астрахань, ул. Рылеева, д. 24, лит. А</t>
  </si>
  <si>
    <t>846-р</t>
  </si>
  <si>
    <t>23.10.2009</t>
  </si>
  <si>
    <t>г. Астрахань, ул. Самойлова, д. 16, лит. А</t>
  </si>
  <si>
    <t>1059-р</t>
  </si>
  <si>
    <t>07.10.2011</t>
  </si>
  <si>
    <t>г. Астрахань, ул. Толстого, д. 16, лит. А,а</t>
  </si>
  <si>
    <t>г. Астрахань, ул. Трофимова, д. 109, лит. А</t>
  </si>
  <si>
    <t>г. Астрахань, ул. Трофимова, д. 110</t>
  </si>
  <si>
    <t>г. Астрахань, ул. Трофимова, д. 112</t>
  </si>
  <si>
    <t>г. Астрахань, ул. Трофимова, д. 118, к. литер Б</t>
  </si>
  <si>
    <t>г. Астрахань, ул. Трофимова, д. 120, к. А</t>
  </si>
  <si>
    <t>г. Астрахань, ул. Трофимова, д. 133, лит. В</t>
  </si>
  <si>
    <t>г. Астрахань, ул. Трофимова, д. 135, лит. А</t>
  </si>
  <si>
    <t>г. Астрахань, ул. Трофимова, д. 138, к. А</t>
  </si>
  <si>
    <t>г. Астрахань, ул. Трофимова, д. 157, к. литера А,а,а1,В,В1</t>
  </si>
  <si>
    <t>г. Астрахань, ул. Трофимова, д. 159, к. литера А,а</t>
  </si>
  <si>
    <t>г. Астрахань, ул. Трофимова, д. 161, к. литер Б</t>
  </si>
  <si>
    <t>г. Астрахань, ул. Трофимова, д. 165, лит. А,а</t>
  </si>
  <si>
    <t>1046-р</t>
  </si>
  <si>
    <t>г. Астрахань, ул. Трофимова, д. 173, лит. А,а,а1</t>
  </si>
  <si>
    <t>г. Астрахань, ул. Трофимова, д. 175, к. литер А</t>
  </si>
  <si>
    <t>г. Астрахань, ул. Трофимова, д. 66, к. Литер А</t>
  </si>
  <si>
    <t>г. Астрахань, ул. Трофимова, д. 77</t>
  </si>
  <si>
    <t>г. Астрахань, ул. Узенькая, д. 22, лит. А</t>
  </si>
  <si>
    <t>г. Астрахань, ул. Узенькая, д. 26, лит. АБВ</t>
  </si>
  <si>
    <t>г. Астрахань, ул. Черновицкая, д. 9, лит. А</t>
  </si>
  <si>
    <t>659-р</t>
  </si>
  <si>
    <t>06.09.2010</t>
  </si>
  <si>
    <t>г. Астрахань, ул. Чехова, д. 56, лит. Б</t>
  </si>
  <si>
    <t>г. Астрахань, ул. Чехова, д. 70, к. литер А</t>
  </si>
  <si>
    <t>3471</t>
  </si>
  <si>
    <t>г. Астрахань, ул. Энергетическая 8-й проезд, д. 3, к. 18</t>
  </si>
  <si>
    <t>г. Астрахань, ул. Энергетическая 8-й проезд, д. 3, лит. 28</t>
  </si>
  <si>
    <t>1054-р</t>
  </si>
  <si>
    <t>Всего по этапу 2014 года без финансовой поддержки Фонда</t>
  </si>
  <si>
    <t>г. Астрахань, ул. Анатолия Сергеева, д. 43, к. литер А, лит. А</t>
  </si>
  <si>
    <t xml:space="preserve"> № 1143-р</t>
  </si>
  <si>
    <t>г. Астрахань, ул. Герцена, д. 48</t>
  </si>
  <si>
    <t>1395-р</t>
  </si>
  <si>
    <t>г. Астрахань, ул. Грозненская, д. 37, к. литер А</t>
  </si>
  <si>
    <t>г. Астрахань, ул. Круглова, д. 41, к. литер А</t>
  </si>
  <si>
    <t>г. Астрахань, ул. Круглова, д. 49, к. литер АА1</t>
  </si>
  <si>
    <t>765-р</t>
  </si>
  <si>
    <t>01.10.2010</t>
  </si>
  <si>
    <t>г. Астрахань, ул. Круглова, д. 55/3, к. литер А</t>
  </si>
  <si>
    <t>г. Астрахань, ул. Кубинская, д. 17/18</t>
  </si>
  <si>
    <t>г. Астрахань, ул. Куйбышева, д. 34, к. литер Ддд1</t>
  </si>
  <si>
    <t>г. Астрахань, ул. М.Максаковой, д. 13, к. литер А</t>
  </si>
  <si>
    <t>г. Астрахань, ул. Московская, д. 28, к. литер Д</t>
  </si>
  <si>
    <t>52-р</t>
  </si>
  <si>
    <t>01.02.2011</t>
  </si>
  <si>
    <t>г. Астрахань, ул. Нечаева, д. 53, к. А,а,а1, лит. А,а,а1</t>
  </si>
  <si>
    <t>1061-р</t>
  </si>
  <si>
    <t>г. Астрахань, ул. Пестеля, д. 30, к. А, лит. А</t>
  </si>
  <si>
    <t>64-р</t>
  </si>
  <si>
    <t>г. Астрахань, ул. Сибирская, д. 3, лит. А</t>
  </si>
  <si>
    <t>166-р</t>
  </si>
  <si>
    <t>18.03.2010</t>
  </si>
  <si>
    <t>г. Астрахань, ул. С.Перовской, д. 103/18, к. литер А</t>
  </si>
  <si>
    <t>г. Астрахань, ул. Трофимова, д. 133, лит. Г</t>
  </si>
  <si>
    <t>г. Астрахань, ул. Трофимова, д. 78, лит. Г,г1</t>
  </si>
  <si>
    <t>671-р</t>
  </si>
  <si>
    <t>21.08.2011</t>
  </si>
  <si>
    <t>г. Астрахань, ул. Трофимова, д. 96, к. Литер Б</t>
  </si>
  <si>
    <t>г. Астрахань, ул. Щедрина, д. 4, лит. Ааа2</t>
  </si>
  <si>
    <t>Всего по этапу 2015 года, в т.ч.</t>
  </si>
  <si>
    <t>Всего по этапу 2015 года с финансовой поддержкой Фонда</t>
  </si>
  <si>
    <t>54</t>
  </si>
  <si>
    <t>IV.2016</t>
  </si>
  <si>
    <t>г. Астрахань, ул. Ахшарумова, д. 183/56</t>
  </si>
  <si>
    <t>г. Астрахань, ул. Генерала Епишева, д. 11/1</t>
  </si>
  <si>
    <t>г. Астрахань, ул. Гоголя, д. 2, к. литер А</t>
  </si>
  <si>
    <t>г. Астрахань, ул. Калинина, д. 63/6, лит. А</t>
  </si>
  <si>
    <t>г. Астрахань, ул. Кирова, д. 71/159, к. литер Б</t>
  </si>
  <si>
    <t>г. Астрахань, ул. Короленко, д. 14, к. литер А</t>
  </si>
  <si>
    <t>708-р</t>
  </si>
  <si>
    <t>22.09.2010</t>
  </si>
  <si>
    <t>г. Астрахань, ул. Круглова, д. 19, к. литер В</t>
  </si>
  <si>
    <t>953-р</t>
  </si>
  <si>
    <t>22.11.2010</t>
  </si>
  <si>
    <t>г. Астрахань, ул. Круглова, д. 23/46, к. литер А</t>
  </si>
  <si>
    <t>г. Астрахань, ул. Круглова, д. 39, к. литер А</t>
  </si>
  <si>
    <t>г. Астрахань, ул. Крылова, д. 33/40, к. литер АА1</t>
  </si>
  <si>
    <t>г. Астрахань, ул. Куйбышева, д. 76, лит. А</t>
  </si>
  <si>
    <t>г. Астрахань, ул. Лычманова, д. 22, к. литер А</t>
  </si>
  <si>
    <t>г. Астрахань, ул. Лычманова, д. 22, к. литер Б</t>
  </si>
  <si>
    <t>г. Астрахань, ул. Лычманова, д. 8, к. литер А</t>
  </si>
  <si>
    <t>г. Астрахань, ул. Магнитогорская, д. 77, к. литер А</t>
  </si>
  <si>
    <t>766-р</t>
  </si>
  <si>
    <t>г. Астрахань, ул. Мопровская, д. 3/71, к. литер А</t>
  </si>
  <si>
    <t>г. Астрахань, ул. Морозова, д. 36, к. литер ВВ1</t>
  </si>
  <si>
    <t>60-р</t>
  </si>
  <si>
    <t>г. Астрахань, ул. Московская, д. 46, лит. А</t>
  </si>
  <si>
    <t>600-р</t>
  </si>
  <si>
    <t>г. Астрахань, ул. Московская, д. 80, лит. А</t>
  </si>
  <si>
    <t>г. Астрахань, ул. Мусы Джалиля, д. 49, к. литер А</t>
  </si>
  <si>
    <t>г. Астрахань, ул. Плещеева, д. 109, лит. В</t>
  </si>
  <si>
    <t>г. Астрахань, ул. Плещеева, д. 45, к. В, лит. В</t>
  </si>
  <si>
    <t>г. Астрахань, ул. Самойлова, д. 14, лит. А</t>
  </si>
  <si>
    <t>г. Астрахань, ул. С.Перовской, д. 103/4</t>
  </si>
  <si>
    <t>г. Астрахань, ул. С.Перовской, д. 103/9, к. Литер А</t>
  </si>
  <si>
    <t>г. Астрахань, ул. С.Перовской, д. 13, лит. А,а,а'</t>
  </si>
  <si>
    <t>597-р</t>
  </si>
  <si>
    <t>г. Астрахань, ул. С.Перовской, д. 78, лит. А</t>
  </si>
  <si>
    <t>532-р</t>
  </si>
  <si>
    <t>г. Астрахань, ул. Трофимова, д. 157, лит. литер В</t>
  </si>
  <si>
    <t>г. Астрахань, ул. Трофимова, д. 33, лит. А</t>
  </si>
  <si>
    <t>г. Астрахань, ул. Энергетическая 8-й проезд, д. 3, к. 36</t>
  </si>
  <si>
    <t>г. Астрахань, ул. Энергетическая 8-й проезд, д. 3, к. 7</t>
  </si>
  <si>
    <t>Всего по этапу 2015 года без финансовой поддержки Фонда</t>
  </si>
  <si>
    <t>г. Астрахань, ул. Бакинская, д. 4/3, лит. Г</t>
  </si>
  <si>
    <t>1396-р</t>
  </si>
  <si>
    <t>г. Астрахань, ул. Грозненская, д. 38/78, к. литер Вв</t>
  </si>
  <si>
    <t>г. Астрахань, ул. Куйбышева, д. 13, к. литер И</t>
  </si>
  <si>
    <t>г. Астрахань, ул. М.Максаковой, д. 5/16, к. литер А</t>
  </si>
  <si>
    <t>г. Астрахань, ул. М.Максаковой, д. 5/16, к. литер Н</t>
  </si>
  <si>
    <t>1359-р</t>
  </si>
  <si>
    <t>Всего по этапу 2016 года, в т.ч.</t>
  </si>
  <si>
    <t>Всего по этапу 2016 года с финансовой поддержкой Фонда</t>
  </si>
  <si>
    <t>III.2017</t>
  </si>
  <si>
    <t>г. Астрахань, ул. Анатолия Сергеева, д. 29/34, к. литер А, лит. А</t>
  </si>
  <si>
    <t>г. Астрахань, ул. Анатолия Сергеева, д. 29/34, к. литер Б, лит. Б</t>
  </si>
  <si>
    <t>г. Астрахань, ул. Анатолия Сергеева, д. 31, к. литер В</t>
  </si>
  <si>
    <t>г. Астрахань, ул. Ахшарумова, д. 93, к. литер А</t>
  </si>
  <si>
    <t>г. Астрахань, ул. Бакинская, д. 184, к. литер А</t>
  </si>
  <si>
    <t>г. Астрахань, ул. Бакинская, д. 96, к. Литер А</t>
  </si>
  <si>
    <t>г. Астрахань, ул. Грозненская, д. 30, к. литер Аа</t>
  </si>
  <si>
    <t>г. Астрахань, ул. Джона Рида, д. 11</t>
  </si>
  <si>
    <t>г. Астрахань, ул. Лычманова, д. 10, к. литер А</t>
  </si>
  <si>
    <t>г. Астрахань, ул. Магнитогорская, д. 75, к. литер А</t>
  </si>
  <si>
    <t>г. Астрахань, ул. Магнитогорская, д. 84/19, к. литер А</t>
  </si>
  <si>
    <t>г. Астрахань, ул. М.Максаковой, д. 37, к. литер А</t>
  </si>
  <si>
    <t>г. Астрахань, ул. Мусы Джалиля, д. 46, к. литер В</t>
  </si>
  <si>
    <t>г. Астрахань, ул. Плещеева, д. 38, к. Литер А</t>
  </si>
  <si>
    <t>г. Астрахань, ул. Плещеева, д. 98, лит. А</t>
  </si>
  <si>
    <t>г. Астрахань, ул. Рылеева, д. 48, лит. А</t>
  </si>
  <si>
    <t>г. Астрахань, ул. Трофимова, д. 113</t>
  </si>
  <si>
    <t>г. Астрахань, ул. Трофимова, д. 130, к. литера А,а2,а3,а4</t>
  </si>
  <si>
    <t>Всего по этапу 2016 года без финансовой поддержки Фонда</t>
  </si>
  <si>
    <t>г. Астрахань, ул. Нечаева, д. 48, лит. А</t>
  </si>
  <si>
    <t>Обязательные средства консолидированного бюджета</t>
  </si>
  <si>
    <t>Дополнительные затраты из средств местного бюджета</t>
  </si>
  <si>
    <t xml:space="preserve">Прочие источники (без финансовой поддержки Фонда) </t>
  </si>
  <si>
    <t>к муниципальной  Программе муниципального образования "Город Астрахань" "Переселение граждан города Астрахани из аварийного жилищного фонда в 2013-2017 годах"</t>
  </si>
  <si>
    <t>Приложение 2</t>
  </si>
  <si>
    <t>37</t>
  </si>
  <si>
    <t>г. Астрахань, пер. Артистический, д. 2, лит. А</t>
  </si>
  <si>
    <t>г. Астрахань, пер. Артистический, д. 2, лит. Б</t>
  </si>
  <si>
    <t>г. Астрахань, ул. Калинина, д. 47, лит. В</t>
  </si>
  <si>
    <t>г. Астрахань, ул. Котовского, д. 3</t>
  </si>
  <si>
    <t>г. Астрахань, ул. Круглова, д. 33, лит. А</t>
  </si>
  <si>
    <t>421-р</t>
  </si>
  <si>
    <t>20.05.2011</t>
  </si>
  <si>
    <t>г. Астрахань, ул. Лычманова, д. 26/46</t>
  </si>
  <si>
    <t>г. Астрахань, ул. Московская, д. 38, лит. А</t>
  </si>
  <si>
    <t>г. Астрахань, ул. Ахшарумова, д. 155/68, лит. Б</t>
  </si>
  <si>
    <t>г. Астрахань, ул. Трофимова, д. 42, к. Литер А</t>
  </si>
  <si>
    <t>58</t>
  </si>
  <si>
    <t>53</t>
  </si>
  <si>
    <t>г. Астрахань, ул. Плещеева, д. 146, лит. Б</t>
  </si>
  <si>
    <t>703-р</t>
  </si>
  <si>
    <t>10.09.2009</t>
  </si>
  <si>
    <t>IV.2018</t>
  </si>
  <si>
    <t>I.2019</t>
  </si>
  <si>
    <t>I.2018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</si>
</sst>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%"/>
  </numFmts>
  <fonts count="43">
    <font>
      <sz val="10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Alignment="1">
      <alignment/>
    </xf>
    <xf numFmtId="0" fontId="8" fillId="33" borderId="11" xfId="0" applyFont="1" applyFill="1" applyBorder="1" applyAlignment="1" applyProtection="1">
      <alignment horizontal="center" vertical="center" textRotation="90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textRotation="90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textRotation="90" wrapText="1"/>
      <protection/>
    </xf>
    <xf numFmtId="0" fontId="7" fillId="34" borderId="0" xfId="52" applyFont="1" applyFill="1" applyBorder="1" applyAlignment="1">
      <alignment horizontal="left" wrapText="1"/>
      <protection/>
    </xf>
    <xf numFmtId="0" fontId="7" fillId="34" borderId="0" xfId="52" applyFont="1" applyFill="1" applyBorder="1" applyAlignment="1">
      <alignment horizontal="left" vertical="top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textRotation="90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textRotation="90" wrapText="1"/>
      <protection/>
    </xf>
    <xf numFmtId="0" fontId="8" fillId="33" borderId="18" xfId="0" applyFont="1" applyFill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5"/>
  <sheetViews>
    <sheetView tabSelected="1" view="pageBreakPreview" zoomScale="90" zoomScaleSheetLayoutView="90" workbookViewId="0" topLeftCell="A7">
      <selection activeCell="H19" sqref="H19"/>
    </sheetView>
  </sheetViews>
  <sheetFormatPr defaultColWidth="9.140625" defaultRowHeight="12.75"/>
  <cols>
    <col min="1" max="1" width="5.8515625" style="1" customWidth="1"/>
    <col min="2" max="2" width="37.140625" style="1" customWidth="1"/>
    <col min="3" max="3" width="10.28125" style="1" customWidth="1"/>
    <col min="4" max="4" width="10.57421875" style="1" customWidth="1"/>
    <col min="5" max="5" width="8.57421875" style="1" customWidth="1"/>
    <col min="6" max="6" width="11.57421875" style="1" customWidth="1"/>
    <col min="7" max="7" width="8.57421875" style="1" customWidth="1"/>
    <col min="8" max="8" width="8.00390625" style="1" customWidth="1"/>
    <col min="9" max="9" width="11.8515625" style="1" customWidth="1"/>
    <col min="10" max="10" width="8.8515625" style="1" customWidth="1"/>
    <col min="11" max="11" width="8.57421875" style="1" customWidth="1"/>
    <col min="12" max="12" width="9.57421875" style="1" customWidth="1"/>
    <col min="13" max="13" width="11.140625" style="1" customWidth="1"/>
    <col min="14" max="15" width="10.140625" style="1" customWidth="1"/>
    <col min="16" max="16" width="14.140625" style="1" customWidth="1"/>
    <col min="17" max="17" width="13.8515625" style="1" customWidth="1"/>
    <col min="18" max="18" width="14.8515625" style="1" customWidth="1"/>
    <col min="19" max="19" width="14.00390625" style="1" customWidth="1"/>
    <col min="20" max="20" width="14.140625" style="1" customWidth="1"/>
    <col min="21" max="21" width="12.7109375" style="1" customWidth="1"/>
    <col min="22" max="16384" width="9.140625" style="1" customWidth="1"/>
  </cols>
  <sheetData>
    <row r="1" spans="1:21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25" t="s">
        <v>348</v>
      </c>
      <c r="R1" s="25"/>
      <c r="S1" s="25"/>
      <c r="T1" s="25"/>
      <c r="U1" s="25"/>
    </row>
    <row r="2" spans="1:21" ht="48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6" t="s">
        <v>347</v>
      </c>
      <c r="R2" s="26"/>
      <c r="S2" s="26"/>
      <c r="T2" s="26"/>
      <c r="U2" s="26"/>
    </row>
    <row r="3" spans="1:21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30" customHeight="1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s="13" customFormat="1" ht="118.5" customHeight="1">
      <c r="A6" s="23" t="s">
        <v>1</v>
      </c>
      <c r="B6" s="23" t="s">
        <v>2</v>
      </c>
      <c r="C6" s="23" t="s">
        <v>3</v>
      </c>
      <c r="D6" s="23"/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3" t="s">
        <v>9</v>
      </c>
      <c r="K6" s="23"/>
      <c r="L6" s="23"/>
      <c r="M6" s="23" t="s">
        <v>10</v>
      </c>
      <c r="N6" s="23"/>
      <c r="O6" s="23"/>
      <c r="P6" s="23" t="s">
        <v>11</v>
      </c>
      <c r="Q6" s="23"/>
      <c r="R6" s="23"/>
      <c r="S6" s="23"/>
      <c r="T6" s="31"/>
      <c r="U6" s="23"/>
    </row>
    <row r="7" spans="1:21" s="13" customFormat="1" ht="30" customHeight="1">
      <c r="A7" s="23"/>
      <c r="B7" s="23"/>
      <c r="C7" s="24" t="s">
        <v>12</v>
      </c>
      <c r="D7" s="24" t="s">
        <v>13</v>
      </c>
      <c r="E7" s="24"/>
      <c r="F7" s="24"/>
      <c r="G7" s="24"/>
      <c r="H7" s="24"/>
      <c r="I7" s="24"/>
      <c r="J7" s="24" t="s">
        <v>14</v>
      </c>
      <c r="K7" s="23" t="s">
        <v>15</v>
      </c>
      <c r="L7" s="23"/>
      <c r="M7" s="24" t="s">
        <v>14</v>
      </c>
      <c r="N7" s="23" t="s">
        <v>16</v>
      </c>
      <c r="O7" s="23"/>
      <c r="P7" s="24" t="s">
        <v>344</v>
      </c>
      <c r="Q7" s="27" t="s">
        <v>16</v>
      </c>
      <c r="R7" s="28"/>
      <c r="S7" s="28"/>
      <c r="T7" s="29" t="s">
        <v>345</v>
      </c>
      <c r="U7" s="32" t="s">
        <v>346</v>
      </c>
    </row>
    <row r="8" spans="1:21" s="13" customFormat="1" ht="94.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2" t="s">
        <v>17</v>
      </c>
      <c r="L8" s="22" t="s">
        <v>18</v>
      </c>
      <c r="M8" s="24"/>
      <c r="N8" s="22" t="s">
        <v>17</v>
      </c>
      <c r="O8" s="22" t="s">
        <v>18</v>
      </c>
      <c r="P8" s="24"/>
      <c r="Q8" s="22" t="s">
        <v>19</v>
      </c>
      <c r="R8" s="22" t="s">
        <v>20</v>
      </c>
      <c r="S8" s="14" t="s">
        <v>21</v>
      </c>
      <c r="T8" s="29"/>
      <c r="U8" s="33"/>
    </row>
    <row r="9" spans="1:21" s="13" customFormat="1" ht="16.5" customHeight="1">
      <c r="A9" s="23"/>
      <c r="B9" s="23"/>
      <c r="C9" s="24"/>
      <c r="D9" s="24"/>
      <c r="E9" s="24"/>
      <c r="F9" s="24"/>
      <c r="G9" s="21" t="s">
        <v>22</v>
      </c>
      <c r="H9" s="21" t="s">
        <v>22</v>
      </c>
      <c r="I9" s="21" t="s">
        <v>23</v>
      </c>
      <c r="J9" s="21" t="s">
        <v>24</v>
      </c>
      <c r="K9" s="21" t="s">
        <v>24</v>
      </c>
      <c r="L9" s="21" t="s">
        <v>24</v>
      </c>
      <c r="M9" s="21" t="s">
        <v>23</v>
      </c>
      <c r="N9" s="21" t="s">
        <v>23</v>
      </c>
      <c r="O9" s="21" t="s">
        <v>23</v>
      </c>
      <c r="P9" s="21" t="s">
        <v>25</v>
      </c>
      <c r="Q9" s="21" t="s">
        <v>25</v>
      </c>
      <c r="R9" s="21" t="s">
        <v>25</v>
      </c>
      <c r="S9" s="21" t="s">
        <v>25</v>
      </c>
      <c r="T9" s="15" t="s">
        <v>25</v>
      </c>
      <c r="U9" s="21" t="s">
        <v>25</v>
      </c>
    </row>
    <row r="10" spans="1:21" s="13" customFormat="1" ht="19.5" customHeight="1">
      <c r="A10" s="21" t="s">
        <v>26</v>
      </c>
      <c r="B10" s="21" t="s">
        <v>27</v>
      </c>
      <c r="C10" s="21" t="s">
        <v>28</v>
      </c>
      <c r="D10" s="21" t="s">
        <v>29</v>
      </c>
      <c r="E10" s="21" t="s">
        <v>30</v>
      </c>
      <c r="F10" s="21" t="s">
        <v>31</v>
      </c>
      <c r="G10" s="21" t="s">
        <v>32</v>
      </c>
      <c r="H10" s="21" t="s">
        <v>33</v>
      </c>
      <c r="I10" s="21" t="s">
        <v>34</v>
      </c>
      <c r="J10" s="21" t="s">
        <v>35</v>
      </c>
      <c r="K10" s="21" t="s">
        <v>36</v>
      </c>
      <c r="L10" s="21" t="s">
        <v>37</v>
      </c>
      <c r="M10" s="21" t="s">
        <v>38</v>
      </c>
      <c r="N10" s="21" t="s">
        <v>39</v>
      </c>
      <c r="O10" s="21" t="s">
        <v>40</v>
      </c>
      <c r="P10" s="21" t="s">
        <v>41</v>
      </c>
      <c r="Q10" s="21" t="s">
        <v>42</v>
      </c>
      <c r="R10" s="21" t="s">
        <v>43</v>
      </c>
      <c r="S10" s="21" t="s">
        <v>44</v>
      </c>
      <c r="T10" s="21" t="s">
        <v>45</v>
      </c>
      <c r="U10" s="21" t="s">
        <v>46</v>
      </c>
    </row>
    <row r="11" spans="1:21" s="10" customFormat="1" ht="19.5" customHeight="1">
      <c r="A11" s="6"/>
      <c r="B11" s="7" t="s">
        <v>47</v>
      </c>
      <c r="C11" s="6" t="s">
        <v>48</v>
      </c>
      <c r="D11" s="6">
        <v>191</v>
      </c>
      <c r="E11" s="6" t="s">
        <v>48</v>
      </c>
      <c r="F11" s="6" t="s">
        <v>48</v>
      </c>
      <c r="G11" s="4">
        <v>1463</v>
      </c>
      <c r="H11" s="4">
        <v>1463</v>
      </c>
      <c r="I11" s="5">
        <f>34087.76+11.4</f>
        <v>34099.16</v>
      </c>
      <c r="J11" s="8">
        <f>J12+J13</f>
        <v>557</v>
      </c>
      <c r="K11" s="8">
        <f aca="true" t="shared" si="0" ref="K11:U11">K12+K13</f>
        <v>413</v>
      </c>
      <c r="L11" s="8">
        <f t="shared" si="0"/>
        <v>144</v>
      </c>
      <c r="M11" s="9">
        <f t="shared" si="0"/>
        <v>19522.84</v>
      </c>
      <c r="N11" s="9">
        <f t="shared" si="0"/>
        <v>14645.3</v>
      </c>
      <c r="O11" s="9">
        <f t="shared" si="0"/>
        <v>4877.54</v>
      </c>
      <c r="P11" s="9">
        <f>P12</f>
        <v>769691696.7499999</v>
      </c>
      <c r="Q11" s="9">
        <f>Q12</f>
        <v>425596559.39</v>
      </c>
      <c r="R11" s="9">
        <f>R12</f>
        <v>129816674.33000004</v>
      </c>
      <c r="S11" s="9">
        <f>S12</f>
        <v>214278463.02999997</v>
      </c>
      <c r="T11" s="9">
        <f>T12+T13</f>
        <v>0</v>
      </c>
      <c r="U11" s="9">
        <f t="shared" si="0"/>
        <v>143496242.82</v>
      </c>
    </row>
    <row r="12" spans="1:21" s="10" customFormat="1" ht="21.75" customHeight="1">
      <c r="A12" s="6"/>
      <c r="B12" s="7" t="s">
        <v>49</v>
      </c>
      <c r="C12" s="6" t="s">
        <v>48</v>
      </c>
      <c r="D12" s="6">
        <v>157</v>
      </c>
      <c r="E12" s="6" t="s">
        <v>48</v>
      </c>
      <c r="F12" s="6" t="s">
        <v>48</v>
      </c>
      <c r="G12" s="4">
        <v>1208</v>
      </c>
      <c r="H12" s="4">
        <v>1077</v>
      </c>
      <c r="I12" s="5">
        <f>27187.24+11.4</f>
        <v>27198.640000000003</v>
      </c>
      <c r="J12" s="8">
        <f>J15+J165+J240</f>
        <v>428</v>
      </c>
      <c r="K12" s="8">
        <f aca="true" t="shared" si="1" ref="K12:U12">K15+K165+K240</f>
        <v>358</v>
      </c>
      <c r="L12" s="8">
        <f t="shared" si="1"/>
        <v>70</v>
      </c>
      <c r="M12" s="9">
        <f t="shared" si="1"/>
        <v>14900.54</v>
      </c>
      <c r="N12" s="9">
        <f t="shared" si="1"/>
        <v>12528.9</v>
      </c>
      <c r="O12" s="9">
        <f t="shared" si="1"/>
        <v>2371.64</v>
      </c>
      <c r="P12" s="9">
        <f t="shared" si="1"/>
        <v>769691696.7499999</v>
      </c>
      <c r="Q12" s="9">
        <f t="shared" si="1"/>
        <v>425596559.39</v>
      </c>
      <c r="R12" s="9">
        <f t="shared" si="1"/>
        <v>129816674.33000004</v>
      </c>
      <c r="S12" s="9">
        <f t="shared" si="1"/>
        <v>214278463.02999997</v>
      </c>
      <c r="T12" s="9">
        <f t="shared" si="1"/>
        <v>0</v>
      </c>
      <c r="U12" s="9">
        <f t="shared" si="1"/>
        <v>0</v>
      </c>
    </row>
    <row r="13" spans="1:21" s="10" customFormat="1" ht="21.75" customHeight="1">
      <c r="A13" s="6"/>
      <c r="B13" s="7" t="s">
        <v>50</v>
      </c>
      <c r="C13" s="6" t="s">
        <v>48</v>
      </c>
      <c r="D13" s="6">
        <v>58</v>
      </c>
      <c r="E13" s="6" t="s">
        <v>48</v>
      </c>
      <c r="F13" s="6" t="s">
        <v>48</v>
      </c>
      <c r="G13" s="4">
        <f>558+8+9</f>
        <v>575</v>
      </c>
      <c r="H13" s="4">
        <v>386</v>
      </c>
      <c r="I13" s="5">
        <f>12425.11+163.9+176.2</f>
        <v>12765.210000000001</v>
      </c>
      <c r="J13" s="8">
        <f>J125+J221+J295</f>
        <v>129</v>
      </c>
      <c r="K13" s="8">
        <f aca="true" t="shared" si="2" ref="K13:U13">K125+K221+K295</f>
        <v>55</v>
      </c>
      <c r="L13" s="8">
        <f t="shared" si="2"/>
        <v>74</v>
      </c>
      <c r="M13" s="9">
        <f t="shared" si="2"/>
        <v>4622.299999999999</v>
      </c>
      <c r="N13" s="9">
        <f t="shared" si="2"/>
        <v>2116.4</v>
      </c>
      <c r="O13" s="9">
        <f t="shared" si="2"/>
        <v>2505.9</v>
      </c>
      <c r="P13" s="9">
        <f t="shared" si="2"/>
        <v>143496242.82</v>
      </c>
      <c r="Q13" s="9">
        <f t="shared" si="2"/>
        <v>0</v>
      </c>
      <c r="R13" s="9">
        <f t="shared" si="2"/>
        <v>0</v>
      </c>
      <c r="S13" s="9">
        <f t="shared" si="2"/>
        <v>0</v>
      </c>
      <c r="T13" s="9">
        <f t="shared" si="2"/>
        <v>0</v>
      </c>
      <c r="U13" s="9">
        <f t="shared" si="2"/>
        <v>143496242.82</v>
      </c>
    </row>
    <row r="14" spans="1:21" s="10" customFormat="1" ht="21.75" customHeight="1">
      <c r="A14" s="6"/>
      <c r="B14" s="7" t="s">
        <v>51</v>
      </c>
      <c r="C14" s="6" t="s">
        <v>48</v>
      </c>
      <c r="D14" s="6">
        <v>136</v>
      </c>
      <c r="E14" s="6" t="s">
        <v>48</v>
      </c>
      <c r="F14" s="6" t="s">
        <v>48</v>
      </c>
      <c r="G14" s="8">
        <v>1163</v>
      </c>
      <c r="H14" s="8">
        <v>907</v>
      </c>
      <c r="I14" s="9">
        <v>26317.56</v>
      </c>
      <c r="J14" s="8">
        <f aca="true" t="shared" si="3" ref="J14:O14">J15+J125</f>
        <v>355</v>
      </c>
      <c r="K14" s="8">
        <f t="shared" si="3"/>
        <v>240</v>
      </c>
      <c r="L14" s="8">
        <f t="shared" si="3"/>
        <v>115</v>
      </c>
      <c r="M14" s="9">
        <f t="shared" si="3"/>
        <v>12161.040000000003</v>
      </c>
      <c r="N14" s="9">
        <f t="shared" si="3"/>
        <v>8281.400000000001</v>
      </c>
      <c r="O14" s="9">
        <f t="shared" si="3"/>
        <v>3879.64</v>
      </c>
      <c r="P14" s="9">
        <f>P15</f>
        <v>447045268.92999995</v>
      </c>
      <c r="Q14" s="9">
        <f>Q15</f>
        <v>236470166.64</v>
      </c>
      <c r="R14" s="9">
        <f>R15</f>
        <v>101994492.02000004</v>
      </c>
      <c r="S14" s="9">
        <f>S15</f>
        <v>108580610.26999998</v>
      </c>
      <c r="T14" s="9">
        <v>0</v>
      </c>
      <c r="U14" s="9">
        <v>84848986</v>
      </c>
    </row>
    <row r="15" spans="1:21" s="10" customFormat="1" ht="21.75" customHeight="1">
      <c r="A15" s="6"/>
      <c r="B15" s="7" t="s">
        <v>52</v>
      </c>
      <c r="C15" s="6" t="s">
        <v>48</v>
      </c>
      <c r="D15" s="6">
        <v>108</v>
      </c>
      <c r="E15" s="6" t="s">
        <v>48</v>
      </c>
      <c r="F15" s="6" t="s">
        <v>48</v>
      </c>
      <c r="G15" s="8">
        <f>G16</f>
        <v>908</v>
      </c>
      <c r="H15" s="8">
        <f aca="true" t="shared" si="4" ref="H15:U15">H16</f>
        <v>643</v>
      </c>
      <c r="I15" s="9">
        <f t="shared" si="4"/>
        <v>20445.04</v>
      </c>
      <c r="J15" s="8">
        <f t="shared" si="4"/>
        <v>264</v>
      </c>
      <c r="K15" s="8">
        <f t="shared" si="4"/>
        <v>213</v>
      </c>
      <c r="L15" s="8">
        <f t="shared" si="4"/>
        <v>51</v>
      </c>
      <c r="M15" s="9">
        <f t="shared" si="4"/>
        <v>8951.940000000002</v>
      </c>
      <c r="N15" s="9">
        <f t="shared" si="4"/>
        <v>7288.700000000002</v>
      </c>
      <c r="O15" s="9">
        <f t="shared" si="4"/>
        <v>1663.2399999999998</v>
      </c>
      <c r="P15" s="9">
        <f t="shared" si="4"/>
        <v>447045268.92999995</v>
      </c>
      <c r="Q15" s="9">
        <f t="shared" si="4"/>
        <v>236470166.64</v>
      </c>
      <c r="R15" s="9">
        <f t="shared" si="4"/>
        <v>101994492.02000004</v>
      </c>
      <c r="S15" s="9">
        <f t="shared" si="4"/>
        <v>108580610.26999998</v>
      </c>
      <c r="T15" s="9">
        <f t="shared" si="4"/>
        <v>0</v>
      </c>
      <c r="U15" s="9">
        <f t="shared" si="4"/>
        <v>0</v>
      </c>
    </row>
    <row r="16" spans="1:21" s="10" customFormat="1" ht="21.75" customHeight="1">
      <c r="A16" s="6"/>
      <c r="B16" s="7" t="s">
        <v>54</v>
      </c>
      <c r="C16" s="6" t="s">
        <v>48</v>
      </c>
      <c r="D16" s="6" t="s">
        <v>53</v>
      </c>
      <c r="E16" s="6" t="s">
        <v>48</v>
      </c>
      <c r="F16" s="6" t="s">
        <v>48</v>
      </c>
      <c r="G16" s="8">
        <f>SUM(G17:G124)</f>
        <v>908</v>
      </c>
      <c r="H16" s="8">
        <f>SUM(H17:H124)</f>
        <v>643</v>
      </c>
      <c r="I16" s="9">
        <f>SUM(I17:I124)</f>
        <v>20445.04</v>
      </c>
      <c r="J16" s="8">
        <f aca="true" t="shared" si="5" ref="J16:U16">SUM(J17:J124)</f>
        <v>264</v>
      </c>
      <c r="K16" s="8">
        <f t="shared" si="5"/>
        <v>213</v>
      </c>
      <c r="L16" s="8">
        <f t="shared" si="5"/>
        <v>51</v>
      </c>
      <c r="M16" s="9">
        <f t="shared" si="5"/>
        <v>8951.940000000002</v>
      </c>
      <c r="N16" s="9">
        <f t="shared" si="5"/>
        <v>7288.700000000002</v>
      </c>
      <c r="O16" s="9">
        <f t="shared" si="5"/>
        <v>1663.2399999999998</v>
      </c>
      <c r="P16" s="9">
        <f t="shared" si="5"/>
        <v>447045268.92999995</v>
      </c>
      <c r="Q16" s="9">
        <f t="shared" si="5"/>
        <v>236470166.64</v>
      </c>
      <c r="R16" s="9">
        <f t="shared" si="5"/>
        <v>101994492.02000004</v>
      </c>
      <c r="S16" s="9">
        <f t="shared" si="5"/>
        <v>108580610.26999998</v>
      </c>
      <c r="T16" s="9">
        <f t="shared" si="5"/>
        <v>0</v>
      </c>
      <c r="U16" s="9">
        <f t="shared" si="5"/>
        <v>0</v>
      </c>
    </row>
    <row r="17" spans="1:21" ht="19.5" customHeight="1">
      <c r="A17" s="2">
        <v>1</v>
      </c>
      <c r="B17" s="3" t="s">
        <v>55</v>
      </c>
      <c r="C17" s="2" t="s">
        <v>56</v>
      </c>
      <c r="D17" s="2" t="s">
        <v>57</v>
      </c>
      <c r="E17" s="2" t="s">
        <v>58</v>
      </c>
      <c r="F17" s="2" t="s">
        <v>59</v>
      </c>
      <c r="G17" s="4">
        <v>8</v>
      </c>
      <c r="H17" s="4">
        <v>8</v>
      </c>
      <c r="I17" s="5">
        <v>416</v>
      </c>
      <c r="J17" s="4">
        <v>8</v>
      </c>
      <c r="K17" s="4">
        <v>5</v>
      </c>
      <c r="L17" s="4">
        <v>3</v>
      </c>
      <c r="M17" s="5">
        <v>416</v>
      </c>
      <c r="N17" s="5">
        <v>255.8</v>
      </c>
      <c r="O17" s="5">
        <v>160.2</v>
      </c>
      <c r="P17" s="5">
        <v>15068864.04</v>
      </c>
      <c r="Q17" s="5">
        <v>8120535.02</v>
      </c>
      <c r="R17" s="5">
        <v>3474164.49</v>
      </c>
      <c r="S17" s="5">
        <v>3474164.53</v>
      </c>
      <c r="T17" s="5">
        <v>0</v>
      </c>
      <c r="U17" s="5">
        <v>0</v>
      </c>
    </row>
    <row r="18" spans="1:21" ht="19.5" customHeight="1">
      <c r="A18" s="2">
        <v>2</v>
      </c>
      <c r="B18" s="3" t="s">
        <v>60</v>
      </c>
      <c r="C18" s="2" t="s">
        <v>61</v>
      </c>
      <c r="D18" s="2" t="s">
        <v>62</v>
      </c>
      <c r="E18" s="2" t="s">
        <v>58</v>
      </c>
      <c r="F18" s="2" t="s">
        <v>59</v>
      </c>
      <c r="G18" s="4">
        <v>6</v>
      </c>
      <c r="H18" s="4">
        <v>6</v>
      </c>
      <c r="I18" s="5">
        <v>110.9</v>
      </c>
      <c r="J18" s="4">
        <v>2</v>
      </c>
      <c r="K18" s="4">
        <v>2</v>
      </c>
      <c r="L18" s="4">
        <v>0</v>
      </c>
      <c r="M18" s="5">
        <v>110.9</v>
      </c>
      <c r="N18" s="5">
        <v>110.9</v>
      </c>
      <c r="O18" s="5">
        <v>0</v>
      </c>
      <c r="P18" s="5">
        <v>4482052.33</v>
      </c>
      <c r="Q18" s="5">
        <v>2411792.36</v>
      </c>
      <c r="R18" s="5">
        <v>1035129.98</v>
      </c>
      <c r="S18" s="5">
        <v>1035129.99</v>
      </c>
      <c r="T18" s="5">
        <v>0</v>
      </c>
      <c r="U18" s="5">
        <v>0</v>
      </c>
    </row>
    <row r="19" spans="1:21" ht="19.5" customHeight="1">
      <c r="A19" s="2">
        <v>3</v>
      </c>
      <c r="B19" s="3" t="s">
        <v>63</v>
      </c>
      <c r="C19" s="2" t="s">
        <v>64</v>
      </c>
      <c r="D19" s="2" t="s">
        <v>65</v>
      </c>
      <c r="E19" s="2" t="s">
        <v>58</v>
      </c>
      <c r="F19" s="2" t="s">
        <v>66</v>
      </c>
      <c r="G19" s="4">
        <v>10</v>
      </c>
      <c r="H19" s="4">
        <v>3</v>
      </c>
      <c r="I19" s="5">
        <v>196.7</v>
      </c>
      <c r="J19" s="4">
        <v>1</v>
      </c>
      <c r="K19" s="4">
        <v>0</v>
      </c>
      <c r="L19" s="4">
        <v>1</v>
      </c>
      <c r="M19" s="5">
        <v>24.9</v>
      </c>
      <c r="N19" s="5">
        <v>0</v>
      </c>
      <c r="O19" s="5">
        <v>24.9</v>
      </c>
      <c r="P19" s="5">
        <v>1783414.88</v>
      </c>
      <c r="Q19" s="5">
        <v>959655.55</v>
      </c>
      <c r="R19" s="5">
        <v>411879.66</v>
      </c>
      <c r="S19" s="5">
        <v>411879.67</v>
      </c>
      <c r="T19" s="5">
        <v>0</v>
      </c>
      <c r="U19" s="5">
        <v>0</v>
      </c>
    </row>
    <row r="20" spans="1:21" ht="19.5" customHeight="1">
      <c r="A20" s="2">
        <v>4</v>
      </c>
      <c r="B20" s="3" t="s">
        <v>67</v>
      </c>
      <c r="C20" s="2" t="s">
        <v>68</v>
      </c>
      <c r="D20" s="2" t="s">
        <v>69</v>
      </c>
      <c r="E20" s="2" t="s">
        <v>58</v>
      </c>
      <c r="F20" s="2" t="s">
        <v>70</v>
      </c>
      <c r="G20" s="4">
        <v>3</v>
      </c>
      <c r="H20" s="4">
        <v>3</v>
      </c>
      <c r="I20" s="5">
        <v>206.2</v>
      </c>
      <c r="J20" s="4">
        <v>1</v>
      </c>
      <c r="K20" s="4">
        <v>1</v>
      </c>
      <c r="L20" s="4">
        <v>0</v>
      </c>
      <c r="M20" s="5">
        <v>42.2</v>
      </c>
      <c r="N20" s="5">
        <v>42.2</v>
      </c>
      <c r="O20" s="5">
        <v>0</v>
      </c>
      <c r="P20" s="5">
        <v>1705523.97</v>
      </c>
      <c r="Q20" s="5">
        <v>917742.45</v>
      </c>
      <c r="R20" s="5">
        <v>393890.76</v>
      </c>
      <c r="S20" s="5">
        <v>393890.76</v>
      </c>
      <c r="T20" s="5">
        <v>0</v>
      </c>
      <c r="U20" s="5">
        <v>0</v>
      </c>
    </row>
    <row r="21" spans="1:21" ht="19.5" customHeight="1">
      <c r="A21" s="2">
        <v>5</v>
      </c>
      <c r="B21" s="3" t="s">
        <v>71</v>
      </c>
      <c r="C21" s="2" t="s">
        <v>72</v>
      </c>
      <c r="D21" s="2" t="s">
        <v>73</v>
      </c>
      <c r="E21" s="2" t="s">
        <v>58</v>
      </c>
      <c r="F21" s="2" t="s">
        <v>66</v>
      </c>
      <c r="G21" s="4">
        <v>10</v>
      </c>
      <c r="H21" s="4">
        <v>5</v>
      </c>
      <c r="I21" s="5">
        <v>189.8</v>
      </c>
      <c r="J21" s="4">
        <v>2</v>
      </c>
      <c r="K21" s="4">
        <v>2</v>
      </c>
      <c r="L21" s="4">
        <v>0</v>
      </c>
      <c r="M21" s="5">
        <v>55.3</v>
      </c>
      <c r="N21" s="5">
        <v>55.3</v>
      </c>
      <c r="O21" s="5">
        <v>0</v>
      </c>
      <c r="P21" s="5">
        <v>2880231.38</v>
      </c>
      <c r="Q21" s="5">
        <v>1549852.5</v>
      </c>
      <c r="R21" s="5">
        <v>665189.44</v>
      </c>
      <c r="S21" s="5">
        <v>665189.44</v>
      </c>
      <c r="T21" s="5">
        <v>0</v>
      </c>
      <c r="U21" s="5">
        <v>0</v>
      </c>
    </row>
    <row r="22" spans="1:21" ht="19.5" customHeight="1">
      <c r="A22" s="2">
        <v>6</v>
      </c>
      <c r="B22" s="3" t="s">
        <v>74</v>
      </c>
      <c r="C22" s="2" t="s">
        <v>56</v>
      </c>
      <c r="D22" s="2" t="s">
        <v>57</v>
      </c>
      <c r="E22" s="2" t="s">
        <v>58</v>
      </c>
      <c r="F22" s="2" t="s">
        <v>70</v>
      </c>
      <c r="G22" s="4">
        <v>9</v>
      </c>
      <c r="H22" s="4">
        <v>4</v>
      </c>
      <c r="I22" s="5">
        <v>143.4</v>
      </c>
      <c r="J22" s="4">
        <v>1</v>
      </c>
      <c r="K22" s="4">
        <v>1</v>
      </c>
      <c r="L22" s="4">
        <v>0</v>
      </c>
      <c r="M22" s="5">
        <v>24.9</v>
      </c>
      <c r="N22" s="5">
        <v>24.9</v>
      </c>
      <c r="O22" s="5">
        <v>0</v>
      </c>
      <c r="P22" s="5">
        <v>1006339.97</v>
      </c>
      <c r="Q22" s="5">
        <v>541511.54</v>
      </c>
      <c r="R22" s="5">
        <v>232414.21</v>
      </c>
      <c r="S22" s="5">
        <v>232414.22</v>
      </c>
      <c r="T22" s="5">
        <v>0</v>
      </c>
      <c r="U22" s="5">
        <v>0</v>
      </c>
    </row>
    <row r="23" spans="1:21" ht="19.5" customHeight="1">
      <c r="A23" s="2">
        <v>7</v>
      </c>
      <c r="B23" s="3" t="s">
        <v>75</v>
      </c>
      <c r="C23" s="2" t="s">
        <v>76</v>
      </c>
      <c r="D23" s="2" t="s">
        <v>77</v>
      </c>
      <c r="E23" s="2" t="s">
        <v>58</v>
      </c>
      <c r="F23" s="2" t="s">
        <v>66</v>
      </c>
      <c r="G23" s="4">
        <v>28</v>
      </c>
      <c r="H23" s="4">
        <v>13</v>
      </c>
      <c r="I23" s="5">
        <v>481.6</v>
      </c>
      <c r="J23" s="4">
        <v>4</v>
      </c>
      <c r="K23" s="4">
        <v>3</v>
      </c>
      <c r="L23" s="4">
        <v>1</v>
      </c>
      <c r="M23" s="5">
        <v>144.7</v>
      </c>
      <c r="N23" s="5">
        <v>110</v>
      </c>
      <c r="O23" s="5">
        <v>34.7</v>
      </c>
      <c r="P23" s="5">
        <v>7704993.28</v>
      </c>
      <c r="Q23" s="5">
        <v>4146056.88</v>
      </c>
      <c r="R23" s="5">
        <v>1779468.2</v>
      </c>
      <c r="S23" s="5">
        <v>1779468.2</v>
      </c>
      <c r="T23" s="5">
        <v>0</v>
      </c>
      <c r="U23" s="5">
        <v>0</v>
      </c>
    </row>
    <row r="24" spans="1:21" ht="19.5" customHeight="1">
      <c r="A24" s="2">
        <v>8</v>
      </c>
      <c r="B24" s="3" t="s">
        <v>78</v>
      </c>
      <c r="C24" s="2" t="s">
        <v>79</v>
      </c>
      <c r="D24" s="2" t="s">
        <v>80</v>
      </c>
      <c r="E24" s="2" t="s">
        <v>58</v>
      </c>
      <c r="F24" s="2" t="s">
        <v>66</v>
      </c>
      <c r="G24" s="4">
        <v>7</v>
      </c>
      <c r="H24" s="4">
        <v>7</v>
      </c>
      <c r="I24" s="5">
        <v>228.7</v>
      </c>
      <c r="J24" s="4">
        <v>2</v>
      </c>
      <c r="K24" s="4">
        <v>2</v>
      </c>
      <c r="L24" s="4">
        <v>0</v>
      </c>
      <c r="M24" s="5">
        <v>74.4</v>
      </c>
      <c r="N24" s="5">
        <v>74.4</v>
      </c>
      <c r="O24" s="5">
        <v>0</v>
      </c>
      <c r="P24" s="5">
        <v>4469313.82</v>
      </c>
      <c r="Q24" s="5">
        <v>2404937.77</v>
      </c>
      <c r="R24" s="5">
        <v>1032188.02</v>
      </c>
      <c r="S24" s="5">
        <v>1032188.03</v>
      </c>
      <c r="T24" s="5">
        <v>0</v>
      </c>
      <c r="U24" s="5">
        <v>0</v>
      </c>
    </row>
    <row r="25" spans="1:21" ht="19.5" customHeight="1">
      <c r="A25" s="2">
        <v>9</v>
      </c>
      <c r="B25" s="3" t="s">
        <v>81</v>
      </c>
      <c r="C25" s="2" t="s">
        <v>79</v>
      </c>
      <c r="D25" s="2" t="s">
        <v>80</v>
      </c>
      <c r="E25" s="2" t="s">
        <v>58</v>
      </c>
      <c r="F25" s="2" t="s">
        <v>66</v>
      </c>
      <c r="G25" s="4">
        <v>12</v>
      </c>
      <c r="H25" s="4">
        <v>6</v>
      </c>
      <c r="I25" s="5">
        <v>105.5</v>
      </c>
      <c r="J25" s="4">
        <v>2</v>
      </c>
      <c r="K25" s="4">
        <v>1</v>
      </c>
      <c r="L25" s="4">
        <v>1</v>
      </c>
      <c r="M25" s="5">
        <v>52.6</v>
      </c>
      <c r="N25" s="5">
        <v>26.2</v>
      </c>
      <c r="O25" s="5">
        <v>26.4</v>
      </c>
      <c r="P25" s="5">
        <v>2774808.13</v>
      </c>
      <c r="Q25" s="5">
        <v>1496384.52</v>
      </c>
      <c r="R25" s="5">
        <v>639211.8</v>
      </c>
      <c r="S25" s="5">
        <v>639211.81</v>
      </c>
      <c r="T25" s="5">
        <v>0</v>
      </c>
      <c r="U25" s="5">
        <v>0</v>
      </c>
    </row>
    <row r="26" spans="1:21" ht="19.5" customHeight="1">
      <c r="A26" s="2">
        <v>10</v>
      </c>
      <c r="B26" s="3" t="s">
        <v>82</v>
      </c>
      <c r="C26" s="2" t="s">
        <v>79</v>
      </c>
      <c r="D26" s="2" t="s">
        <v>80</v>
      </c>
      <c r="E26" s="2" t="s">
        <v>58</v>
      </c>
      <c r="F26" s="2" t="s">
        <v>66</v>
      </c>
      <c r="G26" s="4">
        <v>9</v>
      </c>
      <c r="H26" s="4">
        <v>2</v>
      </c>
      <c r="I26" s="5">
        <v>137.4</v>
      </c>
      <c r="J26" s="4">
        <v>1</v>
      </c>
      <c r="K26" s="4">
        <v>1</v>
      </c>
      <c r="L26" s="4">
        <v>0</v>
      </c>
      <c r="M26" s="5">
        <v>26.7</v>
      </c>
      <c r="N26" s="5">
        <v>26.7</v>
      </c>
      <c r="O26" s="5">
        <v>0</v>
      </c>
      <c r="P26" s="5">
        <v>1079087.44</v>
      </c>
      <c r="Q26" s="5">
        <v>580656.95</v>
      </c>
      <c r="R26" s="5">
        <v>249215.25</v>
      </c>
      <c r="S26" s="5">
        <v>249215.24</v>
      </c>
      <c r="T26" s="5">
        <v>0</v>
      </c>
      <c r="U26" s="5">
        <v>0</v>
      </c>
    </row>
    <row r="27" spans="1:21" ht="19.5" customHeight="1">
      <c r="A27" s="2">
        <v>11</v>
      </c>
      <c r="B27" s="3" t="s">
        <v>83</v>
      </c>
      <c r="C27" s="2" t="s">
        <v>79</v>
      </c>
      <c r="D27" s="2" t="s">
        <v>80</v>
      </c>
      <c r="E27" s="2" t="s">
        <v>58</v>
      </c>
      <c r="F27" s="2" t="s">
        <v>59</v>
      </c>
      <c r="G27" s="4">
        <v>9</v>
      </c>
      <c r="H27" s="4">
        <v>9</v>
      </c>
      <c r="I27" s="5">
        <v>112</v>
      </c>
      <c r="J27" s="4">
        <v>3</v>
      </c>
      <c r="K27" s="4">
        <v>3</v>
      </c>
      <c r="L27" s="4">
        <v>0</v>
      </c>
      <c r="M27" s="5">
        <v>108.7</v>
      </c>
      <c r="N27" s="5">
        <v>108.7</v>
      </c>
      <c r="O27" s="5">
        <v>0</v>
      </c>
      <c r="P27" s="5">
        <v>6974417.69</v>
      </c>
      <c r="Q27" s="5">
        <v>2736247.17</v>
      </c>
      <c r="R27" s="5">
        <v>1174384.46</v>
      </c>
      <c r="S27" s="5">
        <v>3063786.06</v>
      </c>
      <c r="T27" s="5">
        <v>0</v>
      </c>
      <c r="U27" s="5">
        <v>0</v>
      </c>
    </row>
    <row r="28" spans="1:21" ht="19.5" customHeight="1">
      <c r="A28" s="2">
        <v>12</v>
      </c>
      <c r="B28" s="3" t="s">
        <v>84</v>
      </c>
      <c r="C28" s="2" t="s">
        <v>85</v>
      </c>
      <c r="D28" s="2" t="s">
        <v>80</v>
      </c>
      <c r="E28" s="2" t="s">
        <v>58</v>
      </c>
      <c r="F28" s="2" t="s">
        <v>59</v>
      </c>
      <c r="G28" s="4">
        <v>9</v>
      </c>
      <c r="H28" s="4">
        <v>9</v>
      </c>
      <c r="I28" s="5">
        <v>323.6</v>
      </c>
      <c r="J28" s="4">
        <v>5</v>
      </c>
      <c r="K28" s="4">
        <v>4</v>
      </c>
      <c r="L28" s="4">
        <v>1</v>
      </c>
      <c r="M28" s="5">
        <v>209.7</v>
      </c>
      <c r="N28" s="5">
        <v>176.1</v>
      </c>
      <c r="O28" s="5">
        <v>33.6</v>
      </c>
      <c r="P28" s="5">
        <v>10502807.77</v>
      </c>
      <c r="Q28" s="5">
        <v>5651560.86</v>
      </c>
      <c r="R28" s="5">
        <v>2425623.45</v>
      </c>
      <c r="S28" s="5">
        <v>2425623.46</v>
      </c>
      <c r="T28" s="5">
        <v>0</v>
      </c>
      <c r="U28" s="5">
        <v>0</v>
      </c>
    </row>
    <row r="29" spans="1:21" ht="19.5" customHeight="1">
      <c r="A29" s="2">
        <v>13</v>
      </c>
      <c r="B29" s="3" t="s">
        <v>86</v>
      </c>
      <c r="C29" s="2" t="s">
        <v>87</v>
      </c>
      <c r="D29" s="2" t="s">
        <v>80</v>
      </c>
      <c r="E29" s="2" t="s">
        <v>58</v>
      </c>
      <c r="F29" s="2" t="s">
        <v>59</v>
      </c>
      <c r="G29" s="4">
        <v>5</v>
      </c>
      <c r="H29" s="4">
        <v>5</v>
      </c>
      <c r="I29" s="5">
        <v>262.9</v>
      </c>
      <c r="J29" s="4">
        <v>1</v>
      </c>
      <c r="K29" s="4">
        <v>0</v>
      </c>
      <c r="L29" s="4">
        <v>1</v>
      </c>
      <c r="M29" s="5">
        <v>28.9</v>
      </c>
      <c r="N29" s="5">
        <v>0</v>
      </c>
      <c r="O29" s="5">
        <v>28.9</v>
      </c>
      <c r="P29" s="5">
        <v>1265579.32</v>
      </c>
      <c r="Q29" s="5">
        <v>683412.83</v>
      </c>
      <c r="R29" s="5">
        <v>291083.24</v>
      </c>
      <c r="S29" s="5">
        <v>291083.25</v>
      </c>
      <c r="T29" s="5">
        <v>0</v>
      </c>
      <c r="U29" s="5">
        <v>0</v>
      </c>
    </row>
    <row r="30" spans="1:21" ht="19.5" customHeight="1">
      <c r="A30" s="2">
        <v>14</v>
      </c>
      <c r="B30" s="3" t="s">
        <v>88</v>
      </c>
      <c r="C30" s="2" t="s">
        <v>89</v>
      </c>
      <c r="D30" s="2" t="s">
        <v>57</v>
      </c>
      <c r="E30" s="2" t="s">
        <v>58</v>
      </c>
      <c r="F30" s="2" t="s">
        <v>66</v>
      </c>
      <c r="G30" s="4">
        <v>16</v>
      </c>
      <c r="H30" s="4">
        <v>13</v>
      </c>
      <c r="I30" s="5">
        <v>273</v>
      </c>
      <c r="J30" s="4">
        <v>4</v>
      </c>
      <c r="K30" s="4">
        <v>4</v>
      </c>
      <c r="L30" s="4">
        <v>0</v>
      </c>
      <c r="M30" s="5">
        <v>168.1</v>
      </c>
      <c r="N30" s="5">
        <v>168.1</v>
      </c>
      <c r="O30" s="5">
        <v>0</v>
      </c>
      <c r="P30" s="5">
        <v>9723946.89</v>
      </c>
      <c r="Q30" s="5">
        <v>5232455.81</v>
      </c>
      <c r="R30" s="5">
        <v>2245745.53</v>
      </c>
      <c r="S30" s="5">
        <v>2245745.55</v>
      </c>
      <c r="T30" s="5">
        <v>0</v>
      </c>
      <c r="U30" s="5">
        <v>0</v>
      </c>
    </row>
    <row r="31" spans="1:21" ht="19.5" customHeight="1">
      <c r="A31" s="2">
        <v>15</v>
      </c>
      <c r="B31" s="3" t="s">
        <v>90</v>
      </c>
      <c r="C31" s="2" t="s">
        <v>91</v>
      </c>
      <c r="D31" s="2" t="s">
        <v>92</v>
      </c>
      <c r="E31" s="2" t="s">
        <v>58</v>
      </c>
      <c r="F31" s="2" t="s">
        <v>66</v>
      </c>
      <c r="G31" s="4">
        <v>9</v>
      </c>
      <c r="H31" s="4">
        <v>4</v>
      </c>
      <c r="I31" s="5">
        <v>437.5</v>
      </c>
      <c r="J31" s="4">
        <v>3</v>
      </c>
      <c r="K31" s="4">
        <v>2</v>
      </c>
      <c r="L31" s="4">
        <v>1</v>
      </c>
      <c r="M31" s="5">
        <v>170.2</v>
      </c>
      <c r="N31" s="5">
        <v>115.4</v>
      </c>
      <c r="O31" s="5">
        <v>54.8</v>
      </c>
      <c r="P31" s="5">
        <v>6932102.11</v>
      </c>
      <c r="Q31" s="5">
        <v>3734473.69</v>
      </c>
      <c r="R31" s="5">
        <v>1598814.21</v>
      </c>
      <c r="S31" s="5">
        <v>1598814.21</v>
      </c>
      <c r="T31" s="5">
        <v>0</v>
      </c>
      <c r="U31" s="5">
        <v>0</v>
      </c>
    </row>
    <row r="32" spans="1:21" ht="19.5" customHeight="1">
      <c r="A32" s="2">
        <v>16</v>
      </c>
      <c r="B32" s="3" t="s">
        <v>93</v>
      </c>
      <c r="C32" s="2" t="s">
        <v>89</v>
      </c>
      <c r="D32" s="2" t="s">
        <v>57</v>
      </c>
      <c r="E32" s="2" t="s">
        <v>58</v>
      </c>
      <c r="F32" s="2" t="s">
        <v>70</v>
      </c>
      <c r="G32" s="4">
        <v>24</v>
      </c>
      <c r="H32" s="4">
        <v>14</v>
      </c>
      <c r="I32" s="5">
        <v>294.9</v>
      </c>
      <c r="J32" s="4">
        <v>6</v>
      </c>
      <c r="K32" s="4">
        <v>2</v>
      </c>
      <c r="L32" s="4">
        <v>4</v>
      </c>
      <c r="M32" s="5">
        <v>122</v>
      </c>
      <c r="N32" s="5">
        <v>34.2</v>
      </c>
      <c r="O32" s="5">
        <v>87.8</v>
      </c>
      <c r="P32" s="5">
        <v>8238554.21</v>
      </c>
      <c r="Q32" s="5">
        <v>3910470.08</v>
      </c>
      <c r="R32" s="5">
        <v>1678355.44</v>
      </c>
      <c r="S32" s="5">
        <v>2649728.69</v>
      </c>
      <c r="T32" s="5">
        <v>0</v>
      </c>
      <c r="U32" s="5">
        <v>0</v>
      </c>
    </row>
    <row r="33" spans="1:21" ht="19.5" customHeight="1">
      <c r="A33" s="2">
        <v>17</v>
      </c>
      <c r="B33" s="3" t="s">
        <v>94</v>
      </c>
      <c r="C33" s="2" t="s">
        <v>95</v>
      </c>
      <c r="D33" s="2" t="s">
        <v>96</v>
      </c>
      <c r="E33" s="2" t="s">
        <v>58</v>
      </c>
      <c r="F33" s="2" t="s">
        <v>59</v>
      </c>
      <c r="G33" s="4">
        <v>37</v>
      </c>
      <c r="H33" s="4">
        <v>23</v>
      </c>
      <c r="I33" s="5">
        <v>491.2</v>
      </c>
      <c r="J33" s="4">
        <v>11</v>
      </c>
      <c r="K33" s="4">
        <v>9</v>
      </c>
      <c r="L33" s="4">
        <v>2</v>
      </c>
      <c r="M33" s="5">
        <v>307.3</v>
      </c>
      <c r="N33" s="5">
        <v>262.1</v>
      </c>
      <c r="O33" s="5">
        <v>45.2</v>
      </c>
      <c r="P33" s="5">
        <v>19409962.1</v>
      </c>
      <c r="Q33" s="5">
        <v>10239957.08</v>
      </c>
      <c r="R33" s="5">
        <v>4425572.52</v>
      </c>
      <c r="S33" s="5">
        <v>4744432.5</v>
      </c>
      <c r="T33" s="5">
        <v>0</v>
      </c>
      <c r="U33" s="5">
        <v>0</v>
      </c>
    </row>
    <row r="34" spans="1:21" ht="19.5" customHeight="1">
      <c r="A34" s="2">
        <v>18</v>
      </c>
      <c r="B34" s="3" t="s">
        <v>97</v>
      </c>
      <c r="C34" s="2" t="s">
        <v>56</v>
      </c>
      <c r="D34" s="2" t="s">
        <v>57</v>
      </c>
      <c r="E34" s="2" t="s">
        <v>58</v>
      </c>
      <c r="F34" s="2" t="s">
        <v>59</v>
      </c>
      <c r="G34" s="4">
        <v>14</v>
      </c>
      <c r="H34" s="4">
        <v>14</v>
      </c>
      <c r="I34" s="5">
        <v>216.2</v>
      </c>
      <c r="J34" s="4">
        <v>5</v>
      </c>
      <c r="K34" s="4">
        <v>5</v>
      </c>
      <c r="L34" s="4">
        <v>0</v>
      </c>
      <c r="M34" s="5">
        <v>178.5</v>
      </c>
      <c r="N34" s="5">
        <v>178.5</v>
      </c>
      <c r="O34" s="5">
        <v>0</v>
      </c>
      <c r="P34" s="5">
        <v>7946742.03</v>
      </c>
      <c r="Q34" s="5">
        <v>4276141.89</v>
      </c>
      <c r="R34" s="5">
        <v>1835300.07</v>
      </c>
      <c r="S34" s="5">
        <v>1835300.07</v>
      </c>
      <c r="T34" s="5">
        <v>0</v>
      </c>
      <c r="U34" s="5">
        <v>0</v>
      </c>
    </row>
    <row r="35" spans="1:21" ht="19.5" customHeight="1">
      <c r="A35" s="2">
        <v>19</v>
      </c>
      <c r="B35" s="3" t="s">
        <v>98</v>
      </c>
      <c r="C35" s="2" t="s">
        <v>91</v>
      </c>
      <c r="D35" s="2" t="s">
        <v>92</v>
      </c>
      <c r="E35" s="2" t="s">
        <v>58</v>
      </c>
      <c r="F35" s="2" t="s">
        <v>59</v>
      </c>
      <c r="G35" s="4">
        <v>4</v>
      </c>
      <c r="H35" s="4">
        <v>4</v>
      </c>
      <c r="I35" s="5">
        <v>131.6</v>
      </c>
      <c r="J35" s="4">
        <v>2</v>
      </c>
      <c r="K35" s="4">
        <v>2</v>
      </c>
      <c r="L35" s="4">
        <v>0</v>
      </c>
      <c r="M35" s="5">
        <v>128.5</v>
      </c>
      <c r="N35" s="5">
        <v>128.5</v>
      </c>
      <c r="O35" s="5">
        <v>0</v>
      </c>
      <c r="P35" s="5">
        <v>5193360.91</v>
      </c>
      <c r="Q35" s="5">
        <v>2794547.51</v>
      </c>
      <c r="R35" s="5">
        <v>1199406.7</v>
      </c>
      <c r="S35" s="5">
        <v>1199406.7</v>
      </c>
      <c r="T35" s="5">
        <v>0</v>
      </c>
      <c r="U35" s="5">
        <v>0</v>
      </c>
    </row>
    <row r="36" spans="1:21" ht="19.5" customHeight="1">
      <c r="A36" s="2">
        <v>20</v>
      </c>
      <c r="B36" s="3" t="s">
        <v>99</v>
      </c>
      <c r="C36" s="2" t="s">
        <v>85</v>
      </c>
      <c r="D36" s="2" t="s">
        <v>80</v>
      </c>
      <c r="E36" s="2" t="s">
        <v>58</v>
      </c>
      <c r="F36" s="2" t="s">
        <v>59</v>
      </c>
      <c r="G36" s="4">
        <v>4</v>
      </c>
      <c r="H36" s="4">
        <v>4</v>
      </c>
      <c r="I36" s="5">
        <v>172.4</v>
      </c>
      <c r="J36" s="4">
        <v>2</v>
      </c>
      <c r="K36" s="4">
        <v>1</v>
      </c>
      <c r="L36" s="4">
        <v>1</v>
      </c>
      <c r="M36" s="5">
        <v>43.6</v>
      </c>
      <c r="N36" s="5">
        <v>22</v>
      </c>
      <c r="O36" s="5">
        <v>21.6</v>
      </c>
      <c r="P36" s="5">
        <v>2794345.99</v>
      </c>
      <c r="Q36" s="5">
        <v>1385124.45</v>
      </c>
      <c r="R36" s="5">
        <v>594488.94</v>
      </c>
      <c r="S36" s="5">
        <v>814732.6</v>
      </c>
      <c r="T36" s="5">
        <v>0</v>
      </c>
      <c r="U36" s="5">
        <v>0</v>
      </c>
    </row>
    <row r="37" spans="1:21" ht="19.5" customHeight="1">
      <c r="A37" s="2">
        <v>21</v>
      </c>
      <c r="B37" s="3" t="s">
        <v>100</v>
      </c>
      <c r="C37" s="2" t="s">
        <v>101</v>
      </c>
      <c r="D37" s="2" t="s">
        <v>102</v>
      </c>
      <c r="E37" s="2" t="s">
        <v>58</v>
      </c>
      <c r="F37" s="2" t="s">
        <v>59</v>
      </c>
      <c r="G37" s="4">
        <v>7</v>
      </c>
      <c r="H37" s="4">
        <v>7</v>
      </c>
      <c r="I37" s="5">
        <v>183.6</v>
      </c>
      <c r="J37" s="4">
        <v>2</v>
      </c>
      <c r="K37" s="4">
        <v>2</v>
      </c>
      <c r="L37" s="4">
        <v>0</v>
      </c>
      <c r="M37" s="5">
        <v>131.2</v>
      </c>
      <c r="N37" s="5">
        <v>131.2</v>
      </c>
      <c r="O37" s="5">
        <v>0</v>
      </c>
      <c r="P37" s="5">
        <v>5302482.11</v>
      </c>
      <c r="Q37" s="5">
        <v>2853265.62</v>
      </c>
      <c r="R37" s="5">
        <v>1224608.25</v>
      </c>
      <c r="S37" s="5">
        <v>1224608.24</v>
      </c>
      <c r="T37" s="5">
        <v>0</v>
      </c>
      <c r="U37" s="5">
        <v>0</v>
      </c>
    </row>
    <row r="38" spans="1:21" ht="19.5" customHeight="1">
      <c r="A38" s="2">
        <v>22</v>
      </c>
      <c r="B38" s="3" t="s">
        <v>103</v>
      </c>
      <c r="C38" s="2" t="s">
        <v>89</v>
      </c>
      <c r="D38" s="2" t="s">
        <v>57</v>
      </c>
      <c r="E38" s="2" t="s">
        <v>58</v>
      </c>
      <c r="F38" s="2" t="s">
        <v>59</v>
      </c>
      <c r="G38" s="4">
        <v>10</v>
      </c>
      <c r="H38" s="4">
        <v>6</v>
      </c>
      <c r="I38" s="5">
        <v>187.9</v>
      </c>
      <c r="J38" s="4">
        <v>2</v>
      </c>
      <c r="K38" s="4">
        <v>2</v>
      </c>
      <c r="L38" s="4">
        <v>0</v>
      </c>
      <c r="M38" s="5">
        <v>45.2</v>
      </c>
      <c r="N38" s="5">
        <v>45.2</v>
      </c>
      <c r="O38" s="5">
        <v>0</v>
      </c>
      <c r="P38" s="5">
        <v>1826769.75</v>
      </c>
      <c r="Q38" s="5">
        <v>982984.8</v>
      </c>
      <c r="R38" s="5">
        <v>421892.47</v>
      </c>
      <c r="S38" s="5">
        <v>421892.48</v>
      </c>
      <c r="T38" s="5">
        <v>0</v>
      </c>
      <c r="U38" s="5">
        <v>0</v>
      </c>
    </row>
    <row r="39" spans="1:21" ht="19.5" customHeight="1">
      <c r="A39" s="2">
        <v>23</v>
      </c>
      <c r="B39" s="3" t="s">
        <v>104</v>
      </c>
      <c r="C39" s="2" t="s">
        <v>56</v>
      </c>
      <c r="D39" s="2" t="s">
        <v>57</v>
      </c>
      <c r="E39" s="2" t="s">
        <v>58</v>
      </c>
      <c r="F39" s="2" t="s">
        <v>59</v>
      </c>
      <c r="G39" s="4">
        <v>10</v>
      </c>
      <c r="H39" s="4">
        <v>10</v>
      </c>
      <c r="I39" s="5">
        <v>191.7</v>
      </c>
      <c r="J39" s="4">
        <v>3</v>
      </c>
      <c r="K39" s="4">
        <v>2</v>
      </c>
      <c r="L39" s="4">
        <v>1</v>
      </c>
      <c r="M39" s="5">
        <v>191.7</v>
      </c>
      <c r="N39" s="5">
        <v>161.9</v>
      </c>
      <c r="O39" s="5">
        <v>29.8</v>
      </c>
      <c r="P39" s="5">
        <v>7616828.22</v>
      </c>
      <c r="Q39" s="5">
        <v>4098615.27</v>
      </c>
      <c r="R39" s="5">
        <v>1759106.47</v>
      </c>
      <c r="S39" s="5">
        <v>1759106.48</v>
      </c>
      <c r="T39" s="5">
        <v>0</v>
      </c>
      <c r="U39" s="5">
        <v>0</v>
      </c>
    </row>
    <row r="40" spans="1:21" ht="19.5" customHeight="1">
      <c r="A40" s="2">
        <v>24</v>
      </c>
      <c r="B40" s="3" t="s">
        <v>105</v>
      </c>
      <c r="C40" s="2" t="s">
        <v>68</v>
      </c>
      <c r="D40" s="2" t="s">
        <v>69</v>
      </c>
      <c r="E40" s="2" t="s">
        <v>58</v>
      </c>
      <c r="F40" s="2" t="s">
        <v>59</v>
      </c>
      <c r="G40" s="4">
        <v>12</v>
      </c>
      <c r="H40" s="4">
        <v>10</v>
      </c>
      <c r="I40" s="5">
        <v>189.1</v>
      </c>
      <c r="J40" s="4">
        <v>3</v>
      </c>
      <c r="K40" s="4">
        <v>3</v>
      </c>
      <c r="L40" s="4">
        <v>0</v>
      </c>
      <c r="M40" s="5">
        <v>89.5</v>
      </c>
      <c r="N40" s="5">
        <v>89.5</v>
      </c>
      <c r="O40" s="5">
        <v>0</v>
      </c>
      <c r="P40" s="5">
        <v>3617165.77</v>
      </c>
      <c r="Q40" s="5">
        <v>1946396.91</v>
      </c>
      <c r="R40" s="5">
        <v>835384.43</v>
      </c>
      <c r="S40" s="5">
        <v>835384.43</v>
      </c>
      <c r="T40" s="5">
        <v>0</v>
      </c>
      <c r="U40" s="5">
        <v>0</v>
      </c>
    </row>
    <row r="41" spans="1:21" ht="21" customHeight="1">
      <c r="A41" s="2">
        <v>25</v>
      </c>
      <c r="B41" s="3" t="s">
        <v>106</v>
      </c>
      <c r="C41" s="2" t="s">
        <v>89</v>
      </c>
      <c r="D41" s="2" t="s">
        <v>57</v>
      </c>
      <c r="E41" s="2" t="s">
        <v>58</v>
      </c>
      <c r="F41" s="2" t="s">
        <v>59</v>
      </c>
      <c r="G41" s="4">
        <v>6</v>
      </c>
      <c r="H41" s="4">
        <v>6</v>
      </c>
      <c r="I41" s="5">
        <v>133.9</v>
      </c>
      <c r="J41" s="4">
        <v>2</v>
      </c>
      <c r="K41" s="4">
        <v>2</v>
      </c>
      <c r="L41" s="4">
        <v>0</v>
      </c>
      <c r="M41" s="5">
        <v>59.6</v>
      </c>
      <c r="N41" s="5">
        <v>59.6</v>
      </c>
      <c r="O41" s="5">
        <v>0</v>
      </c>
      <c r="P41" s="5">
        <v>3270336</v>
      </c>
      <c r="Q41" s="5">
        <v>1577438.71</v>
      </c>
      <c r="R41" s="5">
        <v>677029.31</v>
      </c>
      <c r="S41" s="5">
        <v>1015867.98</v>
      </c>
      <c r="T41" s="5">
        <v>0</v>
      </c>
      <c r="U41" s="5">
        <v>0</v>
      </c>
    </row>
    <row r="42" spans="1:21" ht="19.5" customHeight="1">
      <c r="A42" s="2">
        <v>26</v>
      </c>
      <c r="B42" s="3" t="s">
        <v>107</v>
      </c>
      <c r="C42" s="2" t="s">
        <v>108</v>
      </c>
      <c r="D42" s="2" t="s">
        <v>77</v>
      </c>
      <c r="E42" s="2" t="s">
        <v>58</v>
      </c>
      <c r="F42" s="2" t="s">
        <v>70</v>
      </c>
      <c r="G42" s="4">
        <v>11</v>
      </c>
      <c r="H42" s="4">
        <v>7</v>
      </c>
      <c r="I42" s="5">
        <v>282.1</v>
      </c>
      <c r="J42" s="4">
        <v>2</v>
      </c>
      <c r="K42" s="4">
        <v>2</v>
      </c>
      <c r="L42" s="4">
        <v>0</v>
      </c>
      <c r="M42" s="5">
        <v>37.2</v>
      </c>
      <c r="N42" s="5">
        <v>37.2</v>
      </c>
      <c r="O42" s="5">
        <v>0</v>
      </c>
      <c r="P42" s="5">
        <v>2159986.21</v>
      </c>
      <c r="Q42" s="5">
        <v>1162288.58</v>
      </c>
      <c r="R42" s="5">
        <v>498848.82</v>
      </c>
      <c r="S42" s="5">
        <v>498848.81</v>
      </c>
      <c r="T42" s="5">
        <v>0</v>
      </c>
      <c r="U42" s="5">
        <v>0</v>
      </c>
    </row>
    <row r="43" spans="1:21" ht="19.5" customHeight="1">
      <c r="A43" s="2">
        <v>27</v>
      </c>
      <c r="B43" s="3" t="s">
        <v>109</v>
      </c>
      <c r="C43" s="2" t="s">
        <v>101</v>
      </c>
      <c r="D43" s="2" t="s">
        <v>102</v>
      </c>
      <c r="E43" s="2" t="s">
        <v>58</v>
      </c>
      <c r="F43" s="2" t="s">
        <v>59</v>
      </c>
      <c r="G43" s="4">
        <v>2</v>
      </c>
      <c r="H43" s="4">
        <v>2</v>
      </c>
      <c r="I43" s="5">
        <v>142.1</v>
      </c>
      <c r="J43" s="4">
        <v>1</v>
      </c>
      <c r="K43" s="4">
        <v>1</v>
      </c>
      <c r="L43" s="4">
        <v>0</v>
      </c>
      <c r="M43" s="5">
        <v>39.1</v>
      </c>
      <c r="N43" s="5">
        <v>39.1</v>
      </c>
      <c r="O43" s="5">
        <v>0</v>
      </c>
      <c r="P43" s="5">
        <v>1580236.67</v>
      </c>
      <c r="Q43" s="5">
        <v>850325.35</v>
      </c>
      <c r="R43" s="5">
        <v>364955.66</v>
      </c>
      <c r="S43" s="5">
        <v>364955.66</v>
      </c>
      <c r="T43" s="5">
        <v>0</v>
      </c>
      <c r="U43" s="5">
        <v>0</v>
      </c>
    </row>
    <row r="44" spans="1:21" ht="19.5" customHeight="1">
      <c r="A44" s="2">
        <v>28</v>
      </c>
      <c r="B44" s="3" t="s">
        <v>110</v>
      </c>
      <c r="C44" s="2" t="s">
        <v>111</v>
      </c>
      <c r="D44" s="2" t="s">
        <v>112</v>
      </c>
      <c r="E44" s="2" t="s">
        <v>58</v>
      </c>
      <c r="F44" s="2" t="s">
        <v>66</v>
      </c>
      <c r="G44" s="4">
        <v>7</v>
      </c>
      <c r="H44" s="4">
        <v>4</v>
      </c>
      <c r="I44" s="5">
        <v>103.5</v>
      </c>
      <c r="J44" s="4">
        <v>1</v>
      </c>
      <c r="K44" s="4">
        <v>1</v>
      </c>
      <c r="L44" s="4">
        <v>0</v>
      </c>
      <c r="M44" s="5">
        <v>21.9</v>
      </c>
      <c r="N44" s="5">
        <v>21.9</v>
      </c>
      <c r="O44" s="5">
        <v>0</v>
      </c>
      <c r="P44" s="5">
        <v>885094.19</v>
      </c>
      <c r="Q44" s="5">
        <v>476269.19</v>
      </c>
      <c r="R44" s="5">
        <v>204412.5</v>
      </c>
      <c r="S44" s="5">
        <v>204412.5</v>
      </c>
      <c r="T44" s="5">
        <v>0</v>
      </c>
      <c r="U44" s="5">
        <v>0</v>
      </c>
    </row>
    <row r="45" spans="1:21" ht="19.5" customHeight="1">
      <c r="A45" s="2">
        <v>29</v>
      </c>
      <c r="B45" s="3" t="s">
        <v>113</v>
      </c>
      <c r="C45" s="2" t="s">
        <v>114</v>
      </c>
      <c r="D45" s="2" t="s">
        <v>92</v>
      </c>
      <c r="E45" s="2" t="s">
        <v>58</v>
      </c>
      <c r="F45" s="2" t="s">
        <v>59</v>
      </c>
      <c r="G45" s="4">
        <v>5</v>
      </c>
      <c r="H45" s="4">
        <v>5</v>
      </c>
      <c r="I45" s="5">
        <v>96.5</v>
      </c>
      <c r="J45" s="4">
        <v>1</v>
      </c>
      <c r="K45" s="4">
        <v>0</v>
      </c>
      <c r="L45" s="4">
        <v>1</v>
      </c>
      <c r="M45" s="5">
        <v>27.7</v>
      </c>
      <c r="N45" s="5">
        <v>0</v>
      </c>
      <c r="O45" s="5">
        <v>27.7</v>
      </c>
      <c r="P45" s="5">
        <v>1900022.78</v>
      </c>
      <c r="Q45" s="5">
        <v>1022402.26</v>
      </c>
      <c r="R45" s="5">
        <v>438810.26</v>
      </c>
      <c r="S45" s="5">
        <v>438810.26</v>
      </c>
      <c r="T45" s="5">
        <v>0</v>
      </c>
      <c r="U45" s="5">
        <v>0</v>
      </c>
    </row>
    <row r="46" spans="1:21" ht="19.5" customHeight="1">
      <c r="A46" s="2">
        <v>30</v>
      </c>
      <c r="B46" s="3" t="s">
        <v>115</v>
      </c>
      <c r="C46" s="2" t="s">
        <v>114</v>
      </c>
      <c r="D46" s="2" t="s">
        <v>92</v>
      </c>
      <c r="E46" s="2" t="s">
        <v>58</v>
      </c>
      <c r="F46" s="2" t="s">
        <v>66</v>
      </c>
      <c r="G46" s="4">
        <v>20</v>
      </c>
      <c r="H46" s="4">
        <v>15</v>
      </c>
      <c r="I46" s="5">
        <v>367.9</v>
      </c>
      <c r="J46" s="4">
        <v>5</v>
      </c>
      <c r="K46" s="4">
        <v>5</v>
      </c>
      <c r="L46" s="4">
        <v>0</v>
      </c>
      <c r="M46" s="5">
        <v>123.1</v>
      </c>
      <c r="N46" s="5">
        <v>123.1</v>
      </c>
      <c r="O46" s="5">
        <v>0</v>
      </c>
      <c r="P46" s="5">
        <v>6229022.6</v>
      </c>
      <c r="Q46" s="5">
        <v>3351837.06</v>
      </c>
      <c r="R46" s="5">
        <v>1438592.77</v>
      </c>
      <c r="S46" s="5">
        <v>1438592.77</v>
      </c>
      <c r="T46" s="5">
        <v>0</v>
      </c>
      <c r="U46" s="5">
        <v>0</v>
      </c>
    </row>
    <row r="47" spans="1:21" ht="19.5" customHeight="1">
      <c r="A47" s="2">
        <v>31</v>
      </c>
      <c r="B47" s="3" t="s">
        <v>116</v>
      </c>
      <c r="C47" s="2" t="s">
        <v>117</v>
      </c>
      <c r="D47" s="2" t="s">
        <v>118</v>
      </c>
      <c r="E47" s="2" t="s">
        <v>58</v>
      </c>
      <c r="F47" s="2" t="s">
        <v>59</v>
      </c>
      <c r="G47" s="4">
        <v>6</v>
      </c>
      <c r="H47" s="4">
        <v>6</v>
      </c>
      <c r="I47" s="5">
        <v>110</v>
      </c>
      <c r="J47" s="4">
        <v>2</v>
      </c>
      <c r="K47" s="4">
        <v>1</v>
      </c>
      <c r="L47" s="4">
        <v>1</v>
      </c>
      <c r="M47" s="5">
        <v>48.6</v>
      </c>
      <c r="N47" s="5">
        <v>26.4</v>
      </c>
      <c r="O47" s="5">
        <v>22.2</v>
      </c>
      <c r="P47" s="5">
        <v>3333613.97</v>
      </c>
      <c r="Q47" s="5">
        <v>1793817.68</v>
      </c>
      <c r="R47" s="5">
        <v>769898.14</v>
      </c>
      <c r="S47" s="5">
        <v>769898.15</v>
      </c>
      <c r="T47" s="5">
        <v>0</v>
      </c>
      <c r="U47" s="5">
        <v>0</v>
      </c>
    </row>
    <row r="48" spans="1:21" ht="19.5" customHeight="1">
      <c r="A48" s="2">
        <v>32</v>
      </c>
      <c r="B48" s="3" t="s">
        <v>119</v>
      </c>
      <c r="C48" s="2" t="s">
        <v>79</v>
      </c>
      <c r="D48" s="2" t="s">
        <v>120</v>
      </c>
      <c r="E48" s="2" t="s">
        <v>58</v>
      </c>
      <c r="F48" s="2" t="s">
        <v>59</v>
      </c>
      <c r="G48" s="4">
        <v>7</v>
      </c>
      <c r="H48" s="4">
        <v>7</v>
      </c>
      <c r="I48" s="5">
        <v>140.1</v>
      </c>
      <c r="J48" s="4">
        <v>3</v>
      </c>
      <c r="K48" s="4">
        <v>3</v>
      </c>
      <c r="L48" s="4">
        <v>0</v>
      </c>
      <c r="M48" s="5">
        <v>82.7</v>
      </c>
      <c r="N48" s="5">
        <v>82.7</v>
      </c>
      <c r="O48" s="5">
        <v>0</v>
      </c>
      <c r="P48" s="5">
        <v>3447938</v>
      </c>
      <c r="Q48" s="5">
        <v>1855335.43</v>
      </c>
      <c r="R48" s="5">
        <v>796301.27</v>
      </c>
      <c r="S48" s="5">
        <v>796301.3</v>
      </c>
      <c r="T48" s="5">
        <v>0</v>
      </c>
      <c r="U48" s="5">
        <v>0</v>
      </c>
    </row>
    <row r="49" spans="1:21" ht="19.5" customHeight="1">
      <c r="A49" s="2">
        <v>33</v>
      </c>
      <c r="B49" s="3" t="s">
        <v>121</v>
      </c>
      <c r="C49" s="2" t="s">
        <v>122</v>
      </c>
      <c r="D49" s="2" t="s">
        <v>123</v>
      </c>
      <c r="E49" s="2" t="s">
        <v>58</v>
      </c>
      <c r="F49" s="2" t="s">
        <v>70</v>
      </c>
      <c r="G49" s="4">
        <v>12</v>
      </c>
      <c r="H49" s="4">
        <v>4</v>
      </c>
      <c r="I49" s="5">
        <v>145.6</v>
      </c>
      <c r="J49" s="4">
        <v>1</v>
      </c>
      <c r="K49" s="4">
        <v>1</v>
      </c>
      <c r="L49" s="4">
        <v>0</v>
      </c>
      <c r="M49" s="5">
        <v>48.5</v>
      </c>
      <c r="N49" s="5">
        <v>48.5</v>
      </c>
      <c r="O49" s="5">
        <v>0</v>
      </c>
      <c r="P49" s="5">
        <v>1960140.11</v>
      </c>
      <c r="Q49" s="5">
        <v>1054751.39</v>
      </c>
      <c r="R49" s="5">
        <v>452694.36</v>
      </c>
      <c r="S49" s="5">
        <v>452694.36</v>
      </c>
      <c r="T49" s="5">
        <v>0</v>
      </c>
      <c r="U49" s="5">
        <v>0</v>
      </c>
    </row>
    <row r="50" spans="1:21" ht="19.5" customHeight="1">
      <c r="A50" s="2">
        <v>34</v>
      </c>
      <c r="B50" s="3" t="s">
        <v>124</v>
      </c>
      <c r="C50" s="2" t="s">
        <v>79</v>
      </c>
      <c r="D50" s="2" t="s">
        <v>80</v>
      </c>
      <c r="E50" s="2" t="s">
        <v>58</v>
      </c>
      <c r="F50" s="2" t="s">
        <v>59</v>
      </c>
      <c r="G50" s="4">
        <v>4</v>
      </c>
      <c r="H50" s="4">
        <v>4</v>
      </c>
      <c r="I50" s="5">
        <v>329.8</v>
      </c>
      <c r="J50" s="4">
        <v>1</v>
      </c>
      <c r="K50" s="4">
        <v>1</v>
      </c>
      <c r="L50" s="4">
        <v>0</v>
      </c>
      <c r="M50" s="5">
        <v>23.5</v>
      </c>
      <c r="N50" s="5">
        <v>23.5</v>
      </c>
      <c r="O50" s="5">
        <v>0</v>
      </c>
      <c r="P50" s="5">
        <v>949758.61</v>
      </c>
      <c r="Q50" s="5">
        <v>511065.11</v>
      </c>
      <c r="R50" s="5">
        <v>219346.75</v>
      </c>
      <c r="S50" s="5">
        <v>219346.75</v>
      </c>
      <c r="T50" s="5">
        <v>0</v>
      </c>
      <c r="U50" s="5">
        <v>0</v>
      </c>
    </row>
    <row r="51" spans="1:21" ht="19.5" customHeight="1">
      <c r="A51" s="2">
        <v>35</v>
      </c>
      <c r="B51" s="3" t="s">
        <v>125</v>
      </c>
      <c r="C51" s="2" t="s">
        <v>79</v>
      </c>
      <c r="D51" s="2" t="s">
        <v>80</v>
      </c>
      <c r="E51" s="2" t="s">
        <v>58</v>
      </c>
      <c r="F51" s="2" t="s">
        <v>59</v>
      </c>
      <c r="G51" s="4">
        <v>2</v>
      </c>
      <c r="H51" s="4">
        <v>2</v>
      </c>
      <c r="I51" s="5">
        <v>341.6</v>
      </c>
      <c r="J51" s="4">
        <v>1</v>
      </c>
      <c r="K51" s="4">
        <v>1</v>
      </c>
      <c r="L51" s="4">
        <v>0</v>
      </c>
      <c r="M51" s="5">
        <v>49.4</v>
      </c>
      <c r="N51" s="5">
        <v>49.4</v>
      </c>
      <c r="O51" s="5">
        <v>0</v>
      </c>
      <c r="P51" s="5">
        <v>1996513.84</v>
      </c>
      <c r="Q51" s="5">
        <v>1074324.1</v>
      </c>
      <c r="R51" s="5">
        <v>461094.87</v>
      </c>
      <c r="S51" s="5">
        <v>461094.87</v>
      </c>
      <c r="T51" s="5">
        <v>0</v>
      </c>
      <c r="U51" s="5">
        <v>0</v>
      </c>
    </row>
    <row r="52" spans="1:21" ht="19.5" customHeight="1">
      <c r="A52" s="2">
        <v>36</v>
      </c>
      <c r="B52" s="3" t="s">
        <v>126</v>
      </c>
      <c r="C52" s="2" t="s">
        <v>79</v>
      </c>
      <c r="D52" s="2" t="s">
        <v>80</v>
      </c>
      <c r="E52" s="2" t="s">
        <v>58</v>
      </c>
      <c r="F52" s="2" t="s">
        <v>59</v>
      </c>
      <c r="G52" s="4">
        <v>3</v>
      </c>
      <c r="H52" s="4">
        <v>3</v>
      </c>
      <c r="I52" s="5">
        <v>264.8</v>
      </c>
      <c r="J52" s="4">
        <v>1</v>
      </c>
      <c r="K52" s="4">
        <v>1</v>
      </c>
      <c r="L52" s="4">
        <v>0</v>
      </c>
      <c r="M52" s="5">
        <v>41.5</v>
      </c>
      <c r="N52" s="5">
        <v>41.5</v>
      </c>
      <c r="O52" s="5">
        <v>0</v>
      </c>
      <c r="P52" s="5">
        <v>1677233.29</v>
      </c>
      <c r="Q52" s="5">
        <v>902519.23</v>
      </c>
      <c r="R52" s="5">
        <v>387357.03</v>
      </c>
      <c r="S52" s="5">
        <v>387357.03</v>
      </c>
      <c r="T52" s="5">
        <v>0</v>
      </c>
      <c r="U52" s="5">
        <v>0</v>
      </c>
    </row>
    <row r="53" spans="1:21" ht="19.5" customHeight="1">
      <c r="A53" s="2">
        <v>37</v>
      </c>
      <c r="B53" s="3" t="s">
        <v>127</v>
      </c>
      <c r="C53" s="2" t="s">
        <v>72</v>
      </c>
      <c r="D53" s="2" t="s">
        <v>73</v>
      </c>
      <c r="E53" s="2" t="s">
        <v>58</v>
      </c>
      <c r="F53" s="2" t="s">
        <v>70</v>
      </c>
      <c r="G53" s="4">
        <v>14</v>
      </c>
      <c r="H53" s="4">
        <v>10</v>
      </c>
      <c r="I53" s="5">
        <v>222.4</v>
      </c>
      <c r="J53" s="4">
        <v>4</v>
      </c>
      <c r="K53" s="4">
        <v>3</v>
      </c>
      <c r="L53" s="4">
        <v>1</v>
      </c>
      <c r="M53" s="5">
        <v>140.3</v>
      </c>
      <c r="N53" s="5">
        <v>95.1</v>
      </c>
      <c r="O53" s="5">
        <v>45.2</v>
      </c>
      <c r="P53" s="5">
        <v>8349952.64</v>
      </c>
      <c r="Q53" s="5">
        <v>4493109.52</v>
      </c>
      <c r="R53" s="5">
        <v>1928421.56</v>
      </c>
      <c r="S53" s="5">
        <v>1928421.56</v>
      </c>
      <c r="T53" s="5">
        <v>0</v>
      </c>
      <c r="U53" s="5">
        <v>0</v>
      </c>
    </row>
    <row r="54" spans="1:21" ht="19.5" customHeight="1">
      <c r="A54" s="2">
        <v>38</v>
      </c>
      <c r="B54" s="3" t="s">
        <v>128</v>
      </c>
      <c r="C54" s="2" t="s">
        <v>129</v>
      </c>
      <c r="D54" s="2" t="s">
        <v>130</v>
      </c>
      <c r="E54" s="2" t="s">
        <v>58</v>
      </c>
      <c r="F54" s="2" t="s">
        <v>70</v>
      </c>
      <c r="G54" s="4">
        <v>5</v>
      </c>
      <c r="H54" s="4">
        <v>2</v>
      </c>
      <c r="I54" s="5">
        <v>57.8</v>
      </c>
      <c r="J54" s="4">
        <v>1</v>
      </c>
      <c r="K54" s="4">
        <v>1</v>
      </c>
      <c r="L54" s="4">
        <v>0</v>
      </c>
      <c r="M54" s="5">
        <v>21.3</v>
      </c>
      <c r="N54" s="5">
        <v>21.3</v>
      </c>
      <c r="O54" s="5">
        <v>0</v>
      </c>
      <c r="P54" s="5">
        <v>860845.03</v>
      </c>
      <c r="Q54" s="5">
        <v>463220.72</v>
      </c>
      <c r="R54" s="5">
        <v>198812.15</v>
      </c>
      <c r="S54" s="5">
        <v>198812.16</v>
      </c>
      <c r="T54" s="5">
        <v>0</v>
      </c>
      <c r="U54" s="5">
        <v>0</v>
      </c>
    </row>
    <row r="55" spans="1:21" ht="19.5" customHeight="1">
      <c r="A55" s="2">
        <v>39</v>
      </c>
      <c r="B55" s="3" t="s">
        <v>131</v>
      </c>
      <c r="C55" s="2" t="s">
        <v>129</v>
      </c>
      <c r="D55" s="2" t="s">
        <v>130</v>
      </c>
      <c r="E55" s="2" t="s">
        <v>58</v>
      </c>
      <c r="F55" s="2" t="s">
        <v>66</v>
      </c>
      <c r="G55" s="4">
        <v>3</v>
      </c>
      <c r="H55" s="4">
        <v>3</v>
      </c>
      <c r="I55" s="5">
        <v>99.75</v>
      </c>
      <c r="J55" s="4">
        <v>1</v>
      </c>
      <c r="K55" s="4">
        <v>1</v>
      </c>
      <c r="L55" s="4">
        <v>0</v>
      </c>
      <c r="M55" s="5">
        <v>42</v>
      </c>
      <c r="N55" s="5">
        <v>42</v>
      </c>
      <c r="O55" s="5">
        <v>0</v>
      </c>
      <c r="P55" s="5">
        <v>1119502.7</v>
      </c>
      <c r="Q55" s="5">
        <v>602404.39</v>
      </c>
      <c r="R55" s="5">
        <v>258549.16</v>
      </c>
      <c r="S55" s="5">
        <v>258549.15</v>
      </c>
      <c r="T55" s="5">
        <v>0</v>
      </c>
      <c r="U55" s="5">
        <v>0</v>
      </c>
    </row>
    <row r="56" spans="1:21" ht="23.25" customHeight="1">
      <c r="A56" s="2">
        <v>40</v>
      </c>
      <c r="B56" s="3" t="s">
        <v>132</v>
      </c>
      <c r="C56" s="2" t="s">
        <v>89</v>
      </c>
      <c r="D56" s="2" t="s">
        <v>57</v>
      </c>
      <c r="E56" s="2" t="s">
        <v>58</v>
      </c>
      <c r="F56" s="2" t="s">
        <v>59</v>
      </c>
      <c r="G56" s="4">
        <v>15</v>
      </c>
      <c r="H56" s="4">
        <v>15</v>
      </c>
      <c r="I56" s="5">
        <v>142.7</v>
      </c>
      <c r="J56" s="4">
        <v>4</v>
      </c>
      <c r="K56" s="4">
        <v>3</v>
      </c>
      <c r="L56" s="4">
        <v>1</v>
      </c>
      <c r="M56" s="5">
        <v>142.7</v>
      </c>
      <c r="N56" s="5">
        <v>113.8</v>
      </c>
      <c r="O56" s="5">
        <v>28.9</v>
      </c>
      <c r="P56" s="5">
        <v>6355680.63</v>
      </c>
      <c r="Q56" s="5">
        <v>3407355.45</v>
      </c>
      <c r="R56" s="5">
        <v>1462421</v>
      </c>
      <c r="S56" s="5">
        <v>1485904.18</v>
      </c>
      <c r="T56" s="5">
        <v>0</v>
      </c>
      <c r="U56" s="5">
        <v>0</v>
      </c>
    </row>
    <row r="57" spans="1:21" ht="19.5" customHeight="1">
      <c r="A57" s="2">
        <v>41</v>
      </c>
      <c r="B57" s="3" t="s">
        <v>133</v>
      </c>
      <c r="C57" s="2" t="s">
        <v>56</v>
      </c>
      <c r="D57" s="2" t="s">
        <v>57</v>
      </c>
      <c r="E57" s="2" t="s">
        <v>58</v>
      </c>
      <c r="F57" s="2" t="s">
        <v>59</v>
      </c>
      <c r="G57" s="4">
        <v>4</v>
      </c>
      <c r="H57" s="4">
        <v>4</v>
      </c>
      <c r="I57" s="5">
        <v>82</v>
      </c>
      <c r="J57" s="4">
        <v>3</v>
      </c>
      <c r="K57" s="4">
        <v>3</v>
      </c>
      <c r="L57" s="4">
        <v>0</v>
      </c>
      <c r="M57" s="5">
        <v>82</v>
      </c>
      <c r="N57" s="5">
        <v>82</v>
      </c>
      <c r="O57" s="5">
        <v>0</v>
      </c>
      <c r="P57" s="5">
        <v>4299620</v>
      </c>
      <c r="Q57" s="5">
        <v>2153812.03</v>
      </c>
      <c r="R57" s="5">
        <v>924406.03</v>
      </c>
      <c r="S57" s="5">
        <v>1221401.94</v>
      </c>
      <c r="T57" s="5">
        <v>0</v>
      </c>
      <c r="U57" s="5">
        <v>0</v>
      </c>
    </row>
    <row r="58" spans="1:21" ht="19.5" customHeight="1">
      <c r="A58" s="2">
        <v>42</v>
      </c>
      <c r="B58" s="3" t="s">
        <v>134</v>
      </c>
      <c r="C58" s="2" t="s">
        <v>135</v>
      </c>
      <c r="D58" s="2" t="s">
        <v>136</v>
      </c>
      <c r="E58" s="2" t="s">
        <v>58</v>
      </c>
      <c r="F58" s="2" t="s">
        <v>66</v>
      </c>
      <c r="G58" s="4">
        <v>5</v>
      </c>
      <c r="H58" s="4">
        <v>5</v>
      </c>
      <c r="I58" s="5">
        <v>437.6</v>
      </c>
      <c r="J58" s="4">
        <v>2</v>
      </c>
      <c r="K58" s="4">
        <v>2</v>
      </c>
      <c r="L58" s="4">
        <v>0</v>
      </c>
      <c r="M58" s="5">
        <v>108.9</v>
      </c>
      <c r="N58" s="5">
        <v>108.9</v>
      </c>
      <c r="O58" s="5">
        <v>0</v>
      </c>
      <c r="P58" s="5">
        <v>6153869.78</v>
      </c>
      <c r="Q58" s="5">
        <v>3311397.33</v>
      </c>
      <c r="R58" s="5">
        <v>1421236.23</v>
      </c>
      <c r="S58" s="5">
        <v>1421236.22</v>
      </c>
      <c r="T58" s="5">
        <v>0</v>
      </c>
      <c r="U58" s="5">
        <v>0</v>
      </c>
    </row>
    <row r="59" spans="1:21" ht="19.5" customHeight="1">
      <c r="A59" s="2">
        <v>43</v>
      </c>
      <c r="B59" s="3" t="s">
        <v>137</v>
      </c>
      <c r="C59" s="2" t="s">
        <v>138</v>
      </c>
      <c r="D59" s="2" t="s">
        <v>139</v>
      </c>
      <c r="E59" s="2" t="s">
        <v>58</v>
      </c>
      <c r="F59" s="2" t="s">
        <v>70</v>
      </c>
      <c r="G59" s="4">
        <v>10</v>
      </c>
      <c r="H59" s="4">
        <v>8</v>
      </c>
      <c r="I59" s="5">
        <v>156.2</v>
      </c>
      <c r="J59" s="4">
        <v>4</v>
      </c>
      <c r="K59" s="4">
        <v>4</v>
      </c>
      <c r="L59" s="4">
        <v>0</v>
      </c>
      <c r="M59" s="5">
        <v>131</v>
      </c>
      <c r="N59" s="5">
        <v>131</v>
      </c>
      <c r="O59" s="5">
        <v>0</v>
      </c>
      <c r="P59" s="5">
        <v>5936848.8</v>
      </c>
      <c r="Q59" s="5">
        <v>3194618.34</v>
      </c>
      <c r="R59" s="5">
        <v>1371115.23</v>
      </c>
      <c r="S59" s="5">
        <v>1371115.23</v>
      </c>
      <c r="T59" s="5">
        <v>0</v>
      </c>
      <c r="U59" s="5">
        <v>0</v>
      </c>
    </row>
    <row r="60" spans="1:21" ht="19.5" customHeight="1">
      <c r="A60" s="2">
        <v>44</v>
      </c>
      <c r="B60" s="3" t="s">
        <v>140</v>
      </c>
      <c r="C60" s="2" t="s">
        <v>56</v>
      </c>
      <c r="D60" s="2" t="s">
        <v>57</v>
      </c>
      <c r="E60" s="2" t="s">
        <v>58</v>
      </c>
      <c r="F60" s="2" t="s">
        <v>66</v>
      </c>
      <c r="G60" s="4">
        <v>15</v>
      </c>
      <c r="H60" s="4">
        <v>9</v>
      </c>
      <c r="I60" s="5">
        <v>275.5</v>
      </c>
      <c r="J60" s="4">
        <v>5</v>
      </c>
      <c r="K60" s="4">
        <v>5</v>
      </c>
      <c r="L60" s="4">
        <v>0</v>
      </c>
      <c r="M60" s="5">
        <v>185.1</v>
      </c>
      <c r="N60" s="5">
        <v>185.1</v>
      </c>
      <c r="O60" s="5">
        <v>0</v>
      </c>
      <c r="P60" s="5">
        <v>7480864.63</v>
      </c>
      <c r="Q60" s="5">
        <v>4025453.26</v>
      </c>
      <c r="R60" s="5">
        <v>1727705.69</v>
      </c>
      <c r="S60" s="5">
        <v>1727705.68</v>
      </c>
      <c r="T60" s="5">
        <v>0</v>
      </c>
      <c r="U60" s="5">
        <v>0</v>
      </c>
    </row>
    <row r="61" spans="1:21" ht="25.5" customHeight="1">
      <c r="A61" s="2">
        <v>45</v>
      </c>
      <c r="B61" s="3" t="s">
        <v>141</v>
      </c>
      <c r="C61" s="2" t="s">
        <v>56</v>
      </c>
      <c r="D61" s="2" t="s">
        <v>57</v>
      </c>
      <c r="E61" s="2" t="s">
        <v>58</v>
      </c>
      <c r="F61" s="2" t="s">
        <v>59</v>
      </c>
      <c r="G61" s="4">
        <v>28</v>
      </c>
      <c r="H61" s="4">
        <v>10</v>
      </c>
      <c r="I61" s="5">
        <v>474.65</v>
      </c>
      <c r="J61" s="4">
        <v>4</v>
      </c>
      <c r="K61" s="4">
        <v>4</v>
      </c>
      <c r="L61" s="4">
        <v>0</v>
      </c>
      <c r="M61" s="5">
        <v>147.3</v>
      </c>
      <c r="N61" s="5">
        <v>147.3</v>
      </c>
      <c r="O61" s="5">
        <v>0</v>
      </c>
      <c r="P61" s="5">
        <v>7375064.5</v>
      </c>
      <c r="Q61" s="5">
        <v>3908279.3</v>
      </c>
      <c r="R61" s="5">
        <v>1677415.17</v>
      </c>
      <c r="S61" s="5">
        <v>1789370.03</v>
      </c>
      <c r="T61" s="5">
        <v>0</v>
      </c>
      <c r="U61" s="5">
        <v>0</v>
      </c>
    </row>
    <row r="62" spans="1:21" ht="19.5" customHeight="1">
      <c r="A62" s="2">
        <v>46</v>
      </c>
      <c r="B62" s="3" t="s">
        <v>142</v>
      </c>
      <c r="C62" s="2" t="s">
        <v>143</v>
      </c>
      <c r="D62" s="2" t="s">
        <v>144</v>
      </c>
      <c r="E62" s="2" t="s">
        <v>58</v>
      </c>
      <c r="F62" s="2" t="s">
        <v>66</v>
      </c>
      <c r="G62" s="4">
        <v>21</v>
      </c>
      <c r="H62" s="4">
        <v>15</v>
      </c>
      <c r="I62" s="5">
        <v>262</v>
      </c>
      <c r="J62" s="4">
        <v>5</v>
      </c>
      <c r="K62" s="4">
        <v>5</v>
      </c>
      <c r="L62" s="4">
        <v>0</v>
      </c>
      <c r="M62" s="5">
        <v>120.8</v>
      </c>
      <c r="N62" s="5">
        <v>120.8</v>
      </c>
      <c r="O62" s="5">
        <v>0</v>
      </c>
      <c r="P62" s="5">
        <v>5671136.77</v>
      </c>
      <c r="Q62" s="5">
        <v>3051638.69</v>
      </c>
      <c r="R62" s="5">
        <v>1309749.04</v>
      </c>
      <c r="S62" s="5">
        <v>1309749.04</v>
      </c>
      <c r="T62" s="5">
        <v>0</v>
      </c>
      <c r="U62" s="5">
        <v>0</v>
      </c>
    </row>
    <row r="63" spans="1:21" ht="19.5" customHeight="1">
      <c r="A63" s="2">
        <v>47</v>
      </c>
      <c r="B63" s="3" t="s">
        <v>145</v>
      </c>
      <c r="C63" s="2" t="s">
        <v>146</v>
      </c>
      <c r="D63" s="2" t="s">
        <v>147</v>
      </c>
      <c r="E63" s="2" t="s">
        <v>58</v>
      </c>
      <c r="F63" s="2" t="s">
        <v>70</v>
      </c>
      <c r="G63" s="4">
        <v>7</v>
      </c>
      <c r="H63" s="4">
        <v>4</v>
      </c>
      <c r="I63" s="5">
        <v>143.4</v>
      </c>
      <c r="J63" s="4">
        <v>1</v>
      </c>
      <c r="K63" s="4">
        <v>0</v>
      </c>
      <c r="L63" s="4">
        <v>1</v>
      </c>
      <c r="M63" s="5">
        <v>28.9</v>
      </c>
      <c r="N63" s="5">
        <v>0</v>
      </c>
      <c r="O63" s="5">
        <v>28.9</v>
      </c>
      <c r="P63" s="5">
        <v>1982334.23</v>
      </c>
      <c r="Q63" s="5">
        <v>1066694.05</v>
      </c>
      <c r="R63" s="5">
        <v>457820.09</v>
      </c>
      <c r="S63" s="5">
        <v>457820.09</v>
      </c>
      <c r="T63" s="5">
        <v>0</v>
      </c>
      <c r="U63" s="5">
        <v>0</v>
      </c>
    </row>
    <row r="64" spans="1:21" ht="19.5" customHeight="1">
      <c r="A64" s="2">
        <v>48</v>
      </c>
      <c r="B64" s="3" t="s">
        <v>148</v>
      </c>
      <c r="C64" s="2" t="s">
        <v>149</v>
      </c>
      <c r="D64" s="2" t="s">
        <v>150</v>
      </c>
      <c r="E64" s="2" t="s">
        <v>58</v>
      </c>
      <c r="F64" s="2" t="s">
        <v>59</v>
      </c>
      <c r="G64" s="4">
        <v>3</v>
      </c>
      <c r="H64" s="4">
        <v>3</v>
      </c>
      <c r="I64" s="5">
        <v>82.1</v>
      </c>
      <c r="J64" s="4">
        <v>1</v>
      </c>
      <c r="K64" s="4">
        <v>1</v>
      </c>
      <c r="L64" s="4">
        <v>0</v>
      </c>
      <c r="M64" s="5">
        <v>41.6</v>
      </c>
      <c r="N64" s="5">
        <v>41.6</v>
      </c>
      <c r="O64" s="5">
        <v>0</v>
      </c>
      <c r="P64" s="5">
        <v>2853463.81</v>
      </c>
      <c r="Q64" s="5">
        <v>1535448.87</v>
      </c>
      <c r="R64" s="5">
        <v>659007.47</v>
      </c>
      <c r="S64" s="5">
        <v>659007.47</v>
      </c>
      <c r="T64" s="5">
        <v>0</v>
      </c>
      <c r="U64" s="5">
        <v>0</v>
      </c>
    </row>
    <row r="65" spans="1:21" ht="19.5" customHeight="1">
      <c r="A65" s="2">
        <v>49</v>
      </c>
      <c r="B65" s="3" t="s">
        <v>151</v>
      </c>
      <c r="C65" s="2" t="s">
        <v>152</v>
      </c>
      <c r="D65" s="2" t="s">
        <v>153</v>
      </c>
      <c r="E65" s="2" t="s">
        <v>58</v>
      </c>
      <c r="F65" s="2" t="s">
        <v>59</v>
      </c>
      <c r="G65" s="4">
        <v>5</v>
      </c>
      <c r="H65" s="4">
        <v>3</v>
      </c>
      <c r="I65" s="5">
        <v>89.4</v>
      </c>
      <c r="J65" s="4">
        <v>1</v>
      </c>
      <c r="K65" s="4">
        <v>0</v>
      </c>
      <c r="L65" s="4">
        <v>1</v>
      </c>
      <c r="M65" s="5">
        <v>48.2</v>
      </c>
      <c r="N65" s="5">
        <v>0</v>
      </c>
      <c r="O65" s="5">
        <v>48.2</v>
      </c>
      <c r="P65" s="5">
        <v>1732364.41</v>
      </c>
      <c r="Q65" s="5">
        <v>932185.29</v>
      </c>
      <c r="R65" s="5">
        <v>400089.56</v>
      </c>
      <c r="S65" s="5">
        <v>400089.56</v>
      </c>
      <c r="T65" s="5">
        <v>0</v>
      </c>
      <c r="U65" s="5">
        <v>0</v>
      </c>
    </row>
    <row r="66" spans="1:21" ht="19.5" customHeight="1">
      <c r="A66" s="2">
        <v>50</v>
      </c>
      <c r="B66" s="3" t="s">
        <v>154</v>
      </c>
      <c r="C66" s="2" t="s">
        <v>155</v>
      </c>
      <c r="D66" s="2" t="s">
        <v>156</v>
      </c>
      <c r="E66" s="2" t="s">
        <v>58</v>
      </c>
      <c r="F66" s="2" t="s">
        <v>66</v>
      </c>
      <c r="G66" s="4">
        <v>9</v>
      </c>
      <c r="H66" s="4">
        <v>3</v>
      </c>
      <c r="I66" s="5">
        <v>294.1</v>
      </c>
      <c r="J66" s="4">
        <v>1</v>
      </c>
      <c r="K66" s="4">
        <v>1</v>
      </c>
      <c r="L66" s="4">
        <v>0</v>
      </c>
      <c r="M66" s="5">
        <v>31.7</v>
      </c>
      <c r="N66" s="5">
        <v>31.7</v>
      </c>
      <c r="O66" s="5">
        <v>0</v>
      </c>
      <c r="P66" s="5">
        <v>2174394.3</v>
      </c>
      <c r="Q66" s="5">
        <v>1170041.58</v>
      </c>
      <c r="R66" s="5">
        <v>502176.36</v>
      </c>
      <c r="S66" s="5">
        <v>502176.36</v>
      </c>
      <c r="T66" s="5">
        <v>0</v>
      </c>
      <c r="U66" s="5">
        <v>0</v>
      </c>
    </row>
    <row r="67" spans="1:21" ht="19.5" customHeight="1">
      <c r="A67" s="2">
        <v>51</v>
      </c>
      <c r="B67" s="3" t="s">
        <v>157</v>
      </c>
      <c r="C67" s="2" t="s">
        <v>149</v>
      </c>
      <c r="D67" s="2" t="s">
        <v>150</v>
      </c>
      <c r="E67" s="2" t="s">
        <v>58</v>
      </c>
      <c r="F67" s="2" t="s">
        <v>59</v>
      </c>
      <c r="G67" s="4">
        <v>2</v>
      </c>
      <c r="H67" s="4">
        <v>2</v>
      </c>
      <c r="I67" s="5">
        <v>64.6</v>
      </c>
      <c r="J67" s="4">
        <v>1</v>
      </c>
      <c r="K67" s="4">
        <v>0</v>
      </c>
      <c r="L67" s="4">
        <v>1</v>
      </c>
      <c r="M67" s="5">
        <v>26.2</v>
      </c>
      <c r="N67" s="5">
        <v>0</v>
      </c>
      <c r="O67" s="5">
        <v>26.2</v>
      </c>
      <c r="P67" s="5">
        <v>1797133.46</v>
      </c>
      <c r="Q67" s="5">
        <v>967037.51</v>
      </c>
      <c r="R67" s="5">
        <v>415047.97</v>
      </c>
      <c r="S67" s="5">
        <v>415047.98</v>
      </c>
      <c r="T67" s="5">
        <v>0</v>
      </c>
      <c r="U67" s="5">
        <v>0</v>
      </c>
    </row>
    <row r="68" spans="1:21" ht="19.5" customHeight="1">
      <c r="A68" s="2">
        <v>52</v>
      </c>
      <c r="B68" s="3" t="s">
        <v>158</v>
      </c>
      <c r="C68" s="2" t="s">
        <v>101</v>
      </c>
      <c r="D68" s="2" t="s">
        <v>102</v>
      </c>
      <c r="E68" s="2" t="s">
        <v>58</v>
      </c>
      <c r="F68" s="2" t="s">
        <v>66</v>
      </c>
      <c r="G68" s="4">
        <v>20</v>
      </c>
      <c r="H68" s="4">
        <v>12</v>
      </c>
      <c r="I68" s="5">
        <v>245.8</v>
      </c>
      <c r="J68" s="4">
        <v>5</v>
      </c>
      <c r="K68" s="4">
        <v>2</v>
      </c>
      <c r="L68" s="4">
        <v>3</v>
      </c>
      <c r="M68" s="5">
        <v>147.3</v>
      </c>
      <c r="N68" s="5">
        <v>69.5</v>
      </c>
      <c r="O68" s="5">
        <v>77.8</v>
      </c>
      <c r="P68" s="5">
        <v>6533626.77</v>
      </c>
      <c r="Q68" s="5">
        <v>3515744.56</v>
      </c>
      <c r="R68" s="5">
        <v>1508941.1</v>
      </c>
      <c r="S68" s="5">
        <v>1508941.11</v>
      </c>
      <c r="T68" s="5">
        <v>0</v>
      </c>
      <c r="U68" s="5">
        <v>0</v>
      </c>
    </row>
    <row r="69" spans="1:21" ht="19.5" customHeight="1">
      <c r="A69" s="2">
        <v>53</v>
      </c>
      <c r="B69" s="3" t="s">
        <v>159</v>
      </c>
      <c r="C69" s="2" t="s">
        <v>101</v>
      </c>
      <c r="D69" s="2" t="s">
        <v>160</v>
      </c>
      <c r="E69" s="2" t="s">
        <v>58</v>
      </c>
      <c r="F69" s="2" t="s">
        <v>59</v>
      </c>
      <c r="G69" s="4">
        <v>4</v>
      </c>
      <c r="H69" s="4">
        <v>4</v>
      </c>
      <c r="I69" s="5">
        <v>35.4</v>
      </c>
      <c r="J69" s="4">
        <v>1</v>
      </c>
      <c r="K69" s="4">
        <v>0</v>
      </c>
      <c r="L69" s="4">
        <v>1</v>
      </c>
      <c r="M69" s="5">
        <v>21.7</v>
      </c>
      <c r="N69" s="5">
        <v>0</v>
      </c>
      <c r="O69" s="5">
        <v>21.7</v>
      </c>
      <c r="P69" s="5">
        <v>1262292.1</v>
      </c>
      <c r="Q69" s="5">
        <v>575761.5</v>
      </c>
      <c r="R69" s="5">
        <v>247114.14</v>
      </c>
      <c r="S69" s="5">
        <v>439416.46</v>
      </c>
      <c r="T69" s="5">
        <v>0</v>
      </c>
      <c r="U69" s="5">
        <v>0</v>
      </c>
    </row>
    <row r="70" spans="1:21" ht="19.5" customHeight="1">
      <c r="A70" s="2">
        <v>54</v>
      </c>
      <c r="B70" s="3" t="s">
        <v>161</v>
      </c>
      <c r="C70" s="2" t="s">
        <v>162</v>
      </c>
      <c r="D70" s="2" t="s">
        <v>163</v>
      </c>
      <c r="E70" s="2" t="s">
        <v>58</v>
      </c>
      <c r="F70" s="2" t="s">
        <v>59</v>
      </c>
      <c r="G70" s="4">
        <v>6</v>
      </c>
      <c r="H70" s="4">
        <v>6</v>
      </c>
      <c r="I70" s="5">
        <v>61.6</v>
      </c>
      <c r="J70" s="4">
        <v>2</v>
      </c>
      <c r="K70" s="4">
        <v>2</v>
      </c>
      <c r="L70" s="4">
        <v>0</v>
      </c>
      <c r="M70" s="5">
        <v>61.6</v>
      </c>
      <c r="N70" s="5">
        <v>61.6</v>
      </c>
      <c r="O70" s="5">
        <v>0</v>
      </c>
      <c r="P70" s="5">
        <v>2489580.02</v>
      </c>
      <c r="Q70" s="5">
        <v>1339643.02</v>
      </c>
      <c r="R70" s="5">
        <v>574968.5</v>
      </c>
      <c r="S70" s="5">
        <v>574968.5</v>
      </c>
      <c r="T70" s="5">
        <v>0</v>
      </c>
      <c r="U70" s="5">
        <v>0</v>
      </c>
    </row>
    <row r="71" spans="1:21" ht="19.5" customHeight="1">
      <c r="A71" s="2">
        <v>55</v>
      </c>
      <c r="B71" s="3" t="s">
        <v>164</v>
      </c>
      <c r="C71" s="2" t="s">
        <v>162</v>
      </c>
      <c r="D71" s="2" t="s">
        <v>163</v>
      </c>
      <c r="E71" s="2" t="s">
        <v>58</v>
      </c>
      <c r="F71" s="2" t="s">
        <v>59</v>
      </c>
      <c r="G71" s="4">
        <v>12</v>
      </c>
      <c r="H71" s="4">
        <v>12</v>
      </c>
      <c r="I71" s="5">
        <v>166</v>
      </c>
      <c r="J71" s="4">
        <v>3</v>
      </c>
      <c r="K71" s="4">
        <v>3</v>
      </c>
      <c r="L71" s="4">
        <v>0</v>
      </c>
      <c r="M71" s="5">
        <v>113.5</v>
      </c>
      <c r="N71" s="5">
        <v>113.5</v>
      </c>
      <c r="O71" s="5">
        <v>0</v>
      </c>
      <c r="P71" s="5">
        <v>6968091</v>
      </c>
      <c r="Q71" s="5">
        <v>3011471.15</v>
      </c>
      <c r="R71" s="5">
        <v>1292509.31</v>
      </c>
      <c r="S71" s="5">
        <v>2664110.54</v>
      </c>
      <c r="T71" s="5">
        <v>0</v>
      </c>
      <c r="U71" s="5">
        <v>0</v>
      </c>
    </row>
    <row r="72" spans="1:21" ht="19.5" customHeight="1">
      <c r="A72" s="2">
        <v>56</v>
      </c>
      <c r="B72" s="3" t="s">
        <v>165</v>
      </c>
      <c r="C72" s="2" t="s">
        <v>162</v>
      </c>
      <c r="D72" s="2" t="s">
        <v>163</v>
      </c>
      <c r="E72" s="2" t="s">
        <v>58</v>
      </c>
      <c r="F72" s="2" t="s">
        <v>66</v>
      </c>
      <c r="G72" s="4">
        <v>4</v>
      </c>
      <c r="H72" s="4">
        <v>2</v>
      </c>
      <c r="I72" s="5">
        <v>61.5</v>
      </c>
      <c r="J72" s="4">
        <v>1</v>
      </c>
      <c r="K72" s="4">
        <v>1</v>
      </c>
      <c r="L72" s="4">
        <v>0</v>
      </c>
      <c r="M72" s="5">
        <v>30.6</v>
      </c>
      <c r="N72" s="5">
        <v>30.6</v>
      </c>
      <c r="O72" s="5">
        <v>0</v>
      </c>
      <c r="P72" s="5">
        <v>1236706.96</v>
      </c>
      <c r="Q72" s="5">
        <v>665472.02</v>
      </c>
      <c r="R72" s="5">
        <v>285617.47</v>
      </c>
      <c r="S72" s="5">
        <v>285617.47</v>
      </c>
      <c r="T72" s="5">
        <v>0</v>
      </c>
      <c r="U72" s="5">
        <v>0</v>
      </c>
    </row>
    <row r="73" spans="1:21" ht="19.5" customHeight="1">
      <c r="A73" s="2">
        <v>57</v>
      </c>
      <c r="B73" s="3" t="s">
        <v>166</v>
      </c>
      <c r="C73" s="2" t="s">
        <v>56</v>
      </c>
      <c r="D73" s="2" t="s">
        <v>57</v>
      </c>
      <c r="E73" s="2" t="s">
        <v>58</v>
      </c>
      <c r="F73" s="2" t="s">
        <v>66</v>
      </c>
      <c r="G73" s="4">
        <v>12</v>
      </c>
      <c r="H73" s="4">
        <v>5</v>
      </c>
      <c r="I73" s="5">
        <v>146.2</v>
      </c>
      <c r="J73" s="4">
        <v>2</v>
      </c>
      <c r="K73" s="4">
        <v>2</v>
      </c>
      <c r="L73" s="4">
        <v>0</v>
      </c>
      <c r="M73" s="5">
        <v>80</v>
      </c>
      <c r="N73" s="5">
        <v>80</v>
      </c>
      <c r="O73" s="5">
        <v>0</v>
      </c>
      <c r="P73" s="5">
        <v>5487430.4</v>
      </c>
      <c r="Q73" s="5">
        <v>2952786.3</v>
      </c>
      <c r="R73" s="5">
        <v>1267322.05</v>
      </c>
      <c r="S73" s="5">
        <v>1267322.05</v>
      </c>
      <c r="T73" s="5">
        <v>0</v>
      </c>
      <c r="U73" s="5">
        <v>0</v>
      </c>
    </row>
    <row r="74" spans="1:21" ht="19.5" customHeight="1">
      <c r="A74" s="2">
        <v>58</v>
      </c>
      <c r="B74" s="3" t="s">
        <v>167</v>
      </c>
      <c r="C74" s="2" t="s">
        <v>56</v>
      </c>
      <c r="D74" s="2" t="s">
        <v>57</v>
      </c>
      <c r="E74" s="2" t="s">
        <v>58</v>
      </c>
      <c r="F74" s="2" t="s">
        <v>59</v>
      </c>
      <c r="G74" s="4">
        <v>5</v>
      </c>
      <c r="H74" s="4">
        <v>5</v>
      </c>
      <c r="I74" s="5">
        <v>230.2</v>
      </c>
      <c r="J74" s="4">
        <v>1</v>
      </c>
      <c r="K74" s="4">
        <v>1</v>
      </c>
      <c r="L74" s="4">
        <v>0</v>
      </c>
      <c r="M74" s="5">
        <v>55.2</v>
      </c>
      <c r="N74" s="5">
        <v>55.2</v>
      </c>
      <c r="O74" s="5">
        <v>0</v>
      </c>
      <c r="P74" s="5">
        <v>1972831</v>
      </c>
      <c r="Q74" s="5">
        <v>1061580.36</v>
      </c>
      <c r="R74" s="5">
        <v>455625.32</v>
      </c>
      <c r="S74" s="5">
        <v>455625.32</v>
      </c>
      <c r="T74" s="5">
        <v>0</v>
      </c>
      <c r="U74" s="5">
        <v>0</v>
      </c>
    </row>
    <row r="75" spans="1:21" ht="19.5" customHeight="1">
      <c r="A75" s="2">
        <v>59</v>
      </c>
      <c r="B75" s="3" t="s">
        <v>168</v>
      </c>
      <c r="C75" s="2" t="s">
        <v>169</v>
      </c>
      <c r="D75" s="2" t="s">
        <v>170</v>
      </c>
      <c r="E75" s="2" t="s">
        <v>58</v>
      </c>
      <c r="F75" s="2" t="s">
        <v>59</v>
      </c>
      <c r="G75" s="4">
        <v>2</v>
      </c>
      <c r="H75" s="4">
        <v>2</v>
      </c>
      <c r="I75" s="5">
        <v>127.5</v>
      </c>
      <c r="J75" s="4">
        <v>2</v>
      </c>
      <c r="K75" s="4">
        <v>2</v>
      </c>
      <c r="L75" s="4">
        <v>0</v>
      </c>
      <c r="M75" s="5">
        <v>127.5</v>
      </c>
      <c r="N75" s="5">
        <v>127.5</v>
      </c>
      <c r="O75" s="5">
        <v>0</v>
      </c>
      <c r="P75" s="5">
        <v>5033883.62</v>
      </c>
      <c r="Q75" s="5">
        <v>2708732.77</v>
      </c>
      <c r="R75" s="5">
        <v>1162575.42</v>
      </c>
      <c r="S75" s="5">
        <v>1162575.43</v>
      </c>
      <c r="T75" s="5">
        <v>0</v>
      </c>
      <c r="U75" s="5">
        <v>0</v>
      </c>
    </row>
    <row r="76" spans="1:21" ht="19.5" customHeight="1">
      <c r="A76" s="2">
        <v>60</v>
      </c>
      <c r="B76" s="3" t="s">
        <v>171</v>
      </c>
      <c r="C76" s="2" t="s">
        <v>172</v>
      </c>
      <c r="D76" s="2" t="s">
        <v>173</v>
      </c>
      <c r="E76" s="2" t="s">
        <v>58</v>
      </c>
      <c r="F76" s="2" t="s">
        <v>66</v>
      </c>
      <c r="G76" s="4">
        <v>15</v>
      </c>
      <c r="H76" s="4">
        <v>6</v>
      </c>
      <c r="I76" s="5">
        <v>197.1</v>
      </c>
      <c r="J76" s="4">
        <v>2</v>
      </c>
      <c r="K76" s="4">
        <v>2</v>
      </c>
      <c r="L76" s="4">
        <v>0</v>
      </c>
      <c r="M76" s="5">
        <v>71.5</v>
      </c>
      <c r="N76" s="5">
        <v>71.5</v>
      </c>
      <c r="O76" s="5">
        <v>0</v>
      </c>
      <c r="P76" s="5">
        <v>2889691.09</v>
      </c>
      <c r="Q76" s="5">
        <v>1554942.77</v>
      </c>
      <c r="R76" s="5">
        <v>667374.16</v>
      </c>
      <c r="S76" s="5">
        <v>667374.16</v>
      </c>
      <c r="T76" s="5">
        <v>0</v>
      </c>
      <c r="U76" s="5">
        <v>0</v>
      </c>
    </row>
    <row r="77" spans="1:21" ht="19.5" customHeight="1">
      <c r="A77" s="2">
        <v>61</v>
      </c>
      <c r="B77" s="3" t="s">
        <v>174</v>
      </c>
      <c r="C77" s="2" t="s">
        <v>56</v>
      </c>
      <c r="D77" s="2" t="s">
        <v>57</v>
      </c>
      <c r="E77" s="2" t="s">
        <v>58</v>
      </c>
      <c r="F77" s="2" t="s">
        <v>59</v>
      </c>
      <c r="G77" s="4">
        <v>11</v>
      </c>
      <c r="H77" s="4">
        <v>8</v>
      </c>
      <c r="I77" s="5">
        <v>397.4</v>
      </c>
      <c r="J77" s="4">
        <v>4</v>
      </c>
      <c r="K77" s="4">
        <v>4</v>
      </c>
      <c r="L77" s="4">
        <v>0</v>
      </c>
      <c r="M77" s="5">
        <v>123.2</v>
      </c>
      <c r="N77" s="5">
        <v>123.2</v>
      </c>
      <c r="O77" s="5">
        <v>0</v>
      </c>
      <c r="P77" s="5">
        <v>7651339.76</v>
      </c>
      <c r="Q77" s="5">
        <v>4054269.18</v>
      </c>
      <c r="R77" s="5">
        <v>1740073.34</v>
      </c>
      <c r="S77" s="5">
        <v>1856997.24</v>
      </c>
      <c r="T77" s="5">
        <v>0</v>
      </c>
      <c r="U77" s="5">
        <v>0</v>
      </c>
    </row>
    <row r="78" spans="1:21" ht="19.5" customHeight="1">
      <c r="A78" s="2">
        <v>62</v>
      </c>
      <c r="B78" s="3" t="s">
        <v>175</v>
      </c>
      <c r="C78" s="2" t="s">
        <v>56</v>
      </c>
      <c r="D78" s="2" t="s">
        <v>57</v>
      </c>
      <c r="E78" s="2" t="s">
        <v>58</v>
      </c>
      <c r="F78" s="2" t="s">
        <v>66</v>
      </c>
      <c r="G78" s="4">
        <v>9</v>
      </c>
      <c r="H78" s="4">
        <v>5</v>
      </c>
      <c r="I78" s="5">
        <v>484.1</v>
      </c>
      <c r="J78" s="4">
        <v>3</v>
      </c>
      <c r="K78" s="4">
        <v>3</v>
      </c>
      <c r="L78" s="4">
        <v>0</v>
      </c>
      <c r="M78" s="5">
        <v>93.2</v>
      </c>
      <c r="N78" s="5">
        <v>93.2</v>
      </c>
      <c r="O78" s="5">
        <v>0</v>
      </c>
      <c r="P78" s="5">
        <v>4661456.79</v>
      </c>
      <c r="Q78" s="5">
        <v>2508329.9</v>
      </c>
      <c r="R78" s="5">
        <v>1076563.44</v>
      </c>
      <c r="S78" s="5">
        <v>1076563.45</v>
      </c>
      <c r="T78" s="5">
        <v>0</v>
      </c>
      <c r="U78" s="5">
        <v>0</v>
      </c>
    </row>
    <row r="79" spans="1:21" ht="19.5" customHeight="1">
      <c r="A79" s="2">
        <v>63</v>
      </c>
      <c r="B79" s="3" t="s">
        <v>176</v>
      </c>
      <c r="C79" s="2" t="s">
        <v>56</v>
      </c>
      <c r="D79" s="2" t="s">
        <v>57</v>
      </c>
      <c r="E79" s="2" t="s">
        <v>58</v>
      </c>
      <c r="F79" s="2" t="s">
        <v>59</v>
      </c>
      <c r="G79" s="4">
        <v>7</v>
      </c>
      <c r="H79" s="4">
        <v>7</v>
      </c>
      <c r="I79" s="5">
        <v>190.8</v>
      </c>
      <c r="J79" s="4">
        <v>1</v>
      </c>
      <c r="K79" s="4">
        <v>1</v>
      </c>
      <c r="L79" s="4">
        <v>0</v>
      </c>
      <c r="M79" s="5">
        <v>28.6</v>
      </c>
      <c r="N79" s="5">
        <v>28.6</v>
      </c>
      <c r="O79" s="5">
        <v>0</v>
      </c>
      <c r="P79" s="5">
        <v>1217298</v>
      </c>
      <c r="Q79" s="5">
        <v>655028.05</v>
      </c>
      <c r="R79" s="5">
        <v>281134.97</v>
      </c>
      <c r="S79" s="5">
        <v>281134.98</v>
      </c>
      <c r="T79" s="5">
        <v>0</v>
      </c>
      <c r="U79" s="5">
        <v>0</v>
      </c>
    </row>
    <row r="80" spans="1:21" ht="19.5" customHeight="1">
      <c r="A80" s="2">
        <v>64</v>
      </c>
      <c r="B80" s="3" t="s">
        <v>177</v>
      </c>
      <c r="C80" s="2" t="s">
        <v>56</v>
      </c>
      <c r="D80" s="2" t="s">
        <v>57</v>
      </c>
      <c r="E80" s="2" t="s">
        <v>58</v>
      </c>
      <c r="F80" s="2" t="s">
        <v>59</v>
      </c>
      <c r="G80" s="4">
        <v>2</v>
      </c>
      <c r="H80" s="4">
        <v>2</v>
      </c>
      <c r="I80" s="5">
        <v>138.1</v>
      </c>
      <c r="J80" s="4">
        <v>1</v>
      </c>
      <c r="K80" s="4">
        <v>1</v>
      </c>
      <c r="L80" s="4">
        <v>0</v>
      </c>
      <c r="M80" s="5">
        <v>13.8</v>
      </c>
      <c r="N80" s="5">
        <v>13.8</v>
      </c>
      <c r="O80" s="5">
        <v>0</v>
      </c>
      <c r="P80" s="5">
        <v>557730.59</v>
      </c>
      <c r="Q80" s="5">
        <v>300114.83</v>
      </c>
      <c r="R80" s="5">
        <v>128807.88</v>
      </c>
      <c r="S80" s="5">
        <v>128807.88</v>
      </c>
      <c r="T80" s="5">
        <v>0</v>
      </c>
      <c r="U80" s="5">
        <v>0</v>
      </c>
    </row>
    <row r="81" spans="1:21" ht="19.5" customHeight="1">
      <c r="A81" s="2">
        <v>65</v>
      </c>
      <c r="B81" s="3" t="s">
        <v>178</v>
      </c>
      <c r="C81" s="2" t="s">
        <v>179</v>
      </c>
      <c r="D81" s="2" t="s">
        <v>170</v>
      </c>
      <c r="E81" s="2" t="s">
        <v>58</v>
      </c>
      <c r="F81" s="2" t="s">
        <v>59</v>
      </c>
      <c r="G81" s="4">
        <v>12</v>
      </c>
      <c r="H81" s="4">
        <v>12</v>
      </c>
      <c r="I81" s="5">
        <v>153.2</v>
      </c>
      <c r="J81" s="4">
        <v>4</v>
      </c>
      <c r="K81" s="4">
        <v>2</v>
      </c>
      <c r="L81" s="4">
        <v>2</v>
      </c>
      <c r="M81" s="5">
        <v>83.5</v>
      </c>
      <c r="N81" s="5">
        <v>48.3</v>
      </c>
      <c r="O81" s="5">
        <v>35.2</v>
      </c>
      <c r="P81" s="5">
        <v>5412111.72</v>
      </c>
      <c r="Q81" s="5">
        <v>2501681.03</v>
      </c>
      <c r="R81" s="5">
        <v>1070610.72</v>
      </c>
      <c r="S81" s="5">
        <v>1839819.97</v>
      </c>
      <c r="T81" s="5">
        <v>0</v>
      </c>
      <c r="U81" s="5">
        <v>0</v>
      </c>
    </row>
    <row r="82" spans="1:21" ht="19.5" customHeight="1">
      <c r="A82" s="2">
        <v>66</v>
      </c>
      <c r="B82" s="3" t="s">
        <v>180</v>
      </c>
      <c r="C82" s="2" t="s">
        <v>179</v>
      </c>
      <c r="D82" s="2" t="s">
        <v>170</v>
      </c>
      <c r="E82" s="2" t="s">
        <v>58</v>
      </c>
      <c r="F82" s="2" t="s">
        <v>59</v>
      </c>
      <c r="G82" s="4">
        <v>2</v>
      </c>
      <c r="H82" s="4">
        <v>2</v>
      </c>
      <c r="I82" s="5">
        <v>50.6</v>
      </c>
      <c r="J82" s="4">
        <v>1</v>
      </c>
      <c r="K82" s="4">
        <v>0</v>
      </c>
      <c r="L82" s="4">
        <v>1</v>
      </c>
      <c r="M82" s="5">
        <v>50.6</v>
      </c>
      <c r="N82" s="5">
        <v>0</v>
      </c>
      <c r="O82" s="5">
        <v>50.6</v>
      </c>
      <c r="P82" s="5">
        <v>2284617.21</v>
      </c>
      <c r="Q82" s="5">
        <v>1233693.29</v>
      </c>
      <c r="R82" s="5">
        <v>525461.96</v>
      </c>
      <c r="S82" s="5">
        <v>525461.96</v>
      </c>
      <c r="T82" s="5">
        <v>0</v>
      </c>
      <c r="U82" s="5">
        <v>0</v>
      </c>
    </row>
    <row r="83" spans="1:21" ht="19.5" customHeight="1">
      <c r="A83" s="2">
        <v>67</v>
      </c>
      <c r="B83" s="3" t="s">
        <v>181</v>
      </c>
      <c r="C83" s="2" t="s">
        <v>79</v>
      </c>
      <c r="D83" s="2" t="s">
        <v>80</v>
      </c>
      <c r="E83" s="2" t="s">
        <v>58</v>
      </c>
      <c r="F83" s="2" t="s">
        <v>59</v>
      </c>
      <c r="G83" s="4">
        <v>1</v>
      </c>
      <c r="H83" s="4">
        <v>1</v>
      </c>
      <c r="I83" s="5">
        <v>48.6</v>
      </c>
      <c r="J83" s="4">
        <v>1</v>
      </c>
      <c r="K83" s="4">
        <v>0</v>
      </c>
      <c r="L83" s="4">
        <v>1</v>
      </c>
      <c r="M83" s="5">
        <v>22</v>
      </c>
      <c r="N83" s="5">
        <v>0</v>
      </c>
      <c r="O83" s="5">
        <v>22</v>
      </c>
      <c r="P83" s="5">
        <v>1282015.41</v>
      </c>
      <c r="Q83" s="5">
        <v>583721.34</v>
      </c>
      <c r="R83" s="5">
        <v>250530.47</v>
      </c>
      <c r="S83" s="5">
        <v>447763.6</v>
      </c>
      <c r="T83" s="5">
        <v>0</v>
      </c>
      <c r="U83" s="5">
        <v>0</v>
      </c>
    </row>
    <row r="84" spans="1:21" ht="19.5" customHeight="1">
      <c r="A84" s="2">
        <v>68</v>
      </c>
      <c r="B84" s="3" t="s">
        <v>182</v>
      </c>
      <c r="C84" s="2" t="s">
        <v>183</v>
      </c>
      <c r="D84" s="2" t="s">
        <v>77</v>
      </c>
      <c r="E84" s="2" t="s">
        <v>58</v>
      </c>
      <c r="F84" s="2" t="s">
        <v>59</v>
      </c>
      <c r="G84" s="4">
        <v>2</v>
      </c>
      <c r="H84" s="4">
        <v>2</v>
      </c>
      <c r="I84" s="5">
        <v>116.2</v>
      </c>
      <c r="J84" s="4">
        <v>1</v>
      </c>
      <c r="K84" s="4">
        <v>0</v>
      </c>
      <c r="L84" s="4">
        <v>1</v>
      </c>
      <c r="M84" s="5">
        <v>26.8</v>
      </c>
      <c r="N84" s="5">
        <v>0</v>
      </c>
      <c r="O84" s="5">
        <v>26.8</v>
      </c>
      <c r="P84" s="5">
        <v>1083128.97</v>
      </c>
      <c r="Q84" s="5">
        <v>582831.7</v>
      </c>
      <c r="R84" s="5">
        <v>250148.64</v>
      </c>
      <c r="S84" s="5">
        <v>250148.63</v>
      </c>
      <c r="T84" s="5">
        <v>0</v>
      </c>
      <c r="U84" s="5">
        <v>0</v>
      </c>
    </row>
    <row r="85" spans="1:21" ht="19.5" customHeight="1">
      <c r="A85" s="2">
        <v>69</v>
      </c>
      <c r="B85" s="3" t="s">
        <v>184</v>
      </c>
      <c r="C85" s="2" t="s">
        <v>95</v>
      </c>
      <c r="D85" s="2" t="s">
        <v>185</v>
      </c>
      <c r="E85" s="2" t="s">
        <v>58</v>
      </c>
      <c r="F85" s="2" t="s">
        <v>59</v>
      </c>
      <c r="G85" s="4">
        <v>2</v>
      </c>
      <c r="H85" s="4">
        <v>2</v>
      </c>
      <c r="I85" s="5">
        <v>98.9</v>
      </c>
      <c r="J85" s="4">
        <v>2</v>
      </c>
      <c r="K85" s="4">
        <v>0</v>
      </c>
      <c r="L85" s="4">
        <v>2</v>
      </c>
      <c r="M85" s="5">
        <v>72.1</v>
      </c>
      <c r="N85" s="5">
        <v>0</v>
      </c>
      <c r="O85" s="5">
        <v>72.1</v>
      </c>
      <c r="P85" s="5">
        <v>3824447.25</v>
      </c>
      <c r="Q85" s="5">
        <v>2057935.07</v>
      </c>
      <c r="R85" s="5">
        <v>883256.09</v>
      </c>
      <c r="S85" s="5">
        <v>883256.09</v>
      </c>
      <c r="T85" s="5">
        <v>0</v>
      </c>
      <c r="U85" s="5">
        <v>0</v>
      </c>
    </row>
    <row r="86" spans="1:21" ht="22.5" customHeight="1">
      <c r="A86" s="2">
        <v>70</v>
      </c>
      <c r="B86" s="3" t="s">
        <v>186</v>
      </c>
      <c r="C86" s="2" t="s">
        <v>187</v>
      </c>
      <c r="D86" s="2" t="s">
        <v>188</v>
      </c>
      <c r="E86" s="2" t="s">
        <v>58</v>
      </c>
      <c r="F86" s="2" t="s">
        <v>66</v>
      </c>
      <c r="G86" s="4">
        <v>2</v>
      </c>
      <c r="H86" s="4">
        <v>2</v>
      </c>
      <c r="I86" s="5">
        <v>99.7</v>
      </c>
      <c r="J86" s="4">
        <v>1</v>
      </c>
      <c r="K86" s="4">
        <v>1</v>
      </c>
      <c r="L86" s="4">
        <v>0</v>
      </c>
      <c r="M86" s="5">
        <v>47.1</v>
      </c>
      <c r="N86" s="5">
        <v>47.1</v>
      </c>
      <c r="O86" s="5">
        <v>0</v>
      </c>
      <c r="P86" s="5">
        <v>3230724.65</v>
      </c>
      <c r="Q86" s="5">
        <v>1738452.93</v>
      </c>
      <c r="R86" s="5">
        <v>746135.86</v>
      </c>
      <c r="S86" s="5">
        <v>746135.86</v>
      </c>
      <c r="T86" s="5">
        <v>0</v>
      </c>
      <c r="U86" s="5">
        <v>0</v>
      </c>
    </row>
    <row r="87" spans="1:21" ht="19.5" customHeight="1">
      <c r="A87" s="2">
        <v>71</v>
      </c>
      <c r="B87" s="3" t="s">
        <v>189</v>
      </c>
      <c r="C87" s="2" t="s">
        <v>79</v>
      </c>
      <c r="D87" s="2" t="s">
        <v>80</v>
      </c>
      <c r="E87" s="2" t="s">
        <v>58</v>
      </c>
      <c r="F87" s="2" t="s">
        <v>59</v>
      </c>
      <c r="G87" s="4">
        <v>6</v>
      </c>
      <c r="H87" s="4">
        <v>6</v>
      </c>
      <c r="I87" s="5">
        <v>288.8</v>
      </c>
      <c r="J87" s="4">
        <v>2</v>
      </c>
      <c r="K87" s="4">
        <v>1</v>
      </c>
      <c r="L87" s="4">
        <v>1</v>
      </c>
      <c r="M87" s="5">
        <v>68.2</v>
      </c>
      <c r="N87" s="5">
        <v>26.1</v>
      </c>
      <c r="O87" s="5">
        <v>42.1</v>
      </c>
      <c r="P87" s="5">
        <v>3942598.53</v>
      </c>
      <c r="Q87" s="5">
        <v>2121512.27</v>
      </c>
      <c r="R87" s="5">
        <v>910543.13</v>
      </c>
      <c r="S87" s="5">
        <v>910543.13</v>
      </c>
      <c r="T87" s="5">
        <v>0</v>
      </c>
      <c r="U87" s="5">
        <v>0</v>
      </c>
    </row>
    <row r="88" spans="1:21" ht="19.5" customHeight="1">
      <c r="A88" s="2">
        <v>72</v>
      </c>
      <c r="B88" s="3" t="s">
        <v>190</v>
      </c>
      <c r="C88" s="2" t="s">
        <v>87</v>
      </c>
      <c r="D88" s="2" t="s">
        <v>80</v>
      </c>
      <c r="E88" s="2" t="s">
        <v>58</v>
      </c>
      <c r="F88" s="2" t="s">
        <v>59</v>
      </c>
      <c r="G88" s="4">
        <v>6</v>
      </c>
      <c r="H88" s="4">
        <v>6</v>
      </c>
      <c r="I88" s="5">
        <v>140.7</v>
      </c>
      <c r="J88" s="4">
        <v>2</v>
      </c>
      <c r="K88" s="4">
        <v>2</v>
      </c>
      <c r="L88" s="4">
        <v>0</v>
      </c>
      <c r="M88" s="5">
        <v>139.3</v>
      </c>
      <c r="N88" s="5">
        <v>139.3</v>
      </c>
      <c r="O88" s="5">
        <v>0</v>
      </c>
      <c r="P88" s="5">
        <v>5629845.72</v>
      </c>
      <c r="Q88" s="5">
        <v>3029419.98</v>
      </c>
      <c r="R88" s="5">
        <v>1300212.87</v>
      </c>
      <c r="S88" s="5">
        <v>1300212.87</v>
      </c>
      <c r="T88" s="5">
        <v>0</v>
      </c>
      <c r="U88" s="5">
        <v>0</v>
      </c>
    </row>
    <row r="89" spans="1:21" ht="19.5" customHeight="1">
      <c r="A89" s="2">
        <v>73</v>
      </c>
      <c r="B89" s="3" t="s">
        <v>191</v>
      </c>
      <c r="C89" s="2" t="s">
        <v>56</v>
      </c>
      <c r="D89" s="2" t="s">
        <v>57</v>
      </c>
      <c r="E89" s="2" t="s">
        <v>58</v>
      </c>
      <c r="F89" s="2" t="s">
        <v>66</v>
      </c>
      <c r="G89" s="4">
        <v>6</v>
      </c>
      <c r="H89" s="4">
        <v>4</v>
      </c>
      <c r="I89" s="5">
        <v>178.8</v>
      </c>
      <c r="J89" s="4">
        <v>4</v>
      </c>
      <c r="K89" s="4">
        <v>4</v>
      </c>
      <c r="L89" s="4">
        <v>0</v>
      </c>
      <c r="M89" s="5">
        <v>160.5</v>
      </c>
      <c r="N89" s="5">
        <v>160.5</v>
      </c>
      <c r="O89" s="5">
        <v>0</v>
      </c>
      <c r="P89" s="5">
        <v>9119440.13</v>
      </c>
      <c r="Q89" s="5">
        <v>4907170.74</v>
      </c>
      <c r="R89" s="5">
        <v>2106134.69</v>
      </c>
      <c r="S89" s="5">
        <v>2106134.7</v>
      </c>
      <c r="T89" s="5">
        <v>0</v>
      </c>
      <c r="U89" s="5">
        <v>0</v>
      </c>
    </row>
    <row r="90" spans="1:21" ht="19.5" customHeight="1">
      <c r="A90" s="2">
        <v>74</v>
      </c>
      <c r="B90" s="3" t="s">
        <v>192</v>
      </c>
      <c r="C90" s="2" t="s">
        <v>56</v>
      </c>
      <c r="D90" s="2" t="s">
        <v>57</v>
      </c>
      <c r="E90" s="2" t="s">
        <v>58</v>
      </c>
      <c r="F90" s="2" t="s">
        <v>66</v>
      </c>
      <c r="G90" s="4">
        <v>16</v>
      </c>
      <c r="H90" s="4">
        <v>10</v>
      </c>
      <c r="I90" s="5">
        <v>234.8</v>
      </c>
      <c r="J90" s="4">
        <v>4</v>
      </c>
      <c r="K90" s="4">
        <v>4</v>
      </c>
      <c r="L90" s="4">
        <v>0</v>
      </c>
      <c r="M90" s="5">
        <v>103.9</v>
      </c>
      <c r="N90" s="5">
        <v>103.9</v>
      </c>
      <c r="O90" s="5">
        <v>0</v>
      </c>
      <c r="P90" s="5">
        <v>7126800.23</v>
      </c>
      <c r="Q90" s="5">
        <v>3834931.2</v>
      </c>
      <c r="R90" s="5">
        <v>1645934.51</v>
      </c>
      <c r="S90" s="5">
        <v>1645934.52</v>
      </c>
      <c r="T90" s="5">
        <v>0</v>
      </c>
      <c r="U90" s="5">
        <v>0</v>
      </c>
    </row>
    <row r="91" spans="1:21" ht="19.5" customHeight="1">
      <c r="A91" s="2">
        <v>75</v>
      </c>
      <c r="B91" s="3" t="s">
        <v>193</v>
      </c>
      <c r="C91" s="2" t="s">
        <v>56</v>
      </c>
      <c r="D91" s="2" t="s">
        <v>57</v>
      </c>
      <c r="E91" s="2" t="s">
        <v>58</v>
      </c>
      <c r="F91" s="2" t="s">
        <v>70</v>
      </c>
      <c r="G91" s="4">
        <v>5</v>
      </c>
      <c r="H91" s="4">
        <v>3</v>
      </c>
      <c r="I91" s="5">
        <v>88.8</v>
      </c>
      <c r="J91" s="4">
        <v>1</v>
      </c>
      <c r="K91" s="4">
        <v>1</v>
      </c>
      <c r="L91" s="4">
        <v>0</v>
      </c>
      <c r="M91" s="5">
        <v>30.4</v>
      </c>
      <c r="N91" s="5">
        <v>30.4</v>
      </c>
      <c r="O91" s="5">
        <v>0</v>
      </c>
      <c r="P91" s="5">
        <v>2085223.55</v>
      </c>
      <c r="Q91" s="5">
        <v>1122058.79</v>
      </c>
      <c r="R91" s="5">
        <v>481582.38</v>
      </c>
      <c r="S91" s="5">
        <v>481582.38</v>
      </c>
      <c r="T91" s="5">
        <v>0</v>
      </c>
      <c r="U91" s="5">
        <v>0</v>
      </c>
    </row>
    <row r="92" spans="1:21" ht="19.5" customHeight="1">
      <c r="A92" s="2">
        <v>76</v>
      </c>
      <c r="B92" s="3" t="s">
        <v>194</v>
      </c>
      <c r="C92" s="2" t="s">
        <v>76</v>
      </c>
      <c r="D92" s="2" t="s">
        <v>77</v>
      </c>
      <c r="E92" s="2" t="s">
        <v>58</v>
      </c>
      <c r="F92" s="2" t="s">
        <v>70</v>
      </c>
      <c r="G92" s="4">
        <v>6</v>
      </c>
      <c r="H92" s="4">
        <v>6</v>
      </c>
      <c r="I92" s="5">
        <v>95.6</v>
      </c>
      <c r="J92" s="4">
        <v>2</v>
      </c>
      <c r="K92" s="4">
        <v>2</v>
      </c>
      <c r="L92" s="4">
        <v>0</v>
      </c>
      <c r="M92" s="5">
        <v>62.6</v>
      </c>
      <c r="N92" s="5">
        <v>62.6</v>
      </c>
      <c r="O92" s="5">
        <v>0</v>
      </c>
      <c r="P92" s="5">
        <v>4293914.29</v>
      </c>
      <c r="Q92" s="5">
        <v>2310555.28</v>
      </c>
      <c r="R92" s="5">
        <v>991679.5</v>
      </c>
      <c r="S92" s="5">
        <v>991679.51</v>
      </c>
      <c r="T92" s="5">
        <v>0</v>
      </c>
      <c r="U92" s="5">
        <v>0</v>
      </c>
    </row>
    <row r="93" spans="1:21" ht="19.5" customHeight="1">
      <c r="A93" s="2">
        <v>77</v>
      </c>
      <c r="B93" s="3" t="s">
        <v>195</v>
      </c>
      <c r="C93" s="2" t="s">
        <v>56</v>
      </c>
      <c r="D93" s="2" t="s">
        <v>57</v>
      </c>
      <c r="E93" s="2" t="s">
        <v>58</v>
      </c>
      <c r="F93" s="2" t="s">
        <v>59</v>
      </c>
      <c r="G93" s="4">
        <v>25</v>
      </c>
      <c r="H93" s="4">
        <v>25</v>
      </c>
      <c r="I93" s="5">
        <v>324.7</v>
      </c>
      <c r="J93" s="4">
        <v>10</v>
      </c>
      <c r="K93" s="4">
        <v>9</v>
      </c>
      <c r="L93" s="4">
        <v>1</v>
      </c>
      <c r="M93" s="5">
        <v>209.7</v>
      </c>
      <c r="N93" s="5">
        <v>198.7</v>
      </c>
      <c r="O93" s="5">
        <v>11</v>
      </c>
      <c r="P93" s="5">
        <v>10454661.11</v>
      </c>
      <c r="Q93" s="5">
        <v>5234736.73</v>
      </c>
      <c r="R93" s="5">
        <v>2246724.49</v>
      </c>
      <c r="S93" s="5">
        <v>2973199.89</v>
      </c>
      <c r="T93" s="5">
        <v>0</v>
      </c>
      <c r="U93" s="5">
        <v>0</v>
      </c>
    </row>
    <row r="94" spans="1:21" ht="19.5" customHeight="1">
      <c r="A94" s="2">
        <v>78</v>
      </c>
      <c r="B94" s="3" t="s">
        <v>196</v>
      </c>
      <c r="C94" s="2" t="s">
        <v>87</v>
      </c>
      <c r="D94" s="2" t="s">
        <v>80</v>
      </c>
      <c r="E94" s="2" t="s">
        <v>58</v>
      </c>
      <c r="F94" s="2" t="s">
        <v>66</v>
      </c>
      <c r="G94" s="4">
        <v>7</v>
      </c>
      <c r="H94" s="4">
        <v>3</v>
      </c>
      <c r="I94" s="5">
        <v>46.4</v>
      </c>
      <c r="J94" s="4">
        <v>1</v>
      </c>
      <c r="K94" s="4">
        <v>1</v>
      </c>
      <c r="L94" s="4">
        <v>0</v>
      </c>
      <c r="M94" s="5">
        <v>19.8</v>
      </c>
      <c r="N94" s="5">
        <v>19.8</v>
      </c>
      <c r="O94" s="5">
        <v>0</v>
      </c>
      <c r="P94" s="5">
        <v>800222.15</v>
      </c>
      <c r="Q94" s="5">
        <v>430599.54</v>
      </c>
      <c r="R94" s="5">
        <v>184811.31</v>
      </c>
      <c r="S94" s="5">
        <v>184811.3</v>
      </c>
      <c r="T94" s="5">
        <v>0</v>
      </c>
      <c r="U94" s="5">
        <v>0</v>
      </c>
    </row>
    <row r="95" spans="1:21" ht="19.5" customHeight="1">
      <c r="A95" s="2">
        <v>79</v>
      </c>
      <c r="B95" s="3" t="s">
        <v>197</v>
      </c>
      <c r="C95" s="2" t="s">
        <v>79</v>
      </c>
      <c r="D95" s="2" t="s">
        <v>80</v>
      </c>
      <c r="E95" s="2" t="s">
        <v>58</v>
      </c>
      <c r="F95" s="2" t="s">
        <v>70</v>
      </c>
      <c r="G95" s="4">
        <v>6</v>
      </c>
      <c r="H95" s="4">
        <v>3</v>
      </c>
      <c r="I95" s="5">
        <v>83.4</v>
      </c>
      <c r="J95" s="4">
        <v>1</v>
      </c>
      <c r="K95" s="4">
        <v>1</v>
      </c>
      <c r="L95" s="4">
        <v>0</v>
      </c>
      <c r="M95" s="5">
        <v>20.3</v>
      </c>
      <c r="N95" s="5">
        <v>20.3</v>
      </c>
      <c r="O95" s="5">
        <v>0</v>
      </c>
      <c r="P95" s="5">
        <v>820429.78</v>
      </c>
      <c r="Q95" s="5">
        <v>441473.26</v>
      </c>
      <c r="R95" s="5">
        <v>189478.26</v>
      </c>
      <c r="S95" s="5">
        <v>189478.26</v>
      </c>
      <c r="T95" s="5">
        <v>0</v>
      </c>
      <c r="U95" s="5">
        <v>0</v>
      </c>
    </row>
    <row r="96" spans="1:21" ht="19.5" customHeight="1">
      <c r="A96" s="2">
        <v>80</v>
      </c>
      <c r="B96" s="3" t="s">
        <v>198</v>
      </c>
      <c r="C96" s="2" t="s">
        <v>79</v>
      </c>
      <c r="D96" s="2" t="s">
        <v>80</v>
      </c>
      <c r="E96" s="2" t="s">
        <v>58</v>
      </c>
      <c r="F96" s="2" t="s">
        <v>59</v>
      </c>
      <c r="G96" s="4">
        <v>2</v>
      </c>
      <c r="H96" s="4">
        <v>2</v>
      </c>
      <c r="I96" s="5">
        <v>51.6</v>
      </c>
      <c r="J96" s="4">
        <v>1</v>
      </c>
      <c r="K96" s="4">
        <v>1</v>
      </c>
      <c r="L96" s="4">
        <v>0</v>
      </c>
      <c r="M96" s="5">
        <v>20.3</v>
      </c>
      <c r="N96" s="5">
        <v>20.3</v>
      </c>
      <c r="O96" s="5">
        <v>0</v>
      </c>
      <c r="P96" s="5">
        <v>820429.78</v>
      </c>
      <c r="Q96" s="5">
        <v>441473.26</v>
      </c>
      <c r="R96" s="5">
        <v>189478.26</v>
      </c>
      <c r="S96" s="5">
        <v>189478.26</v>
      </c>
      <c r="T96" s="5">
        <v>0</v>
      </c>
      <c r="U96" s="5">
        <v>0</v>
      </c>
    </row>
    <row r="97" spans="1:21" ht="19.5" customHeight="1">
      <c r="A97" s="2">
        <v>81</v>
      </c>
      <c r="B97" s="3" t="s">
        <v>199</v>
      </c>
      <c r="C97" s="2" t="s">
        <v>79</v>
      </c>
      <c r="D97" s="2" t="s">
        <v>80</v>
      </c>
      <c r="E97" s="2" t="s">
        <v>58</v>
      </c>
      <c r="F97" s="2" t="s">
        <v>66</v>
      </c>
      <c r="G97" s="4">
        <v>9</v>
      </c>
      <c r="H97" s="4">
        <v>4</v>
      </c>
      <c r="I97" s="5">
        <v>176.2</v>
      </c>
      <c r="J97" s="4">
        <v>1</v>
      </c>
      <c r="K97" s="4">
        <v>1</v>
      </c>
      <c r="L97" s="4">
        <v>0</v>
      </c>
      <c r="M97" s="5">
        <v>61.9</v>
      </c>
      <c r="N97" s="5">
        <v>61.9</v>
      </c>
      <c r="O97" s="5">
        <v>0</v>
      </c>
      <c r="P97" s="5">
        <v>2501704.59</v>
      </c>
      <c r="Q97" s="5">
        <v>1346167.24</v>
      </c>
      <c r="R97" s="5">
        <v>577768.68</v>
      </c>
      <c r="S97" s="5">
        <v>577768.67</v>
      </c>
      <c r="T97" s="5">
        <v>0</v>
      </c>
      <c r="U97" s="5">
        <v>0</v>
      </c>
    </row>
    <row r="98" spans="1:21" ht="19.5" customHeight="1">
      <c r="A98" s="2">
        <v>82</v>
      </c>
      <c r="B98" s="3" t="s">
        <v>200</v>
      </c>
      <c r="C98" s="2" t="s">
        <v>201</v>
      </c>
      <c r="D98" s="2" t="s">
        <v>202</v>
      </c>
      <c r="E98" s="2" t="s">
        <v>58</v>
      </c>
      <c r="F98" s="2" t="s">
        <v>66</v>
      </c>
      <c r="G98" s="4">
        <v>10</v>
      </c>
      <c r="H98" s="4">
        <v>3</v>
      </c>
      <c r="I98" s="5">
        <v>272.1</v>
      </c>
      <c r="J98" s="4">
        <v>3</v>
      </c>
      <c r="K98" s="4">
        <v>3</v>
      </c>
      <c r="L98" s="4">
        <v>0</v>
      </c>
      <c r="M98" s="5">
        <v>109.5</v>
      </c>
      <c r="N98" s="5">
        <v>109.5</v>
      </c>
      <c r="O98" s="5">
        <v>0</v>
      </c>
      <c r="P98" s="5">
        <v>4500402</v>
      </c>
      <c r="Q98" s="5">
        <v>2396682.56</v>
      </c>
      <c r="R98" s="5">
        <v>1028644.94</v>
      </c>
      <c r="S98" s="5">
        <v>1075074.5</v>
      </c>
      <c r="T98" s="5">
        <v>0</v>
      </c>
      <c r="U98" s="5">
        <v>0</v>
      </c>
    </row>
    <row r="99" spans="1:21" ht="19.5" customHeight="1">
      <c r="A99" s="2">
        <v>83</v>
      </c>
      <c r="B99" s="3" t="s">
        <v>203</v>
      </c>
      <c r="C99" s="2" t="s">
        <v>204</v>
      </c>
      <c r="D99" s="2" t="s">
        <v>205</v>
      </c>
      <c r="E99" s="2" t="s">
        <v>58</v>
      </c>
      <c r="F99" s="2" t="s">
        <v>66</v>
      </c>
      <c r="G99" s="4">
        <v>2</v>
      </c>
      <c r="H99" s="4">
        <v>2</v>
      </c>
      <c r="I99" s="5">
        <v>103.4</v>
      </c>
      <c r="J99" s="4">
        <v>1</v>
      </c>
      <c r="K99" s="4">
        <v>1</v>
      </c>
      <c r="L99" s="4">
        <v>0</v>
      </c>
      <c r="M99" s="5">
        <v>22</v>
      </c>
      <c r="N99" s="5">
        <v>22</v>
      </c>
      <c r="O99" s="5">
        <v>0</v>
      </c>
      <c r="P99" s="5">
        <v>889135.72</v>
      </c>
      <c r="Q99" s="5">
        <v>478443.93</v>
      </c>
      <c r="R99" s="5">
        <v>205345.89</v>
      </c>
      <c r="S99" s="5">
        <v>205345.9</v>
      </c>
      <c r="T99" s="5">
        <v>0</v>
      </c>
      <c r="U99" s="5">
        <v>0</v>
      </c>
    </row>
    <row r="100" spans="1:21" ht="19.5" customHeight="1">
      <c r="A100" s="2">
        <v>84</v>
      </c>
      <c r="B100" s="3" t="s">
        <v>206</v>
      </c>
      <c r="C100" s="2" t="s">
        <v>207</v>
      </c>
      <c r="D100" s="2" t="s">
        <v>208</v>
      </c>
      <c r="E100" s="2" t="s">
        <v>58</v>
      </c>
      <c r="F100" s="2" t="s">
        <v>70</v>
      </c>
      <c r="G100" s="4">
        <v>5</v>
      </c>
      <c r="H100" s="4">
        <v>2</v>
      </c>
      <c r="I100" s="5">
        <v>109.9</v>
      </c>
      <c r="J100" s="4">
        <v>1</v>
      </c>
      <c r="K100" s="4">
        <v>1</v>
      </c>
      <c r="L100" s="4">
        <v>0</v>
      </c>
      <c r="M100" s="5">
        <v>30.4</v>
      </c>
      <c r="N100" s="5">
        <v>30.4</v>
      </c>
      <c r="O100" s="5">
        <v>0</v>
      </c>
      <c r="P100" s="5">
        <v>1228623.9</v>
      </c>
      <c r="Q100" s="5">
        <v>661122.52</v>
      </c>
      <c r="R100" s="5">
        <v>283750.69</v>
      </c>
      <c r="S100" s="5">
        <v>283750.69</v>
      </c>
      <c r="T100" s="5">
        <v>0</v>
      </c>
      <c r="U100" s="5">
        <v>0</v>
      </c>
    </row>
    <row r="101" spans="1:21" ht="19.5" customHeight="1">
      <c r="A101" s="2">
        <v>85</v>
      </c>
      <c r="B101" s="3" t="s">
        <v>209</v>
      </c>
      <c r="C101" s="2" t="s">
        <v>56</v>
      </c>
      <c r="D101" s="2" t="s">
        <v>57</v>
      </c>
      <c r="E101" s="2" t="s">
        <v>58</v>
      </c>
      <c r="F101" s="2" t="s">
        <v>59</v>
      </c>
      <c r="G101" s="4">
        <v>15</v>
      </c>
      <c r="H101" s="4">
        <v>15</v>
      </c>
      <c r="I101" s="5">
        <v>208.8</v>
      </c>
      <c r="J101" s="4">
        <v>7</v>
      </c>
      <c r="K101" s="4">
        <v>5</v>
      </c>
      <c r="L101" s="4">
        <v>2</v>
      </c>
      <c r="M101" s="5">
        <v>170</v>
      </c>
      <c r="N101" s="5">
        <v>115.5</v>
      </c>
      <c r="O101" s="5">
        <v>54.5</v>
      </c>
      <c r="P101" s="5">
        <f>11660789.6-2285005.1</f>
        <v>9375784.5</v>
      </c>
      <c r="Q101" s="5">
        <f>6274670.88-1229561.24</f>
        <v>5045109.64</v>
      </c>
      <c r="R101" s="5">
        <f>2693059.36-25118.01</f>
        <v>2667941.35</v>
      </c>
      <c r="S101" s="5">
        <f>2693059.36-1030325.85</f>
        <v>1662733.5099999998</v>
      </c>
      <c r="T101" s="5">
        <v>0</v>
      </c>
      <c r="U101" s="5">
        <v>0</v>
      </c>
    </row>
    <row r="102" spans="1:21" ht="19.5" customHeight="1">
      <c r="A102" s="2">
        <v>86</v>
      </c>
      <c r="B102" s="3" t="s">
        <v>210</v>
      </c>
      <c r="C102" s="2" t="s">
        <v>79</v>
      </c>
      <c r="D102" s="2" t="s">
        <v>80</v>
      </c>
      <c r="E102" s="2" t="s">
        <v>58</v>
      </c>
      <c r="F102" s="2" t="s">
        <v>66</v>
      </c>
      <c r="G102" s="4">
        <v>2</v>
      </c>
      <c r="H102" s="4">
        <v>2</v>
      </c>
      <c r="I102" s="5">
        <v>87.7</v>
      </c>
      <c r="J102" s="4">
        <v>1</v>
      </c>
      <c r="K102" s="4">
        <v>1</v>
      </c>
      <c r="L102" s="4">
        <v>0</v>
      </c>
      <c r="M102" s="5">
        <v>25.4</v>
      </c>
      <c r="N102" s="5">
        <v>25.4</v>
      </c>
      <c r="O102" s="5">
        <v>0</v>
      </c>
      <c r="P102" s="5">
        <v>1026547.6</v>
      </c>
      <c r="Q102" s="5">
        <v>552385.27</v>
      </c>
      <c r="R102" s="5">
        <v>237081.17</v>
      </c>
      <c r="S102" s="5">
        <v>237081.16</v>
      </c>
      <c r="T102" s="5">
        <v>0</v>
      </c>
      <c r="U102" s="5">
        <v>0</v>
      </c>
    </row>
    <row r="103" spans="1:21" ht="19.5" customHeight="1">
      <c r="A103" s="2">
        <v>87</v>
      </c>
      <c r="B103" s="3" t="s">
        <v>211</v>
      </c>
      <c r="C103" s="2" t="s">
        <v>95</v>
      </c>
      <c r="D103" s="2" t="s">
        <v>185</v>
      </c>
      <c r="E103" s="2" t="s">
        <v>58</v>
      </c>
      <c r="F103" s="2" t="s">
        <v>66</v>
      </c>
      <c r="G103" s="4">
        <v>4</v>
      </c>
      <c r="H103" s="4">
        <v>2</v>
      </c>
      <c r="I103" s="5">
        <v>422.3</v>
      </c>
      <c r="J103" s="4">
        <v>1</v>
      </c>
      <c r="K103" s="4">
        <v>1</v>
      </c>
      <c r="L103" s="4">
        <v>0</v>
      </c>
      <c r="M103" s="5">
        <v>41.3</v>
      </c>
      <c r="N103" s="5">
        <v>41.3</v>
      </c>
      <c r="O103" s="5">
        <v>0</v>
      </c>
      <c r="P103" s="5">
        <v>1669150.24</v>
      </c>
      <c r="Q103" s="5">
        <v>898169.74</v>
      </c>
      <c r="R103" s="5">
        <v>385490.25</v>
      </c>
      <c r="S103" s="5">
        <v>385490.25</v>
      </c>
      <c r="T103" s="5">
        <v>0</v>
      </c>
      <c r="U103" s="5">
        <v>0</v>
      </c>
    </row>
    <row r="104" spans="1:21" ht="19.5" customHeight="1">
      <c r="A104" s="2">
        <v>88</v>
      </c>
      <c r="B104" s="3" t="s">
        <v>212</v>
      </c>
      <c r="C104" s="2" t="s">
        <v>79</v>
      </c>
      <c r="D104" s="2" t="s">
        <v>80</v>
      </c>
      <c r="E104" s="2" t="s">
        <v>58</v>
      </c>
      <c r="F104" s="2" t="s">
        <v>66</v>
      </c>
      <c r="G104" s="4">
        <v>9</v>
      </c>
      <c r="H104" s="4">
        <v>4</v>
      </c>
      <c r="I104" s="5">
        <v>179.2</v>
      </c>
      <c r="J104" s="4">
        <v>4</v>
      </c>
      <c r="K104" s="4">
        <v>3</v>
      </c>
      <c r="L104" s="4">
        <v>1</v>
      </c>
      <c r="M104" s="5">
        <v>145.8</v>
      </c>
      <c r="N104" s="5">
        <v>119.2</v>
      </c>
      <c r="O104" s="5">
        <v>26.6</v>
      </c>
      <c r="P104" s="5">
        <v>7360598.91</v>
      </c>
      <c r="Q104" s="5">
        <v>3960738.27</v>
      </c>
      <c r="R104" s="5">
        <v>1699930.32</v>
      </c>
      <c r="S104" s="5">
        <v>1699930.32</v>
      </c>
      <c r="T104" s="5">
        <v>0</v>
      </c>
      <c r="U104" s="5">
        <v>0</v>
      </c>
    </row>
    <row r="105" spans="1:21" ht="19.5" customHeight="1">
      <c r="A105" s="2">
        <v>89</v>
      </c>
      <c r="B105" s="3" t="s">
        <v>213</v>
      </c>
      <c r="C105" s="2" t="s">
        <v>56</v>
      </c>
      <c r="D105" s="2" t="s">
        <v>57</v>
      </c>
      <c r="E105" s="2" t="s">
        <v>58</v>
      </c>
      <c r="F105" s="2" t="s">
        <v>66</v>
      </c>
      <c r="G105" s="4">
        <v>10</v>
      </c>
      <c r="H105" s="4">
        <v>6</v>
      </c>
      <c r="I105" s="5">
        <v>232.8</v>
      </c>
      <c r="J105" s="4">
        <v>4</v>
      </c>
      <c r="K105" s="4">
        <v>4</v>
      </c>
      <c r="L105" s="4">
        <v>0</v>
      </c>
      <c r="M105" s="5">
        <v>107.5</v>
      </c>
      <c r="N105" s="5">
        <v>107.5</v>
      </c>
      <c r="O105" s="5">
        <v>0</v>
      </c>
      <c r="P105" s="5">
        <v>5730979.35</v>
      </c>
      <c r="Q105" s="5">
        <v>3083839.99</v>
      </c>
      <c r="R105" s="5">
        <v>1323569.68</v>
      </c>
      <c r="S105" s="5">
        <v>1323569.68</v>
      </c>
      <c r="T105" s="5">
        <v>0</v>
      </c>
      <c r="U105" s="5">
        <v>0</v>
      </c>
    </row>
    <row r="106" spans="1:21" ht="19.5" customHeight="1">
      <c r="A106" s="2">
        <v>90</v>
      </c>
      <c r="B106" s="3" t="s">
        <v>214</v>
      </c>
      <c r="C106" s="2" t="s">
        <v>56</v>
      </c>
      <c r="D106" s="2" t="s">
        <v>57</v>
      </c>
      <c r="E106" s="2" t="s">
        <v>58</v>
      </c>
      <c r="F106" s="2" t="s">
        <v>66</v>
      </c>
      <c r="G106" s="4">
        <v>9</v>
      </c>
      <c r="H106" s="4">
        <v>2</v>
      </c>
      <c r="I106" s="5">
        <v>132.5</v>
      </c>
      <c r="J106" s="4">
        <v>1</v>
      </c>
      <c r="K106" s="4">
        <v>1</v>
      </c>
      <c r="L106" s="4">
        <v>0</v>
      </c>
      <c r="M106" s="5">
        <v>33.1</v>
      </c>
      <c r="N106" s="5">
        <v>33.1</v>
      </c>
      <c r="O106" s="5">
        <v>0</v>
      </c>
      <c r="P106" s="5">
        <v>1337745.11</v>
      </c>
      <c r="Q106" s="5">
        <v>719840.64</v>
      </c>
      <c r="R106" s="5">
        <v>308952.23</v>
      </c>
      <c r="S106" s="5">
        <v>308952.24</v>
      </c>
      <c r="T106" s="5">
        <v>0</v>
      </c>
      <c r="U106" s="5">
        <v>0</v>
      </c>
    </row>
    <row r="107" spans="1:21" ht="19.5" customHeight="1">
      <c r="A107" s="2">
        <v>91</v>
      </c>
      <c r="B107" s="3" t="s">
        <v>215</v>
      </c>
      <c r="C107" s="2" t="s">
        <v>56</v>
      </c>
      <c r="D107" s="2" t="s">
        <v>57</v>
      </c>
      <c r="E107" s="2" t="s">
        <v>58</v>
      </c>
      <c r="F107" s="2" t="s">
        <v>59</v>
      </c>
      <c r="G107" s="4">
        <v>9</v>
      </c>
      <c r="H107" s="4">
        <v>9</v>
      </c>
      <c r="I107" s="5">
        <v>217</v>
      </c>
      <c r="J107" s="4">
        <v>3</v>
      </c>
      <c r="K107" s="4">
        <v>3</v>
      </c>
      <c r="L107" s="4">
        <v>0</v>
      </c>
      <c r="M107" s="5">
        <v>84.3</v>
      </c>
      <c r="N107" s="5">
        <v>84.3</v>
      </c>
      <c r="O107" s="5">
        <v>0</v>
      </c>
      <c r="P107" s="5">
        <v>4365045.5</v>
      </c>
      <c r="Q107" s="5">
        <v>2348830.98</v>
      </c>
      <c r="R107" s="5">
        <v>1008107.26</v>
      </c>
      <c r="S107" s="5">
        <v>1008107.26</v>
      </c>
      <c r="T107" s="5">
        <v>0</v>
      </c>
      <c r="U107" s="5">
        <v>0</v>
      </c>
    </row>
    <row r="108" spans="1:21" ht="19.5" customHeight="1">
      <c r="A108" s="2">
        <v>92</v>
      </c>
      <c r="B108" s="3" t="s">
        <v>216</v>
      </c>
      <c r="C108" s="2" t="s">
        <v>56</v>
      </c>
      <c r="D108" s="2" t="s">
        <v>57</v>
      </c>
      <c r="E108" s="2" t="s">
        <v>58</v>
      </c>
      <c r="F108" s="2" t="s">
        <v>66</v>
      </c>
      <c r="G108" s="4">
        <v>7</v>
      </c>
      <c r="H108" s="4">
        <v>5</v>
      </c>
      <c r="I108" s="5">
        <v>94.8</v>
      </c>
      <c r="J108" s="4">
        <v>2</v>
      </c>
      <c r="K108" s="4">
        <v>2</v>
      </c>
      <c r="L108" s="4">
        <v>0</v>
      </c>
      <c r="M108" s="5">
        <v>53.6</v>
      </c>
      <c r="N108" s="5">
        <v>53.6</v>
      </c>
      <c r="O108" s="5">
        <v>0</v>
      </c>
      <c r="P108" s="5">
        <v>2929871.44</v>
      </c>
      <c r="Q108" s="5">
        <v>1576563.82</v>
      </c>
      <c r="R108" s="5">
        <v>676653.81</v>
      </c>
      <c r="S108" s="5">
        <v>676653.81</v>
      </c>
      <c r="T108" s="5">
        <v>0</v>
      </c>
      <c r="U108" s="5">
        <v>0</v>
      </c>
    </row>
    <row r="109" spans="1:21" ht="19.5" customHeight="1">
      <c r="A109" s="2">
        <v>93</v>
      </c>
      <c r="B109" s="3" t="s">
        <v>217</v>
      </c>
      <c r="C109" s="2" t="s">
        <v>56</v>
      </c>
      <c r="D109" s="2" t="s">
        <v>57</v>
      </c>
      <c r="E109" s="2" t="s">
        <v>58</v>
      </c>
      <c r="F109" s="2" t="s">
        <v>59</v>
      </c>
      <c r="G109" s="4">
        <v>12</v>
      </c>
      <c r="H109" s="4">
        <v>12</v>
      </c>
      <c r="I109" s="5">
        <v>201.7</v>
      </c>
      <c r="J109" s="4">
        <v>5</v>
      </c>
      <c r="K109" s="4">
        <v>4</v>
      </c>
      <c r="L109" s="4">
        <v>1</v>
      </c>
      <c r="M109" s="5">
        <v>113.4</v>
      </c>
      <c r="N109" s="5">
        <v>92.8</v>
      </c>
      <c r="O109" s="5">
        <v>20.6</v>
      </c>
      <c r="P109" s="5">
        <v>5236261.67</v>
      </c>
      <c r="Q109" s="5">
        <v>2817632.41</v>
      </c>
      <c r="R109" s="5">
        <v>1209314.63</v>
      </c>
      <c r="S109" s="5">
        <v>1209314.63</v>
      </c>
      <c r="T109" s="5">
        <v>0</v>
      </c>
      <c r="U109" s="5">
        <v>0</v>
      </c>
    </row>
    <row r="110" spans="1:21" ht="24" customHeight="1">
      <c r="A110" s="2">
        <v>94</v>
      </c>
      <c r="B110" s="3" t="s">
        <v>218</v>
      </c>
      <c r="C110" s="2" t="s">
        <v>56</v>
      </c>
      <c r="D110" s="2" t="s">
        <v>57</v>
      </c>
      <c r="E110" s="2" t="s">
        <v>58</v>
      </c>
      <c r="F110" s="2" t="s">
        <v>66</v>
      </c>
      <c r="G110" s="4">
        <v>6</v>
      </c>
      <c r="H110" s="4">
        <v>3</v>
      </c>
      <c r="I110" s="5">
        <v>81.6</v>
      </c>
      <c r="J110" s="4">
        <v>1</v>
      </c>
      <c r="K110" s="4">
        <v>1</v>
      </c>
      <c r="L110" s="4">
        <v>0</v>
      </c>
      <c r="M110" s="5">
        <v>26.5</v>
      </c>
      <c r="N110" s="5">
        <v>26.5</v>
      </c>
      <c r="O110" s="5">
        <v>0</v>
      </c>
      <c r="P110" s="5">
        <v>1036618</v>
      </c>
      <c r="Q110" s="5">
        <v>557804.14</v>
      </c>
      <c r="R110" s="5">
        <v>239406.93</v>
      </c>
      <c r="S110" s="5">
        <v>239406.93</v>
      </c>
      <c r="T110" s="5">
        <v>0</v>
      </c>
      <c r="U110" s="5">
        <v>0</v>
      </c>
    </row>
    <row r="111" spans="1:21" ht="19.5" customHeight="1">
      <c r="A111" s="2">
        <v>95</v>
      </c>
      <c r="B111" s="3" t="s">
        <v>219</v>
      </c>
      <c r="C111" s="2" t="s">
        <v>56</v>
      </c>
      <c r="D111" s="2" t="s">
        <v>57</v>
      </c>
      <c r="E111" s="2" t="s">
        <v>58</v>
      </c>
      <c r="F111" s="2" t="s">
        <v>66</v>
      </c>
      <c r="G111" s="4">
        <v>6</v>
      </c>
      <c r="H111" s="4">
        <v>6</v>
      </c>
      <c r="I111" s="5">
        <v>118.3</v>
      </c>
      <c r="J111" s="4">
        <v>3</v>
      </c>
      <c r="K111" s="4">
        <v>3</v>
      </c>
      <c r="L111" s="4">
        <v>0</v>
      </c>
      <c r="M111" s="5">
        <v>46.5</v>
      </c>
      <c r="N111" s="5">
        <v>46.5</v>
      </c>
      <c r="O111" s="5">
        <v>0</v>
      </c>
      <c r="P111" s="5">
        <v>3189568.92</v>
      </c>
      <c r="Q111" s="5">
        <v>1716307.04</v>
      </c>
      <c r="R111" s="5">
        <v>736630.94</v>
      </c>
      <c r="S111" s="5">
        <v>736630.94</v>
      </c>
      <c r="T111" s="5">
        <v>0</v>
      </c>
      <c r="U111" s="5">
        <v>0</v>
      </c>
    </row>
    <row r="112" spans="1:21" ht="19.5" customHeight="1">
      <c r="A112" s="2">
        <v>96</v>
      </c>
      <c r="B112" s="3" t="s">
        <v>220</v>
      </c>
      <c r="C112" s="2" t="s">
        <v>56</v>
      </c>
      <c r="D112" s="2" t="s">
        <v>57</v>
      </c>
      <c r="E112" s="2" t="s">
        <v>58</v>
      </c>
      <c r="F112" s="2" t="s">
        <v>66</v>
      </c>
      <c r="G112" s="4">
        <v>6</v>
      </c>
      <c r="H112" s="4">
        <v>3</v>
      </c>
      <c r="I112" s="5">
        <v>123.7</v>
      </c>
      <c r="J112" s="4">
        <v>2</v>
      </c>
      <c r="K112" s="4">
        <v>2</v>
      </c>
      <c r="L112" s="4">
        <v>0</v>
      </c>
      <c r="M112" s="5">
        <v>42</v>
      </c>
      <c r="N112" s="5">
        <v>42</v>
      </c>
      <c r="O112" s="5">
        <v>0</v>
      </c>
      <c r="P112" s="5">
        <v>2880900.96</v>
      </c>
      <c r="Q112" s="5">
        <v>1550212.8</v>
      </c>
      <c r="R112" s="5">
        <v>665344.08</v>
      </c>
      <c r="S112" s="5">
        <v>665344.08</v>
      </c>
      <c r="T112" s="5">
        <v>0</v>
      </c>
      <c r="U112" s="5">
        <v>0</v>
      </c>
    </row>
    <row r="113" spans="1:21" ht="19.5" customHeight="1">
      <c r="A113" s="2">
        <v>97</v>
      </c>
      <c r="B113" s="3" t="s">
        <v>221</v>
      </c>
      <c r="C113" s="2" t="s">
        <v>222</v>
      </c>
      <c r="D113" s="2" t="s">
        <v>208</v>
      </c>
      <c r="E113" s="2" t="s">
        <v>58</v>
      </c>
      <c r="F113" s="2" t="s">
        <v>66</v>
      </c>
      <c r="G113" s="4">
        <v>8</v>
      </c>
      <c r="H113" s="4">
        <v>4</v>
      </c>
      <c r="I113" s="5">
        <v>114.1</v>
      </c>
      <c r="J113" s="4">
        <v>2</v>
      </c>
      <c r="K113" s="4">
        <v>2</v>
      </c>
      <c r="L113" s="4">
        <v>0</v>
      </c>
      <c r="M113" s="5">
        <v>49.4</v>
      </c>
      <c r="N113" s="5">
        <v>49.4</v>
      </c>
      <c r="O113" s="5">
        <v>0</v>
      </c>
      <c r="P113" s="5">
        <v>1996513.84</v>
      </c>
      <c r="Q113" s="5">
        <v>1074324.1</v>
      </c>
      <c r="R113" s="5">
        <v>461094.87</v>
      </c>
      <c r="S113" s="5">
        <v>461094.87</v>
      </c>
      <c r="T113" s="5">
        <v>0</v>
      </c>
      <c r="U113" s="5">
        <v>0</v>
      </c>
    </row>
    <row r="114" spans="1:21" ht="19.5" customHeight="1">
      <c r="A114" s="2">
        <v>98</v>
      </c>
      <c r="B114" s="3" t="s">
        <v>223</v>
      </c>
      <c r="C114" s="2" t="s">
        <v>56</v>
      </c>
      <c r="D114" s="2" t="s">
        <v>57</v>
      </c>
      <c r="E114" s="2" t="s">
        <v>58</v>
      </c>
      <c r="F114" s="2" t="s">
        <v>59</v>
      </c>
      <c r="G114" s="4">
        <v>3</v>
      </c>
      <c r="H114" s="4">
        <v>3</v>
      </c>
      <c r="I114" s="5">
        <v>140</v>
      </c>
      <c r="J114" s="4">
        <v>1</v>
      </c>
      <c r="K114" s="4">
        <v>0</v>
      </c>
      <c r="L114" s="4">
        <v>1</v>
      </c>
      <c r="M114" s="5">
        <v>44.8</v>
      </c>
      <c r="N114" s="5">
        <v>0</v>
      </c>
      <c r="O114" s="5">
        <v>44.8</v>
      </c>
      <c r="P114" s="5">
        <v>3072961.02</v>
      </c>
      <c r="Q114" s="5">
        <v>1653560.32</v>
      </c>
      <c r="R114" s="5">
        <v>709700.35</v>
      </c>
      <c r="S114" s="5">
        <v>709700.35</v>
      </c>
      <c r="T114" s="5">
        <v>0</v>
      </c>
      <c r="U114" s="5">
        <v>0</v>
      </c>
    </row>
    <row r="115" spans="1:21" ht="19.5" customHeight="1">
      <c r="A115" s="2">
        <v>99</v>
      </c>
      <c r="B115" s="3" t="s">
        <v>224</v>
      </c>
      <c r="C115" s="2" t="s">
        <v>56</v>
      </c>
      <c r="D115" s="2" t="s">
        <v>57</v>
      </c>
      <c r="E115" s="2" t="s">
        <v>58</v>
      </c>
      <c r="F115" s="2" t="s">
        <v>59</v>
      </c>
      <c r="G115" s="4">
        <v>2</v>
      </c>
      <c r="H115" s="4">
        <v>2</v>
      </c>
      <c r="I115" s="5">
        <v>152</v>
      </c>
      <c r="J115" s="4">
        <v>2</v>
      </c>
      <c r="K115" s="4">
        <v>2</v>
      </c>
      <c r="L115" s="4">
        <v>0</v>
      </c>
      <c r="M115" s="5">
        <v>67.1</v>
      </c>
      <c r="N115" s="5">
        <v>67.1</v>
      </c>
      <c r="O115" s="5">
        <v>0</v>
      </c>
      <c r="P115" s="5">
        <v>3579734.64</v>
      </c>
      <c r="Q115" s="5">
        <v>1926255.21</v>
      </c>
      <c r="R115" s="5">
        <v>826739.72</v>
      </c>
      <c r="S115" s="5">
        <v>826739.71</v>
      </c>
      <c r="T115" s="5">
        <v>0</v>
      </c>
      <c r="U115" s="5">
        <v>0</v>
      </c>
    </row>
    <row r="116" spans="1:21" ht="19.5" customHeight="1">
      <c r="A116" s="2">
        <v>100</v>
      </c>
      <c r="B116" s="3" t="s">
        <v>225</v>
      </c>
      <c r="C116" s="2" t="s">
        <v>87</v>
      </c>
      <c r="D116" s="2" t="s">
        <v>80</v>
      </c>
      <c r="E116" s="2" t="s">
        <v>58</v>
      </c>
      <c r="F116" s="2" t="s">
        <v>59</v>
      </c>
      <c r="G116" s="4">
        <v>3</v>
      </c>
      <c r="H116" s="4">
        <v>3</v>
      </c>
      <c r="I116" s="5">
        <v>109.7</v>
      </c>
      <c r="J116" s="4">
        <v>1</v>
      </c>
      <c r="K116" s="4">
        <v>1</v>
      </c>
      <c r="L116" s="4">
        <v>0</v>
      </c>
      <c r="M116" s="5">
        <v>50.8</v>
      </c>
      <c r="N116" s="5">
        <v>50.8</v>
      </c>
      <c r="O116" s="5">
        <v>0</v>
      </c>
      <c r="P116" s="5">
        <v>2053095.21</v>
      </c>
      <c r="Q116" s="5">
        <v>1104770.53</v>
      </c>
      <c r="R116" s="5">
        <v>474162.34</v>
      </c>
      <c r="S116" s="5">
        <v>474162.34</v>
      </c>
      <c r="T116" s="5">
        <v>0</v>
      </c>
      <c r="U116" s="5">
        <v>0</v>
      </c>
    </row>
    <row r="117" spans="1:21" ht="19.5" customHeight="1">
      <c r="A117" s="2">
        <v>101</v>
      </c>
      <c r="B117" s="3" t="s">
        <v>226</v>
      </c>
      <c r="C117" s="2" t="s">
        <v>95</v>
      </c>
      <c r="D117" s="2" t="s">
        <v>185</v>
      </c>
      <c r="E117" s="2" t="s">
        <v>58</v>
      </c>
      <c r="F117" s="2" t="s">
        <v>59</v>
      </c>
      <c r="G117" s="4">
        <v>5</v>
      </c>
      <c r="H117" s="4">
        <v>5</v>
      </c>
      <c r="I117" s="5">
        <v>277.7</v>
      </c>
      <c r="J117" s="4">
        <v>1</v>
      </c>
      <c r="K117" s="4">
        <v>0</v>
      </c>
      <c r="L117" s="4">
        <v>1</v>
      </c>
      <c r="M117" s="5">
        <v>30.7</v>
      </c>
      <c r="N117" s="5">
        <v>0</v>
      </c>
      <c r="O117" s="5">
        <v>30.7</v>
      </c>
      <c r="P117" s="5">
        <v>1755374.95</v>
      </c>
      <c r="Q117" s="5">
        <v>947902.47</v>
      </c>
      <c r="R117" s="5">
        <v>403736.24</v>
      </c>
      <c r="S117" s="5">
        <v>403736.24</v>
      </c>
      <c r="T117" s="5">
        <v>0</v>
      </c>
      <c r="U117" s="5">
        <v>0</v>
      </c>
    </row>
    <row r="118" spans="1:21" ht="19.5" customHeight="1">
      <c r="A118" s="2">
        <v>102</v>
      </c>
      <c r="B118" s="3" t="s">
        <v>227</v>
      </c>
      <c r="C118" s="2" t="s">
        <v>68</v>
      </c>
      <c r="D118" s="2" t="s">
        <v>69</v>
      </c>
      <c r="E118" s="2" t="s">
        <v>58</v>
      </c>
      <c r="F118" s="2" t="s">
        <v>66</v>
      </c>
      <c r="G118" s="4">
        <v>3</v>
      </c>
      <c r="H118" s="4">
        <v>1</v>
      </c>
      <c r="I118" s="5">
        <v>64.6</v>
      </c>
      <c r="J118" s="4">
        <v>1</v>
      </c>
      <c r="K118" s="4">
        <v>0</v>
      </c>
      <c r="L118" s="4">
        <v>1</v>
      </c>
      <c r="M118" s="5">
        <v>33.6</v>
      </c>
      <c r="N118" s="5">
        <v>0</v>
      </c>
      <c r="O118" s="5">
        <v>33.6</v>
      </c>
      <c r="P118" s="5">
        <v>2304720.77</v>
      </c>
      <c r="Q118" s="5">
        <v>1240170.25</v>
      </c>
      <c r="R118" s="5">
        <v>532275.26</v>
      </c>
      <c r="S118" s="5">
        <v>532275.26</v>
      </c>
      <c r="T118" s="5">
        <v>0</v>
      </c>
      <c r="U118" s="5">
        <v>0</v>
      </c>
    </row>
    <row r="119" spans="1:21" ht="19.5" customHeight="1">
      <c r="A119" s="2">
        <v>103</v>
      </c>
      <c r="B119" s="3" t="s">
        <v>228</v>
      </c>
      <c r="C119" s="2" t="s">
        <v>101</v>
      </c>
      <c r="D119" s="2" t="s">
        <v>102</v>
      </c>
      <c r="E119" s="2" t="s">
        <v>58</v>
      </c>
      <c r="F119" s="2" t="s">
        <v>70</v>
      </c>
      <c r="G119" s="4">
        <v>9</v>
      </c>
      <c r="H119" s="4">
        <v>5</v>
      </c>
      <c r="I119" s="5">
        <v>239.8</v>
      </c>
      <c r="J119" s="4">
        <v>2</v>
      </c>
      <c r="K119" s="4">
        <v>1</v>
      </c>
      <c r="L119" s="4">
        <v>1</v>
      </c>
      <c r="M119" s="5">
        <v>100.1</v>
      </c>
      <c r="N119" s="5">
        <v>63.1</v>
      </c>
      <c r="O119" s="5">
        <v>37</v>
      </c>
      <c r="P119" s="5">
        <v>4045567.53</v>
      </c>
      <c r="Q119" s="5">
        <v>2176919.89</v>
      </c>
      <c r="R119" s="5">
        <v>934323.82</v>
      </c>
      <c r="S119" s="5">
        <v>934323.82</v>
      </c>
      <c r="T119" s="5">
        <v>0</v>
      </c>
      <c r="U119" s="5">
        <v>0</v>
      </c>
    </row>
    <row r="120" spans="1:21" ht="19.5" customHeight="1">
      <c r="A120" s="2">
        <v>104</v>
      </c>
      <c r="B120" s="3" t="s">
        <v>229</v>
      </c>
      <c r="C120" s="2" t="s">
        <v>230</v>
      </c>
      <c r="D120" s="2" t="s">
        <v>231</v>
      </c>
      <c r="E120" s="2" t="s">
        <v>58</v>
      </c>
      <c r="F120" s="2" t="s">
        <v>66</v>
      </c>
      <c r="G120" s="4">
        <v>8</v>
      </c>
      <c r="H120" s="4">
        <v>6</v>
      </c>
      <c r="I120" s="5">
        <v>225.3</v>
      </c>
      <c r="J120" s="4">
        <v>4</v>
      </c>
      <c r="K120" s="4">
        <v>4</v>
      </c>
      <c r="L120" s="4">
        <v>0</v>
      </c>
      <c r="M120" s="5">
        <v>126.7</v>
      </c>
      <c r="N120" s="5">
        <v>126.7</v>
      </c>
      <c r="O120" s="5">
        <v>0</v>
      </c>
      <c r="P120" s="5">
        <v>5120613.44</v>
      </c>
      <c r="Q120" s="5">
        <v>2755402.09</v>
      </c>
      <c r="R120" s="5">
        <v>1182605.68</v>
      </c>
      <c r="S120" s="5">
        <v>1182605.67</v>
      </c>
      <c r="T120" s="5">
        <v>0</v>
      </c>
      <c r="U120" s="5">
        <v>0</v>
      </c>
    </row>
    <row r="121" spans="1:21" ht="19.5" customHeight="1">
      <c r="A121" s="2">
        <v>105</v>
      </c>
      <c r="B121" s="3" t="s">
        <v>232</v>
      </c>
      <c r="C121" s="2" t="s">
        <v>117</v>
      </c>
      <c r="D121" s="2" t="s">
        <v>118</v>
      </c>
      <c r="E121" s="2" t="s">
        <v>58</v>
      </c>
      <c r="F121" s="2" t="s">
        <v>66</v>
      </c>
      <c r="G121" s="4">
        <v>6</v>
      </c>
      <c r="H121" s="4">
        <v>3</v>
      </c>
      <c r="I121" s="5">
        <v>78.8</v>
      </c>
      <c r="J121" s="4">
        <v>1</v>
      </c>
      <c r="K121" s="4">
        <v>1</v>
      </c>
      <c r="L121" s="4">
        <v>0</v>
      </c>
      <c r="M121" s="5">
        <v>33.4</v>
      </c>
      <c r="N121" s="5">
        <v>33.4</v>
      </c>
      <c r="O121" s="5">
        <v>0</v>
      </c>
      <c r="P121" s="5">
        <v>1349869.68</v>
      </c>
      <c r="Q121" s="5">
        <v>726364.88</v>
      </c>
      <c r="R121" s="5">
        <v>311752.4</v>
      </c>
      <c r="S121" s="5">
        <v>311752.4</v>
      </c>
      <c r="T121" s="5">
        <v>0</v>
      </c>
      <c r="U121" s="5">
        <v>0</v>
      </c>
    </row>
    <row r="122" spans="1:21" ht="19.5" customHeight="1">
      <c r="A122" s="2">
        <v>106</v>
      </c>
      <c r="B122" s="3" t="s">
        <v>233</v>
      </c>
      <c r="C122" s="2" t="s">
        <v>234</v>
      </c>
      <c r="D122" s="2" t="s">
        <v>136</v>
      </c>
      <c r="E122" s="2" t="s">
        <v>58</v>
      </c>
      <c r="F122" s="2" t="s">
        <v>59</v>
      </c>
      <c r="G122" s="4">
        <v>2</v>
      </c>
      <c r="H122" s="4">
        <v>2</v>
      </c>
      <c r="I122" s="5">
        <v>88</v>
      </c>
      <c r="J122" s="4">
        <v>1</v>
      </c>
      <c r="K122" s="4">
        <v>1</v>
      </c>
      <c r="L122" s="4">
        <v>0</v>
      </c>
      <c r="M122" s="5">
        <v>52.4</v>
      </c>
      <c r="N122" s="5">
        <v>52.4</v>
      </c>
      <c r="O122" s="5">
        <v>0</v>
      </c>
      <c r="P122" s="5">
        <v>2434298</v>
      </c>
      <c r="Q122" s="5">
        <v>1309895.75</v>
      </c>
      <c r="R122" s="5">
        <v>562201.12</v>
      </c>
      <c r="S122" s="5">
        <v>562201.13</v>
      </c>
      <c r="T122" s="5">
        <v>0</v>
      </c>
      <c r="U122" s="5">
        <v>0</v>
      </c>
    </row>
    <row r="123" spans="1:21" ht="27" customHeight="1">
      <c r="A123" s="2">
        <v>107</v>
      </c>
      <c r="B123" s="3" t="s">
        <v>235</v>
      </c>
      <c r="C123" s="2" t="s">
        <v>183</v>
      </c>
      <c r="D123" s="2" t="s">
        <v>77</v>
      </c>
      <c r="E123" s="2" t="s">
        <v>58</v>
      </c>
      <c r="F123" s="2" t="s">
        <v>66</v>
      </c>
      <c r="G123" s="4">
        <v>6</v>
      </c>
      <c r="H123" s="4">
        <v>3</v>
      </c>
      <c r="I123" s="5">
        <v>174.54</v>
      </c>
      <c r="J123" s="4">
        <v>2</v>
      </c>
      <c r="K123" s="4">
        <v>0</v>
      </c>
      <c r="L123" s="4">
        <v>2</v>
      </c>
      <c r="M123" s="5">
        <v>58.04</v>
      </c>
      <c r="N123" s="5">
        <v>0</v>
      </c>
      <c r="O123" s="5">
        <v>58.04</v>
      </c>
      <c r="P123" s="5">
        <v>3981130.76</v>
      </c>
      <c r="Q123" s="5">
        <v>2142246.46</v>
      </c>
      <c r="R123" s="5">
        <v>919442.15</v>
      </c>
      <c r="S123" s="5">
        <v>919442.15</v>
      </c>
      <c r="T123" s="5">
        <v>0</v>
      </c>
      <c r="U123" s="5">
        <v>0</v>
      </c>
    </row>
    <row r="124" spans="1:21" ht="24.75" customHeight="1">
      <c r="A124" s="2">
        <v>108</v>
      </c>
      <c r="B124" s="3" t="s">
        <v>236</v>
      </c>
      <c r="C124" s="2" t="s">
        <v>237</v>
      </c>
      <c r="D124" s="2" t="s">
        <v>112</v>
      </c>
      <c r="E124" s="2" t="s">
        <v>58</v>
      </c>
      <c r="F124" s="2" t="s">
        <v>70</v>
      </c>
      <c r="G124" s="4">
        <v>14</v>
      </c>
      <c r="H124" s="4">
        <v>11</v>
      </c>
      <c r="I124" s="5">
        <v>410.1</v>
      </c>
      <c r="J124" s="4">
        <v>5</v>
      </c>
      <c r="K124" s="4">
        <v>1</v>
      </c>
      <c r="L124" s="4">
        <v>4</v>
      </c>
      <c r="M124" s="5">
        <v>290.4</v>
      </c>
      <c r="N124" s="5">
        <v>67.5</v>
      </c>
      <c r="O124" s="5">
        <v>222.9</v>
      </c>
      <c r="P124" s="5">
        <v>16087216.03</v>
      </c>
      <c r="Q124" s="5">
        <v>8656530.95</v>
      </c>
      <c r="R124" s="5">
        <v>3715342.54</v>
      </c>
      <c r="S124" s="5">
        <v>3715342.54</v>
      </c>
      <c r="T124" s="5">
        <v>0</v>
      </c>
      <c r="U124" s="5">
        <v>0</v>
      </c>
    </row>
    <row r="125" spans="1:21" s="10" customFormat="1" ht="26.25" customHeight="1">
      <c r="A125" s="6"/>
      <c r="B125" s="7" t="s">
        <v>238</v>
      </c>
      <c r="C125" s="6" t="s">
        <v>48</v>
      </c>
      <c r="D125" s="6" t="s">
        <v>349</v>
      </c>
      <c r="E125" s="6" t="s">
        <v>48</v>
      </c>
      <c r="F125" s="6" t="s">
        <v>48</v>
      </c>
      <c r="G125" s="8">
        <v>401</v>
      </c>
      <c r="H125" s="8">
        <v>264</v>
      </c>
      <c r="I125" s="9">
        <v>8565.07</v>
      </c>
      <c r="J125" s="8">
        <v>91</v>
      </c>
      <c r="K125" s="8">
        <v>27</v>
      </c>
      <c r="L125" s="8">
        <v>64</v>
      </c>
      <c r="M125" s="9">
        <v>3209.1</v>
      </c>
      <c r="N125" s="9">
        <v>992.7</v>
      </c>
      <c r="O125" s="9">
        <v>2216.4</v>
      </c>
      <c r="P125" s="9">
        <v>84848986</v>
      </c>
      <c r="Q125" s="9">
        <v>0</v>
      </c>
      <c r="R125" s="9">
        <v>0</v>
      </c>
      <c r="S125" s="9">
        <v>0</v>
      </c>
      <c r="T125" s="9">
        <v>0</v>
      </c>
      <c r="U125" s="9">
        <v>84848986</v>
      </c>
    </row>
    <row r="126" spans="1:21" s="10" customFormat="1" ht="23.25" customHeight="1">
      <c r="A126" s="6"/>
      <c r="B126" s="7" t="s">
        <v>54</v>
      </c>
      <c r="C126" s="6" t="s">
        <v>48</v>
      </c>
      <c r="D126" s="6" t="s">
        <v>349</v>
      </c>
      <c r="E126" s="6" t="s">
        <v>48</v>
      </c>
      <c r="F126" s="6" t="s">
        <v>48</v>
      </c>
      <c r="G126" s="8">
        <v>401</v>
      </c>
      <c r="H126" s="8">
        <v>264</v>
      </c>
      <c r="I126" s="9">
        <v>8565.07</v>
      </c>
      <c r="J126" s="8">
        <v>91</v>
      </c>
      <c r="K126" s="8">
        <v>27</v>
      </c>
      <c r="L126" s="8">
        <v>64</v>
      </c>
      <c r="M126" s="9">
        <v>3209.1</v>
      </c>
      <c r="N126" s="9">
        <v>992.7</v>
      </c>
      <c r="O126" s="9">
        <v>2216.4</v>
      </c>
      <c r="P126" s="9">
        <v>84848986</v>
      </c>
      <c r="Q126" s="9">
        <v>0</v>
      </c>
      <c r="R126" s="9">
        <v>0</v>
      </c>
      <c r="S126" s="9">
        <v>0</v>
      </c>
      <c r="T126" s="9">
        <v>0</v>
      </c>
      <c r="U126" s="9">
        <f>SUM(U127:U163)</f>
        <v>84848986</v>
      </c>
    </row>
    <row r="127" spans="1:21" ht="19.5" customHeight="1">
      <c r="A127" s="17">
        <v>109</v>
      </c>
      <c r="B127" s="18" t="s">
        <v>350</v>
      </c>
      <c r="C127" s="17" t="s">
        <v>91</v>
      </c>
      <c r="D127" s="17" t="s">
        <v>92</v>
      </c>
      <c r="E127" s="17" t="s">
        <v>58</v>
      </c>
      <c r="F127" s="17" t="s">
        <v>59</v>
      </c>
      <c r="G127" s="19">
        <v>4</v>
      </c>
      <c r="H127" s="19">
        <v>4</v>
      </c>
      <c r="I127" s="16">
        <v>142.9</v>
      </c>
      <c r="J127" s="19">
        <v>3</v>
      </c>
      <c r="K127" s="19">
        <v>0</v>
      </c>
      <c r="L127" s="19">
        <v>3</v>
      </c>
      <c r="M127" s="16">
        <v>122.3</v>
      </c>
      <c r="N127" s="16">
        <v>0</v>
      </c>
      <c r="O127" s="16">
        <v>122.3</v>
      </c>
      <c r="P127" s="16">
        <v>3149836.5</v>
      </c>
      <c r="Q127" s="16">
        <v>0</v>
      </c>
      <c r="R127" s="16">
        <v>0</v>
      </c>
      <c r="S127" s="16">
        <v>0</v>
      </c>
      <c r="T127" s="16">
        <v>0</v>
      </c>
      <c r="U127" s="16">
        <v>3149836.5</v>
      </c>
    </row>
    <row r="128" spans="1:21" ht="19.5" customHeight="1">
      <c r="A128" s="17">
        <v>110</v>
      </c>
      <c r="B128" s="18" t="s">
        <v>351</v>
      </c>
      <c r="C128" s="17" t="s">
        <v>91</v>
      </c>
      <c r="D128" s="17" t="s">
        <v>92</v>
      </c>
      <c r="E128" s="17" t="s">
        <v>58</v>
      </c>
      <c r="F128" s="17" t="s">
        <v>59</v>
      </c>
      <c r="G128" s="19">
        <v>8</v>
      </c>
      <c r="H128" s="19">
        <v>8</v>
      </c>
      <c r="I128" s="16">
        <v>138.3</v>
      </c>
      <c r="J128" s="19">
        <v>4</v>
      </c>
      <c r="K128" s="19">
        <v>0</v>
      </c>
      <c r="L128" s="19">
        <v>4</v>
      </c>
      <c r="M128" s="16">
        <v>138.3</v>
      </c>
      <c r="N128" s="16">
        <v>0</v>
      </c>
      <c r="O128" s="16">
        <v>138.3</v>
      </c>
      <c r="P128" s="16">
        <v>3561916.5</v>
      </c>
      <c r="Q128" s="16">
        <v>0</v>
      </c>
      <c r="R128" s="16">
        <v>0</v>
      </c>
      <c r="S128" s="16">
        <v>0</v>
      </c>
      <c r="T128" s="16">
        <v>0</v>
      </c>
      <c r="U128" s="16">
        <v>3561916.5</v>
      </c>
    </row>
    <row r="129" spans="1:21" ht="19.5" customHeight="1">
      <c r="A129" s="17">
        <v>111</v>
      </c>
      <c r="B129" s="18" t="s">
        <v>75</v>
      </c>
      <c r="C129" s="17" t="s">
        <v>76</v>
      </c>
      <c r="D129" s="17" t="s">
        <v>77</v>
      </c>
      <c r="E129" s="17" t="s">
        <v>58</v>
      </c>
      <c r="F129" s="17" t="s">
        <v>66</v>
      </c>
      <c r="G129" s="19">
        <v>28</v>
      </c>
      <c r="H129" s="19">
        <v>4</v>
      </c>
      <c r="I129" s="16">
        <v>481.6</v>
      </c>
      <c r="J129" s="19">
        <v>1</v>
      </c>
      <c r="K129" s="19">
        <v>0</v>
      </c>
      <c r="L129" s="19">
        <v>1</v>
      </c>
      <c r="M129" s="16">
        <v>32.6</v>
      </c>
      <c r="N129" s="16">
        <v>0</v>
      </c>
      <c r="O129" s="16">
        <v>32.6</v>
      </c>
      <c r="P129" s="16">
        <v>839613</v>
      </c>
      <c r="Q129" s="16">
        <v>0</v>
      </c>
      <c r="R129" s="16">
        <v>0</v>
      </c>
      <c r="S129" s="16">
        <v>0</v>
      </c>
      <c r="T129" s="16">
        <v>0</v>
      </c>
      <c r="U129" s="16">
        <v>839613</v>
      </c>
    </row>
    <row r="130" spans="1:21" ht="27.75" customHeight="1">
      <c r="A130" s="17">
        <v>112</v>
      </c>
      <c r="B130" s="18" t="s">
        <v>239</v>
      </c>
      <c r="C130" s="17" t="s">
        <v>240</v>
      </c>
      <c r="D130" s="17" t="s">
        <v>163</v>
      </c>
      <c r="E130" s="17" t="s">
        <v>58</v>
      </c>
      <c r="F130" s="17" t="s">
        <v>59</v>
      </c>
      <c r="G130" s="19">
        <v>15</v>
      </c>
      <c r="H130" s="19">
        <v>15</v>
      </c>
      <c r="I130" s="16">
        <v>320.9</v>
      </c>
      <c r="J130" s="19">
        <v>5</v>
      </c>
      <c r="K130" s="19">
        <v>5</v>
      </c>
      <c r="L130" s="19">
        <v>0</v>
      </c>
      <c r="M130" s="16">
        <v>320.9</v>
      </c>
      <c r="N130" s="16">
        <v>320.9</v>
      </c>
      <c r="O130" s="16">
        <v>0</v>
      </c>
      <c r="P130" s="16">
        <v>8264779.5</v>
      </c>
      <c r="Q130" s="16">
        <v>0</v>
      </c>
      <c r="R130" s="16">
        <v>0</v>
      </c>
      <c r="S130" s="16">
        <v>0</v>
      </c>
      <c r="T130" s="16">
        <v>0</v>
      </c>
      <c r="U130" s="16">
        <v>8264779.5</v>
      </c>
    </row>
    <row r="131" spans="1:21" ht="19.5" customHeight="1">
      <c r="A131" s="17">
        <v>113</v>
      </c>
      <c r="B131" s="18" t="s">
        <v>94</v>
      </c>
      <c r="C131" s="17" t="s">
        <v>95</v>
      </c>
      <c r="D131" s="17" t="s">
        <v>96</v>
      </c>
      <c r="E131" s="17" t="s">
        <v>58</v>
      </c>
      <c r="F131" s="17" t="s">
        <v>59</v>
      </c>
      <c r="G131" s="19">
        <v>37</v>
      </c>
      <c r="H131" s="19">
        <v>14</v>
      </c>
      <c r="I131" s="16">
        <v>491.2</v>
      </c>
      <c r="J131" s="19">
        <v>3</v>
      </c>
      <c r="K131" s="19">
        <v>0</v>
      </c>
      <c r="L131" s="19">
        <v>3</v>
      </c>
      <c r="M131" s="16">
        <v>56.6</v>
      </c>
      <c r="N131" s="16">
        <v>0</v>
      </c>
      <c r="O131" s="16">
        <v>56.6</v>
      </c>
      <c r="P131" s="16">
        <v>1457733</v>
      </c>
      <c r="Q131" s="16">
        <v>0</v>
      </c>
      <c r="R131" s="16">
        <v>0</v>
      </c>
      <c r="S131" s="16">
        <v>0</v>
      </c>
      <c r="T131" s="16">
        <v>0</v>
      </c>
      <c r="U131" s="16">
        <v>1457733</v>
      </c>
    </row>
    <row r="132" spans="1:21" ht="19.5" customHeight="1">
      <c r="A132" s="17">
        <v>114</v>
      </c>
      <c r="B132" s="18" t="s">
        <v>103</v>
      </c>
      <c r="C132" s="17" t="s">
        <v>89</v>
      </c>
      <c r="D132" s="17" t="s">
        <v>57</v>
      </c>
      <c r="E132" s="17" t="s">
        <v>58</v>
      </c>
      <c r="F132" s="17" t="s">
        <v>59</v>
      </c>
      <c r="G132" s="19">
        <v>10</v>
      </c>
      <c r="H132" s="19">
        <v>4</v>
      </c>
      <c r="I132" s="16">
        <v>187.9</v>
      </c>
      <c r="J132" s="19">
        <v>1</v>
      </c>
      <c r="K132" s="19">
        <v>0</v>
      </c>
      <c r="L132" s="19">
        <v>1</v>
      </c>
      <c r="M132" s="16">
        <v>22.7</v>
      </c>
      <c r="N132" s="16">
        <v>0</v>
      </c>
      <c r="O132" s="16">
        <v>22.7</v>
      </c>
      <c r="P132" s="16">
        <v>584638.5</v>
      </c>
      <c r="Q132" s="16">
        <v>0</v>
      </c>
      <c r="R132" s="16">
        <v>0</v>
      </c>
      <c r="S132" s="16">
        <v>0</v>
      </c>
      <c r="T132" s="16">
        <v>0</v>
      </c>
      <c r="U132" s="16">
        <v>584638.5</v>
      </c>
    </row>
    <row r="133" spans="1:21" ht="25.5" customHeight="1">
      <c r="A133" s="17">
        <v>115</v>
      </c>
      <c r="B133" s="18" t="s">
        <v>105</v>
      </c>
      <c r="C133" s="17" t="s">
        <v>68</v>
      </c>
      <c r="D133" s="17" t="s">
        <v>69</v>
      </c>
      <c r="E133" s="17" t="s">
        <v>58</v>
      </c>
      <c r="F133" s="17" t="s">
        <v>59</v>
      </c>
      <c r="G133" s="19">
        <v>12</v>
      </c>
      <c r="H133" s="19">
        <v>2</v>
      </c>
      <c r="I133" s="16">
        <v>189.1</v>
      </c>
      <c r="J133" s="19">
        <v>1</v>
      </c>
      <c r="K133" s="19">
        <v>0</v>
      </c>
      <c r="L133" s="19">
        <v>1</v>
      </c>
      <c r="M133" s="16">
        <v>30.2</v>
      </c>
      <c r="N133" s="16">
        <v>0</v>
      </c>
      <c r="O133" s="16">
        <v>30.2</v>
      </c>
      <c r="P133" s="16">
        <v>777801</v>
      </c>
      <c r="Q133" s="16">
        <v>0</v>
      </c>
      <c r="R133" s="16">
        <v>0</v>
      </c>
      <c r="S133" s="16">
        <v>0</v>
      </c>
      <c r="T133" s="16">
        <v>0</v>
      </c>
      <c r="U133" s="16">
        <v>777801</v>
      </c>
    </row>
    <row r="134" spans="1:21" ht="19.5" customHeight="1">
      <c r="A134" s="17">
        <v>116</v>
      </c>
      <c r="B134" s="18" t="s">
        <v>241</v>
      </c>
      <c r="C134" s="17" t="s">
        <v>242</v>
      </c>
      <c r="D134" s="17" t="s">
        <v>92</v>
      </c>
      <c r="E134" s="17" t="s">
        <v>58</v>
      </c>
      <c r="F134" s="17" t="s">
        <v>59</v>
      </c>
      <c r="G134" s="19">
        <v>11</v>
      </c>
      <c r="H134" s="19">
        <v>11</v>
      </c>
      <c r="I134" s="16">
        <v>366.8</v>
      </c>
      <c r="J134" s="19">
        <v>7</v>
      </c>
      <c r="K134" s="19">
        <v>0</v>
      </c>
      <c r="L134" s="19">
        <v>7</v>
      </c>
      <c r="M134" s="16">
        <v>152.6</v>
      </c>
      <c r="N134" s="16">
        <v>0</v>
      </c>
      <c r="O134" s="16">
        <v>152.6</v>
      </c>
      <c r="P134" s="16">
        <v>3930213</v>
      </c>
      <c r="Q134" s="16">
        <v>0</v>
      </c>
      <c r="R134" s="16">
        <v>0</v>
      </c>
      <c r="S134" s="16">
        <v>0</v>
      </c>
      <c r="T134" s="16">
        <v>0</v>
      </c>
      <c r="U134" s="16">
        <v>3930213</v>
      </c>
    </row>
    <row r="135" spans="1:21" ht="19.5" customHeight="1">
      <c r="A135" s="17">
        <v>117</v>
      </c>
      <c r="B135" s="18" t="s">
        <v>243</v>
      </c>
      <c r="C135" s="17" t="s">
        <v>183</v>
      </c>
      <c r="D135" s="17" t="s">
        <v>77</v>
      </c>
      <c r="E135" s="17" t="s">
        <v>58</v>
      </c>
      <c r="F135" s="17" t="s">
        <v>59</v>
      </c>
      <c r="G135" s="19">
        <v>11</v>
      </c>
      <c r="H135" s="19">
        <v>11</v>
      </c>
      <c r="I135" s="16">
        <v>124.6</v>
      </c>
      <c r="J135" s="19">
        <v>3</v>
      </c>
      <c r="K135" s="19">
        <v>0</v>
      </c>
      <c r="L135" s="19">
        <v>3</v>
      </c>
      <c r="M135" s="16">
        <v>62.3</v>
      </c>
      <c r="N135" s="16">
        <v>0</v>
      </c>
      <c r="O135" s="16">
        <v>62.3</v>
      </c>
      <c r="P135" s="16">
        <v>1604536.5</v>
      </c>
      <c r="Q135" s="16">
        <v>0</v>
      </c>
      <c r="R135" s="16">
        <v>0</v>
      </c>
      <c r="S135" s="16">
        <v>0</v>
      </c>
      <c r="T135" s="16">
        <v>0</v>
      </c>
      <c r="U135" s="16">
        <v>1604536.5</v>
      </c>
    </row>
    <row r="136" spans="1:21" ht="19.5" customHeight="1">
      <c r="A136" s="17">
        <v>118</v>
      </c>
      <c r="B136" s="18" t="s">
        <v>352</v>
      </c>
      <c r="C136" s="17" t="s">
        <v>72</v>
      </c>
      <c r="D136" s="17" t="s">
        <v>73</v>
      </c>
      <c r="E136" s="17" t="s">
        <v>58</v>
      </c>
      <c r="F136" s="17" t="s">
        <v>59</v>
      </c>
      <c r="G136" s="19">
        <v>13</v>
      </c>
      <c r="H136" s="19">
        <v>13</v>
      </c>
      <c r="I136" s="16">
        <v>281.5</v>
      </c>
      <c r="J136" s="19">
        <v>3</v>
      </c>
      <c r="K136" s="19">
        <v>0</v>
      </c>
      <c r="L136" s="19">
        <v>3</v>
      </c>
      <c r="M136" s="16">
        <v>101.8</v>
      </c>
      <c r="N136" s="16">
        <v>0</v>
      </c>
      <c r="O136" s="16">
        <v>101.8</v>
      </c>
      <c r="P136" s="16">
        <v>2621859</v>
      </c>
      <c r="Q136" s="16">
        <v>0</v>
      </c>
      <c r="R136" s="16">
        <v>0</v>
      </c>
      <c r="S136" s="16">
        <v>0</v>
      </c>
      <c r="T136" s="16">
        <v>0</v>
      </c>
      <c r="U136" s="16">
        <v>2621859</v>
      </c>
    </row>
    <row r="137" spans="1:21" ht="19.5" customHeight="1">
      <c r="A137" s="17">
        <v>119</v>
      </c>
      <c r="B137" s="18" t="s">
        <v>353</v>
      </c>
      <c r="C137" s="17" t="s">
        <v>68</v>
      </c>
      <c r="D137" s="17" t="s">
        <v>69</v>
      </c>
      <c r="E137" s="17" t="s">
        <v>58</v>
      </c>
      <c r="F137" s="17" t="s">
        <v>59</v>
      </c>
      <c r="G137" s="19">
        <v>6</v>
      </c>
      <c r="H137" s="19">
        <v>6</v>
      </c>
      <c r="I137" s="16">
        <v>305.42</v>
      </c>
      <c r="J137" s="19">
        <v>5</v>
      </c>
      <c r="K137" s="19">
        <v>0</v>
      </c>
      <c r="L137" s="19">
        <v>5</v>
      </c>
      <c r="M137" s="16">
        <v>147.1</v>
      </c>
      <c r="N137" s="16">
        <v>0</v>
      </c>
      <c r="O137" s="16">
        <v>147.1</v>
      </c>
      <c r="P137" s="16">
        <v>3788560.5</v>
      </c>
      <c r="Q137" s="16">
        <v>0</v>
      </c>
      <c r="R137" s="16">
        <v>0</v>
      </c>
      <c r="S137" s="16">
        <v>0</v>
      </c>
      <c r="T137" s="16">
        <v>0</v>
      </c>
      <c r="U137" s="16">
        <v>3788560.5</v>
      </c>
    </row>
    <row r="138" spans="1:21" ht="25.5" customHeight="1">
      <c r="A138" s="17">
        <v>120</v>
      </c>
      <c r="B138" s="18" t="s">
        <v>141</v>
      </c>
      <c r="C138" s="17" t="s">
        <v>56</v>
      </c>
      <c r="D138" s="17" t="s">
        <v>57</v>
      </c>
      <c r="E138" s="17" t="s">
        <v>58</v>
      </c>
      <c r="F138" s="17" t="s">
        <v>66</v>
      </c>
      <c r="G138" s="19">
        <v>28</v>
      </c>
      <c r="H138" s="19">
        <v>4</v>
      </c>
      <c r="I138" s="16">
        <v>474.65</v>
      </c>
      <c r="J138" s="19">
        <v>1</v>
      </c>
      <c r="K138" s="19">
        <v>0</v>
      </c>
      <c r="L138" s="19">
        <v>1</v>
      </c>
      <c r="M138" s="16">
        <v>29.4</v>
      </c>
      <c r="N138" s="16">
        <v>0</v>
      </c>
      <c r="O138" s="16">
        <v>29.4</v>
      </c>
      <c r="P138" s="16">
        <v>757197</v>
      </c>
      <c r="Q138" s="16">
        <v>0</v>
      </c>
      <c r="R138" s="16">
        <v>0</v>
      </c>
      <c r="S138" s="16">
        <v>0</v>
      </c>
      <c r="T138" s="16">
        <v>0</v>
      </c>
      <c r="U138" s="16">
        <v>757197</v>
      </c>
    </row>
    <row r="139" spans="1:21" ht="19.5" customHeight="1">
      <c r="A139" s="17">
        <v>121</v>
      </c>
      <c r="B139" s="18" t="s">
        <v>354</v>
      </c>
      <c r="C139" s="17" t="s">
        <v>355</v>
      </c>
      <c r="D139" s="17" t="s">
        <v>356</v>
      </c>
      <c r="E139" s="17" t="s">
        <v>58</v>
      </c>
      <c r="F139" s="17" t="s">
        <v>59</v>
      </c>
      <c r="G139" s="19">
        <v>9</v>
      </c>
      <c r="H139" s="19">
        <v>9</v>
      </c>
      <c r="I139" s="16">
        <v>104.4</v>
      </c>
      <c r="J139" s="19">
        <v>3</v>
      </c>
      <c r="K139" s="19">
        <v>0</v>
      </c>
      <c r="L139" s="19">
        <v>3</v>
      </c>
      <c r="M139" s="16">
        <v>104.4</v>
      </c>
      <c r="N139" s="16">
        <v>0</v>
      </c>
      <c r="O139" s="16">
        <v>104.4</v>
      </c>
      <c r="P139" s="16">
        <v>2688822</v>
      </c>
      <c r="Q139" s="16">
        <v>0</v>
      </c>
      <c r="R139" s="16">
        <v>0</v>
      </c>
      <c r="S139" s="16">
        <v>0</v>
      </c>
      <c r="T139" s="16">
        <v>0</v>
      </c>
      <c r="U139" s="16">
        <v>2688822</v>
      </c>
    </row>
    <row r="140" spans="1:21" ht="19.5" customHeight="1">
      <c r="A140" s="17">
        <v>122</v>
      </c>
      <c r="B140" s="18" t="s">
        <v>244</v>
      </c>
      <c r="C140" s="17" t="s">
        <v>129</v>
      </c>
      <c r="D140" s="17" t="s">
        <v>130</v>
      </c>
      <c r="E140" s="17" t="s">
        <v>58</v>
      </c>
      <c r="F140" s="17" t="s">
        <v>59</v>
      </c>
      <c r="G140" s="19">
        <v>7</v>
      </c>
      <c r="H140" s="19">
        <v>7</v>
      </c>
      <c r="I140" s="16">
        <v>61.6</v>
      </c>
      <c r="J140" s="19">
        <v>2</v>
      </c>
      <c r="K140" s="19">
        <v>0</v>
      </c>
      <c r="L140" s="19">
        <v>2</v>
      </c>
      <c r="M140" s="16">
        <v>61.6</v>
      </c>
      <c r="N140" s="16">
        <v>0</v>
      </c>
      <c r="O140" s="16">
        <v>61.6</v>
      </c>
      <c r="P140" s="16">
        <v>1586508</v>
      </c>
      <c r="Q140" s="16">
        <v>0</v>
      </c>
      <c r="R140" s="16">
        <v>0</v>
      </c>
      <c r="S140" s="16">
        <v>0</v>
      </c>
      <c r="T140" s="16">
        <v>0</v>
      </c>
      <c r="U140" s="16">
        <v>1586508</v>
      </c>
    </row>
    <row r="141" spans="1:21" ht="19.5" customHeight="1">
      <c r="A141" s="17">
        <v>123</v>
      </c>
      <c r="B141" s="18" t="s">
        <v>245</v>
      </c>
      <c r="C141" s="17" t="s">
        <v>246</v>
      </c>
      <c r="D141" s="17" t="s">
        <v>247</v>
      </c>
      <c r="E141" s="17" t="s">
        <v>58</v>
      </c>
      <c r="F141" s="17" t="s">
        <v>59</v>
      </c>
      <c r="G141" s="19">
        <v>15</v>
      </c>
      <c r="H141" s="19">
        <v>15</v>
      </c>
      <c r="I141" s="16">
        <v>189.8</v>
      </c>
      <c r="J141" s="19">
        <v>8</v>
      </c>
      <c r="K141" s="19">
        <v>8</v>
      </c>
      <c r="L141" s="19">
        <v>0</v>
      </c>
      <c r="M141" s="16">
        <v>189.8</v>
      </c>
      <c r="N141" s="16">
        <v>189.8</v>
      </c>
      <c r="O141" s="16">
        <v>0</v>
      </c>
      <c r="P141" s="16">
        <v>4888299</v>
      </c>
      <c r="Q141" s="16">
        <v>0</v>
      </c>
      <c r="R141" s="16">
        <v>0</v>
      </c>
      <c r="S141" s="16">
        <v>0</v>
      </c>
      <c r="T141" s="16">
        <v>0</v>
      </c>
      <c r="U141" s="16">
        <v>4888299</v>
      </c>
    </row>
    <row r="142" spans="1:21" ht="19.5" customHeight="1">
      <c r="A142" s="17">
        <v>124</v>
      </c>
      <c r="B142" s="18" t="s">
        <v>248</v>
      </c>
      <c r="C142" s="17" t="s">
        <v>143</v>
      </c>
      <c r="D142" s="17" t="s">
        <v>144</v>
      </c>
      <c r="E142" s="17" t="s">
        <v>58</v>
      </c>
      <c r="F142" s="17" t="s">
        <v>59</v>
      </c>
      <c r="G142" s="19">
        <v>5</v>
      </c>
      <c r="H142" s="19">
        <v>5</v>
      </c>
      <c r="I142" s="16">
        <v>76.8</v>
      </c>
      <c r="J142" s="19">
        <v>3</v>
      </c>
      <c r="K142" s="19">
        <v>3</v>
      </c>
      <c r="L142" s="19">
        <v>0</v>
      </c>
      <c r="M142" s="16">
        <v>76.8</v>
      </c>
      <c r="N142" s="16">
        <v>76.8</v>
      </c>
      <c r="O142" s="16">
        <v>0</v>
      </c>
      <c r="P142" s="16">
        <v>1977984</v>
      </c>
      <c r="Q142" s="16">
        <v>0</v>
      </c>
      <c r="R142" s="16">
        <v>0</v>
      </c>
      <c r="S142" s="16">
        <v>0</v>
      </c>
      <c r="T142" s="16">
        <v>0</v>
      </c>
      <c r="U142" s="16">
        <v>1977984</v>
      </c>
    </row>
    <row r="143" spans="1:21" ht="19.5" customHeight="1">
      <c r="A143" s="17">
        <v>125</v>
      </c>
      <c r="B143" s="18" t="s">
        <v>249</v>
      </c>
      <c r="C143" s="17" t="s">
        <v>149</v>
      </c>
      <c r="D143" s="17" t="s">
        <v>150</v>
      </c>
      <c r="E143" s="17" t="s">
        <v>58</v>
      </c>
      <c r="F143" s="17" t="s">
        <v>59</v>
      </c>
      <c r="G143" s="19">
        <v>5</v>
      </c>
      <c r="H143" s="19">
        <v>5</v>
      </c>
      <c r="I143" s="16">
        <v>113</v>
      </c>
      <c r="J143" s="19">
        <v>1</v>
      </c>
      <c r="K143" s="19">
        <v>0</v>
      </c>
      <c r="L143" s="19">
        <v>1</v>
      </c>
      <c r="M143" s="16">
        <v>56.5</v>
      </c>
      <c r="N143" s="16">
        <v>0</v>
      </c>
      <c r="O143" s="16">
        <v>56.5</v>
      </c>
      <c r="P143" s="16">
        <v>1455157.5</v>
      </c>
      <c r="Q143" s="16">
        <v>0</v>
      </c>
      <c r="R143" s="16">
        <v>0</v>
      </c>
      <c r="S143" s="16">
        <v>0</v>
      </c>
      <c r="T143" s="16">
        <v>0</v>
      </c>
      <c r="U143" s="16">
        <v>1455157.5</v>
      </c>
    </row>
    <row r="144" spans="1:21" ht="19.5" customHeight="1">
      <c r="A144" s="17">
        <v>126</v>
      </c>
      <c r="B144" s="18" t="s">
        <v>151</v>
      </c>
      <c r="C144" s="17" t="s">
        <v>152</v>
      </c>
      <c r="D144" s="17" t="s">
        <v>153</v>
      </c>
      <c r="E144" s="17" t="s">
        <v>58</v>
      </c>
      <c r="F144" s="17" t="s">
        <v>59</v>
      </c>
      <c r="G144" s="19">
        <v>5</v>
      </c>
      <c r="H144" s="19">
        <v>2</v>
      </c>
      <c r="I144" s="16">
        <v>89.4</v>
      </c>
      <c r="J144" s="19">
        <v>1</v>
      </c>
      <c r="K144" s="19">
        <v>1</v>
      </c>
      <c r="L144" s="19">
        <v>0</v>
      </c>
      <c r="M144" s="16">
        <v>41.2</v>
      </c>
      <c r="N144" s="16">
        <v>41.2</v>
      </c>
      <c r="O144" s="16">
        <v>0</v>
      </c>
      <c r="P144" s="16">
        <v>2039300</v>
      </c>
      <c r="Q144" s="16">
        <v>0</v>
      </c>
      <c r="R144" s="16">
        <v>0</v>
      </c>
      <c r="S144" s="16">
        <v>0</v>
      </c>
      <c r="T144" s="16">
        <v>0</v>
      </c>
      <c r="U144" s="16">
        <v>2039300</v>
      </c>
    </row>
    <row r="145" spans="1:21" ht="19.5" customHeight="1">
      <c r="A145" s="17">
        <v>127</v>
      </c>
      <c r="B145" s="18" t="s">
        <v>250</v>
      </c>
      <c r="C145" s="17" t="s">
        <v>129</v>
      </c>
      <c r="D145" s="17" t="s">
        <v>130</v>
      </c>
      <c r="E145" s="17" t="s">
        <v>58</v>
      </c>
      <c r="F145" s="17" t="s">
        <v>59</v>
      </c>
      <c r="G145" s="19">
        <v>5</v>
      </c>
      <c r="H145" s="19">
        <v>5</v>
      </c>
      <c r="I145" s="16">
        <v>144.9</v>
      </c>
      <c r="J145" s="19">
        <v>1</v>
      </c>
      <c r="K145" s="19">
        <v>0</v>
      </c>
      <c r="L145" s="19">
        <v>1</v>
      </c>
      <c r="M145" s="16">
        <v>48.2</v>
      </c>
      <c r="N145" s="16">
        <v>0</v>
      </c>
      <c r="O145" s="16">
        <v>48.2</v>
      </c>
      <c r="P145" s="16">
        <v>1241391</v>
      </c>
      <c r="Q145" s="16">
        <v>0</v>
      </c>
      <c r="R145" s="16">
        <v>0</v>
      </c>
      <c r="S145" s="16">
        <v>0</v>
      </c>
      <c r="T145" s="16">
        <v>0</v>
      </c>
      <c r="U145" s="16">
        <v>1241391</v>
      </c>
    </row>
    <row r="146" spans="1:21" ht="19.5" customHeight="1">
      <c r="A146" s="17">
        <v>128</v>
      </c>
      <c r="B146" s="18" t="s">
        <v>357</v>
      </c>
      <c r="C146" s="17" t="s">
        <v>149</v>
      </c>
      <c r="D146" s="17" t="s">
        <v>150</v>
      </c>
      <c r="E146" s="17" t="s">
        <v>58</v>
      </c>
      <c r="F146" s="17" t="s">
        <v>66</v>
      </c>
      <c r="G146" s="19">
        <v>27</v>
      </c>
      <c r="H146" s="19">
        <v>16</v>
      </c>
      <c r="I146" s="16">
        <v>898</v>
      </c>
      <c r="J146" s="19">
        <v>4</v>
      </c>
      <c r="K146" s="19">
        <v>0</v>
      </c>
      <c r="L146" s="19">
        <v>4</v>
      </c>
      <c r="M146" s="16">
        <v>188.2</v>
      </c>
      <c r="N146" s="16">
        <v>0</v>
      </c>
      <c r="O146" s="16">
        <v>188.2</v>
      </c>
      <c r="P146" s="16">
        <v>4847091</v>
      </c>
      <c r="Q146" s="16">
        <v>0</v>
      </c>
      <c r="R146" s="16">
        <v>0</v>
      </c>
      <c r="S146" s="16">
        <v>0</v>
      </c>
      <c r="T146" s="16">
        <v>0</v>
      </c>
      <c r="U146" s="16">
        <v>4847091</v>
      </c>
    </row>
    <row r="147" spans="1:21" ht="19.5" customHeight="1">
      <c r="A147" s="17">
        <v>129</v>
      </c>
      <c r="B147" s="18" t="s">
        <v>251</v>
      </c>
      <c r="C147" s="17" t="s">
        <v>72</v>
      </c>
      <c r="D147" s="17" t="s">
        <v>73</v>
      </c>
      <c r="E147" s="17" t="s">
        <v>58</v>
      </c>
      <c r="F147" s="17" t="s">
        <v>59</v>
      </c>
      <c r="G147" s="19">
        <v>5</v>
      </c>
      <c r="H147" s="19">
        <v>5</v>
      </c>
      <c r="I147" s="16">
        <v>358.3</v>
      </c>
      <c r="J147" s="19">
        <v>1</v>
      </c>
      <c r="K147" s="19">
        <v>1</v>
      </c>
      <c r="L147" s="19">
        <v>0</v>
      </c>
      <c r="M147" s="16">
        <v>53.4</v>
      </c>
      <c r="N147" s="16">
        <v>53.4</v>
      </c>
      <c r="O147" s="16">
        <v>0</v>
      </c>
      <c r="P147" s="16">
        <v>1375317</v>
      </c>
      <c r="Q147" s="16">
        <v>0</v>
      </c>
      <c r="R147" s="16">
        <v>0</v>
      </c>
      <c r="S147" s="16">
        <v>0</v>
      </c>
      <c r="T147" s="16">
        <v>0</v>
      </c>
      <c r="U147" s="16">
        <v>1375317</v>
      </c>
    </row>
    <row r="148" spans="1:21" ht="19.5" customHeight="1">
      <c r="A148" s="17">
        <v>130</v>
      </c>
      <c r="B148" s="18" t="s">
        <v>252</v>
      </c>
      <c r="C148" s="17" t="s">
        <v>253</v>
      </c>
      <c r="D148" s="17" t="s">
        <v>254</v>
      </c>
      <c r="E148" s="17" t="s">
        <v>58</v>
      </c>
      <c r="F148" s="17" t="s">
        <v>59</v>
      </c>
      <c r="G148" s="19">
        <v>10</v>
      </c>
      <c r="H148" s="19">
        <v>10</v>
      </c>
      <c r="I148" s="16">
        <v>100.9</v>
      </c>
      <c r="J148" s="19">
        <v>1</v>
      </c>
      <c r="K148" s="19">
        <v>0</v>
      </c>
      <c r="L148" s="19">
        <v>1</v>
      </c>
      <c r="M148" s="16">
        <v>31</v>
      </c>
      <c r="N148" s="16">
        <v>0</v>
      </c>
      <c r="O148" s="16">
        <v>31</v>
      </c>
      <c r="P148" s="16">
        <v>798405</v>
      </c>
      <c r="Q148" s="16">
        <v>0</v>
      </c>
      <c r="R148" s="16">
        <v>0</v>
      </c>
      <c r="S148" s="16">
        <v>0</v>
      </c>
      <c r="T148" s="16">
        <v>0</v>
      </c>
      <c r="U148" s="16">
        <v>798405</v>
      </c>
    </row>
    <row r="149" spans="1:21" ht="19.5" customHeight="1">
      <c r="A149" s="17">
        <v>131</v>
      </c>
      <c r="B149" s="18" t="s">
        <v>358</v>
      </c>
      <c r="C149" s="17" t="s">
        <v>260</v>
      </c>
      <c r="D149" s="17" t="s">
        <v>261</v>
      </c>
      <c r="E149" s="17" t="s">
        <v>58</v>
      </c>
      <c r="F149" s="17" t="s">
        <v>59</v>
      </c>
      <c r="G149" s="19">
        <v>10</v>
      </c>
      <c r="H149" s="19">
        <v>10</v>
      </c>
      <c r="I149" s="16">
        <v>169.1</v>
      </c>
      <c r="J149" s="19">
        <v>3</v>
      </c>
      <c r="K149" s="19">
        <v>0</v>
      </c>
      <c r="L149" s="19">
        <v>3</v>
      </c>
      <c r="M149" s="16">
        <v>169.1</v>
      </c>
      <c r="N149" s="16">
        <v>0</v>
      </c>
      <c r="O149" s="16">
        <v>169.1</v>
      </c>
      <c r="P149" s="16">
        <v>4355170.5</v>
      </c>
      <c r="Q149" s="16">
        <v>0</v>
      </c>
      <c r="R149" s="16">
        <v>0</v>
      </c>
      <c r="S149" s="16">
        <v>0</v>
      </c>
      <c r="T149" s="16">
        <v>0</v>
      </c>
      <c r="U149" s="16">
        <v>4355170.5</v>
      </c>
    </row>
    <row r="150" spans="1:21" ht="19.5" customHeight="1">
      <c r="A150" s="17">
        <v>132</v>
      </c>
      <c r="B150" s="18" t="s">
        <v>174</v>
      </c>
      <c r="C150" s="17" t="s">
        <v>56</v>
      </c>
      <c r="D150" s="17" t="s">
        <v>57</v>
      </c>
      <c r="E150" s="17" t="s">
        <v>58</v>
      </c>
      <c r="F150" s="17" t="s">
        <v>59</v>
      </c>
      <c r="G150" s="19">
        <v>11</v>
      </c>
      <c r="H150" s="19">
        <v>3</v>
      </c>
      <c r="I150" s="16">
        <v>397.4</v>
      </c>
      <c r="J150" s="19">
        <v>1</v>
      </c>
      <c r="K150" s="19">
        <v>0</v>
      </c>
      <c r="L150" s="19">
        <v>1</v>
      </c>
      <c r="M150" s="16">
        <v>52.2</v>
      </c>
      <c r="N150" s="16">
        <v>0</v>
      </c>
      <c r="O150" s="16">
        <v>52.2</v>
      </c>
      <c r="P150" s="16">
        <v>1344411</v>
      </c>
      <c r="Q150" s="16">
        <v>0</v>
      </c>
      <c r="R150" s="16">
        <v>0</v>
      </c>
      <c r="S150" s="16">
        <v>0</v>
      </c>
      <c r="T150" s="16">
        <v>0</v>
      </c>
      <c r="U150" s="16">
        <v>1344411</v>
      </c>
    </row>
    <row r="151" spans="1:21" ht="19.5" customHeight="1">
      <c r="A151" s="17">
        <v>133</v>
      </c>
      <c r="B151" s="18" t="s">
        <v>255</v>
      </c>
      <c r="C151" s="17" t="s">
        <v>256</v>
      </c>
      <c r="D151" s="17" t="s">
        <v>208</v>
      </c>
      <c r="E151" s="17" t="s">
        <v>58</v>
      </c>
      <c r="F151" s="17" t="s">
        <v>59</v>
      </c>
      <c r="G151" s="19">
        <v>4</v>
      </c>
      <c r="H151" s="19">
        <v>4</v>
      </c>
      <c r="I151" s="16">
        <v>163</v>
      </c>
      <c r="J151" s="19">
        <v>2</v>
      </c>
      <c r="K151" s="19">
        <v>0</v>
      </c>
      <c r="L151" s="19">
        <v>2</v>
      </c>
      <c r="M151" s="16">
        <v>62.3</v>
      </c>
      <c r="N151" s="16">
        <v>0</v>
      </c>
      <c r="O151" s="16">
        <v>62.3</v>
      </c>
      <c r="P151" s="16">
        <v>1604536.5</v>
      </c>
      <c r="Q151" s="16">
        <v>0</v>
      </c>
      <c r="R151" s="16">
        <v>0</v>
      </c>
      <c r="S151" s="16">
        <v>0</v>
      </c>
      <c r="T151" s="16">
        <v>0</v>
      </c>
      <c r="U151" s="16">
        <v>1604536.5</v>
      </c>
    </row>
    <row r="152" spans="1:21" ht="19.5" customHeight="1">
      <c r="A152" s="17">
        <v>134</v>
      </c>
      <c r="B152" s="18" t="s">
        <v>257</v>
      </c>
      <c r="C152" s="17" t="s">
        <v>258</v>
      </c>
      <c r="D152" s="17" t="s">
        <v>156</v>
      </c>
      <c r="E152" s="17" t="s">
        <v>58</v>
      </c>
      <c r="F152" s="17" t="s">
        <v>59</v>
      </c>
      <c r="G152" s="19">
        <v>3</v>
      </c>
      <c r="H152" s="19">
        <v>3</v>
      </c>
      <c r="I152" s="16">
        <v>54.2</v>
      </c>
      <c r="J152" s="19">
        <v>1</v>
      </c>
      <c r="K152" s="19">
        <v>0</v>
      </c>
      <c r="L152" s="19">
        <v>1</v>
      </c>
      <c r="M152" s="16">
        <v>40</v>
      </c>
      <c r="N152" s="16">
        <v>0</v>
      </c>
      <c r="O152" s="16">
        <v>40</v>
      </c>
      <c r="P152" s="16">
        <v>1030200</v>
      </c>
      <c r="Q152" s="16">
        <v>0</v>
      </c>
      <c r="R152" s="16">
        <v>0</v>
      </c>
      <c r="S152" s="16">
        <v>0</v>
      </c>
      <c r="T152" s="16">
        <v>0</v>
      </c>
      <c r="U152" s="16">
        <v>1030200</v>
      </c>
    </row>
    <row r="153" spans="1:21" ht="19.5" customHeight="1">
      <c r="A153" s="17">
        <v>135</v>
      </c>
      <c r="B153" s="18" t="s">
        <v>200</v>
      </c>
      <c r="C153" s="17" t="s">
        <v>201</v>
      </c>
      <c r="D153" s="17" t="s">
        <v>202</v>
      </c>
      <c r="E153" s="17" t="s">
        <v>58</v>
      </c>
      <c r="F153" s="17" t="s">
        <v>66</v>
      </c>
      <c r="G153" s="19">
        <v>10</v>
      </c>
      <c r="H153" s="19">
        <v>1</v>
      </c>
      <c r="I153" s="16">
        <v>272.1</v>
      </c>
      <c r="J153" s="19">
        <v>1</v>
      </c>
      <c r="K153" s="19">
        <v>0</v>
      </c>
      <c r="L153" s="19">
        <v>1</v>
      </c>
      <c r="M153" s="16">
        <v>36.7</v>
      </c>
      <c r="N153" s="16">
        <v>0</v>
      </c>
      <c r="O153" s="16">
        <v>36.7</v>
      </c>
      <c r="P153" s="16">
        <v>945208.5</v>
      </c>
      <c r="Q153" s="16">
        <v>0</v>
      </c>
      <c r="R153" s="16">
        <v>0</v>
      </c>
      <c r="S153" s="16">
        <v>0</v>
      </c>
      <c r="T153" s="16">
        <v>0</v>
      </c>
      <c r="U153" s="16">
        <v>945208.5</v>
      </c>
    </row>
    <row r="154" spans="1:21" ht="19.5" customHeight="1">
      <c r="A154" s="17">
        <v>136</v>
      </c>
      <c r="B154" s="18" t="s">
        <v>206</v>
      </c>
      <c r="C154" s="17" t="s">
        <v>207</v>
      </c>
      <c r="D154" s="17" t="s">
        <v>208</v>
      </c>
      <c r="E154" s="17" t="s">
        <v>58</v>
      </c>
      <c r="F154" s="17" t="s">
        <v>70</v>
      </c>
      <c r="G154" s="19">
        <v>5</v>
      </c>
      <c r="H154" s="19">
        <v>1</v>
      </c>
      <c r="I154" s="16">
        <v>109.9</v>
      </c>
      <c r="J154" s="19">
        <v>1</v>
      </c>
      <c r="K154" s="19">
        <v>0</v>
      </c>
      <c r="L154" s="19">
        <v>1</v>
      </c>
      <c r="M154" s="16">
        <v>35.4</v>
      </c>
      <c r="N154" s="16">
        <v>0</v>
      </c>
      <c r="O154" s="16">
        <v>35.4</v>
      </c>
      <c r="P154" s="16">
        <v>911727</v>
      </c>
      <c r="Q154" s="16">
        <v>0</v>
      </c>
      <c r="R154" s="16">
        <v>0</v>
      </c>
      <c r="S154" s="16">
        <v>0</v>
      </c>
      <c r="T154" s="16">
        <v>0</v>
      </c>
      <c r="U154" s="16">
        <v>911727</v>
      </c>
    </row>
    <row r="155" spans="1:21" ht="19.5" customHeight="1">
      <c r="A155" s="17">
        <v>137</v>
      </c>
      <c r="B155" s="18" t="s">
        <v>259</v>
      </c>
      <c r="C155" s="17" t="s">
        <v>260</v>
      </c>
      <c r="D155" s="17" t="s">
        <v>261</v>
      </c>
      <c r="E155" s="17" t="s">
        <v>58</v>
      </c>
      <c r="F155" s="17" t="s">
        <v>59</v>
      </c>
      <c r="G155" s="19">
        <v>2</v>
      </c>
      <c r="H155" s="19">
        <v>2</v>
      </c>
      <c r="I155" s="16">
        <v>114.1</v>
      </c>
      <c r="J155" s="19">
        <v>1</v>
      </c>
      <c r="K155" s="19">
        <v>0</v>
      </c>
      <c r="L155" s="19">
        <v>1</v>
      </c>
      <c r="M155" s="16">
        <v>25.3</v>
      </c>
      <c r="N155" s="16">
        <v>0</v>
      </c>
      <c r="O155" s="16">
        <v>25.3</v>
      </c>
      <c r="P155" s="16">
        <v>651601.5</v>
      </c>
      <c r="Q155" s="16">
        <v>0</v>
      </c>
      <c r="R155" s="16">
        <v>0</v>
      </c>
      <c r="S155" s="16">
        <v>0</v>
      </c>
      <c r="T155" s="16">
        <v>0</v>
      </c>
      <c r="U155" s="16">
        <v>651601.5</v>
      </c>
    </row>
    <row r="156" spans="1:21" ht="19.5" customHeight="1">
      <c r="A156" s="17">
        <v>138</v>
      </c>
      <c r="B156" s="18" t="s">
        <v>262</v>
      </c>
      <c r="C156" s="17" t="s">
        <v>91</v>
      </c>
      <c r="D156" s="17" t="s">
        <v>92</v>
      </c>
      <c r="E156" s="17" t="s">
        <v>58</v>
      </c>
      <c r="F156" s="17" t="s">
        <v>59</v>
      </c>
      <c r="G156" s="19">
        <v>11</v>
      </c>
      <c r="H156" s="19">
        <v>11</v>
      </c>
      <c r="I156" s="16">
        <v>351.2</v>
      </c>
      <c r="J156" s="19">
        <v>3</v>
      </c>
      <c r="K156" s="19">
        <v>1</v>
      </c>
      <c r="L156" s="19">
        <v>2</v>
      </c>
      <c r="M156" s="16">
        <v>130.8</v>
      </c>
      <c r="N156" s="16">
        <v>44</v>
      </c>
      <c r="O156" s="16">
        <v>86.8</v>
      </c>
      <c r="P156" s="16">
        <v>3368754</v>
      </c>
      <c r="Q156" s="16">
        <v>0</v>
      </c>
      <c r="R156" s="16">
        <v>0</v>
      </c>
      <c r="S156" s="16">
        <v>0</v>
      </c>
      <c r="T156" s="16">
        <v>0</v>
      </c>
      <c r="U156" s="16">
        <v>3368754</v>
      </c>
    </row>
    <row r="157" spans="1:21" ht="19.5" customHeight="1">
      <c r="A157" s="17">
        <v>139</v>
      </c>
      <c r="B157" s="18" t="s">
        <v>303</v>
      </c>
      <c r="C157" s="17" t="s">
        <v>91</v>
      </c>
      <c r="D157" s="17" t="s">
        <v>92</v>
      </c>
      <c r="E157" s="17" t="s">
        <v>58</v>
      </c>
      <c r="F157" s="17" t="s">
        <v>70</v>
      </c>
      <c r="G157" s="19">
        <v>11</v>
      </c>
      <c r="H157" s="19">
        <v>7</v>
      </c>
      <c r="I157" s="16">
        <v>362.1</v>
      </c>
      <c r="J157" s="19">
        <v>2</v>
      </c>
      <c r="K157" s="19">
        <v>2</v>
      </c>
      <c r="L157" s="19">
        <v>0</v>
      </c>
      <c r="M157" s="16">
        <v>90.7</v>
      </c>
      <c r="N157" s="16">
        <v>90.7</v>
      </c>
      <c r="O157" s="16">
        <v>0</v>
      </c>
      <c r="P157" s="16">
        <v>3556400</v>
      </c>
      <c r="Q157" s="16">
        <v>0</v>
      </c>
      <c r="R157" s="16">
        <v>0</v>
      </c>
      <c r="S157" s="16">
        <v>0</v>
      </c>
      <c r="T157" s="16">
        <v>0</v>
      </c>
      <c r="U157" s="16">
        <v>3556400</v>
      </c>
    </row>
    <row r="158" spans="1:21" ht="19.5" customHeight="1">
      <c r="A158" s="17">
        <v>140</v>
      </c>
      <c r="B158" s="18" t="s">
        <v>305</v>
      </c>
      <c r="C158" s="17" t="s">
        <v>306</v>
      </c>
      <c r="D158" s="17" t="s">
        <v>123</v>
      </c>
      <c r="E158" s="17" t="s">
        <v>58</v>
      </c>
      <c r="F158" s="17" t="s">
        <v>66</v>
      </c>
      <c r="G158" s="19">
        <v>10</v>
      </c>
      <c r="H158" s="19">
        <v>2</v>
      </c>
      <c r="I158" s="16">
        <v>174.8</v>
      </c>
      <c r="J158" s="19">
        <v>1</v>
      </c>
      <c r="K158" s="19">
        <v>0</v>
      </c>
      <c r="L158" s="19">
        <v>1</v>
      </c>
      <c r="M158" s="16">
        <v>43.8</v>
      </c>
      <c r="N158" s="16">
        <v>0</v>
      </c>
      <c r="O158" s="16">
        <v>43.8</v>
      </c>
      <c r="P158" s="16">
        <v>1128069</v>
      </c>
      <c r="Q158" s="16">
        <v>0</v>
      </c>
      <c r="R158" s="16">
        <v>0</v>
      </c>
      <c r="S158" s="16">
        <v>0</v>
      </c>
      <c r="T158" s="16">
        <v>0</v>
      </c>
      <c r="U158" s="16">
        <v>1128069</v>
      </c>
    </row>
    <row r="159" spans="1:21" ht="19.5" customHeight="1">
      <c r="A159" s="17">
        <v>141</v>
      </c>
      <c r="B159" s="18" t="s">
        <v>263</v>
      </c>
      <c r="C159" s="17" t="s">
        <v>56</v>
      </c>
      <c r="D159" s="17" t="s">
        <v>57</v>
      </c>
      <c r="E159" s="17" t="s">
        <v>58</v>
      </c>
      <c r="F159" s="17" t="s">
        <v>59</v>
      </c>
      <c r="G159" s="19">
        <v>9</v>
      </c>
      <c r="H159" s="19">
        <v>9</v>
      </c>
      <c r="I159" s="16">
        <v>115</v>
      </c>
      <c r="J159" s="19">
        <v>2</v>
      </c>
      <c r="K159" s="19">
        <v>0</v>
      </c>
      <c r="L159" s="19">
        <v>2</v>
      </c>
      <c r="M159" s="16">
        <v>67</v>
      </c>
      <c r="N159" s="16">
        <v>0</v>
      </c>
      <c r="O159" s="16">
        <v>67</v>
      </c>
      <c r="P159" s="16">
        <v>1725585</v>
      </c>
      <c r="Q159" s="16">
        <v>0</v>
      </c>
      <c r="R159" s="16">
        <v>0</v>
      </c>
      <c r="S159" s="16">
        <v>0</v>
      </c>
      <c r="T159" s="16">
        <v>0</v>
      </c>
      <c r="U159" s="16">
        <v>1725585</v>
      </c>
    </row>
    <row r="160" spans="1:21" ht="19.5" customHeight="1">
      <c r="A160" s="17">
        <v>142</v>
      </c>
      <c r="B160" s="18" t="s">
        <v>264</v>
      </c>
      <c r="C160" s="17" t="s">
        <v>265</v>
      </c>
      <c r="D160" s="17" t="s">
        <v>266</v>
      </c>
      <c r="E160" s="17" t="s">
        <v>58</v>
      </c>
      <c r="F160" s="17" t="s">
        <v>59</v>
      </c>
      <c r="G160" s="19">
        <v>1</v>
      </c>
      <c r="H160" s="19">
        <v>1</v>
      </c>
      <c r="I160" s="16">
        <v>80.2</v>
      </c>
      <c r="J160" s="19">
        <v>1</v>
      </c>
      <c r="K160" s="19">
        <v>0</v>
      </c>
      <c r="L160" s="19">
        <v>1</v>
      </c>
      <c r="M160" s="16">
        <v>41.7</v>
      </c>
      <c r="N160" s="16">
        <v>0</v>
      </c>
      <c r="O160" s="16">
        <v>41.7</v>
      </c>
      <c r="P160" s="16">
        <v>1073983.5</v>
      </c>
      <c r="Q160" s="16">
        <v>0</v>
      </c>
      <c r="R160" s="16">
        <v>0</v>
      </c>
      <c r="S160" s="16">
        <v>0</v>
      </c>
      <c r="T160" s="16">
        <v>0</v>
      </c>
      <c r="U160" s="16">
        <v>1073983.5</v>
      </c>
    </row>
    <row r="161" spans="1:21" ht="19.5" customHeight="1">
      <c r="A161" s="17">
        <v>143</v>
      </c>
      <c r="B161" s="18" t="s">
        <v>267</v>
      </c>
      <c r="C161" s="17" t="s">
        <v>87</v>
      </c>
      <c r="D161" s="17" t="s">
        <v>80</v>
      </c>
      <c r="E161" s="17" t="s">
        <v>58</v>
      </c>
      <c r="F161" s="17" t="s">
        <v>59</v>
      </c>
      <c r="G161" s="19">
        <v>3</v>
      </c>
      <c r="H161" s="19">
        <v>3</v>
      </c>
      <c r="I161" s="16">
        <v>109.1</v>
      </c>
      <c r="J161" s="19">
        <v>1</v>
      </c>
      <c r="K161" s="19">
        <v>0</v>
      </c>
      <c r="L161" s="19">
        <v>1</v>
      </c>
      <c r="M161" s="16">
        <v>24.6</v>
      </c>
      <c r="N161" s="16">
        <v>0</v>
      </c>
      <c r="O161" s="16">
        <v>24.6</v>
      </c>
      <c r="P161" s="16">
        <v>633573</v>
      </c>
      <c r="Q161" s="16">
        <v>0</v>
      </c>
      <c r="R161" s="16">
        <v>0</v>
      </c>
      <c r="S161" s="16">
        <v>0</v>
      </c>
      <c r="T161" s="16">
        <v>0</v>
      </c>
      <c r="U161" s="16">
        <v>633573</v>
      </c>
    </row>
    <row r="162" spans="1:21" ht="19.5" customHeight="1">
      <c r="A162" s="17">
        <v>144</v>
      </c>
      <c r="B162" s="18" t="s">
        <v>268</v>
      </c>
      <c r="C162" s="17" t="s">
        <v>129</v>
      </c>
      <c r="D162" s="17" t="s">
        <v>130</v>
      </c>
      <c r="E162" s="17" t="s">
        <v>58</v>
      </c>
      <c r="F162" s="17" t="s">
        <v>59</v>
      </c>
      <c r="G162" s="19">
        <v>18</v>
      </c>
      <c r="H162" s="19">
        <v>18</v>
      </c>
      <c r="I162" s="16">
        <v>175.9</v>
      </c>
      <c r="J162" s="19">
        <v>6</v>
      </c>
      <c r="K162" s="19">
        <v>6</v>
      </c>
      <c r="L162" s="19">
        <v>0</v>
      </c>
      <c r="M162" s="16">
        <v>175.9</v>
      </c>
      <c r="N162" s="16">
        <v>175.9</v>
      </c>
      <c r="O162" s="16">
        <v>0</v>
      </c>
      <c r="P162" s="16">
        <v>4530304.5</v>
      </c>
      <c r="Q162" s="16">
        <v>0</v>
      </c>
      <c r="R162" s="16">
        <v>0</v>
      </c>
      <c r="S162" s="16">
        <v>0</v>
      </c>
      <c r="T162" s="16">
        <v>0</v>
      </c>
      <c r="U162" s="16">
        <v>4530304.5</v>
      </c>
    </row>
    <row r="163" spans="1:21" ht="24.75" customHeight="1">
      <c r="A163" s="17">
        <v>145</v>
      </c>
      <c r="B163" s="18" t="s">
        <v>311</v>
      </c>
      <c r="C163" s="17" t="s">
        <v>183</v>
      </c>
      <c r="D163" s="17" t="s">
        <v>77</v>
      </c>
      <c r="E163" s="17" t="s">
        <v>58</v>
      </c>
      <c r="F163" s="17" t="s">
        <v>70</v>
      </c>
      <c r="G163" s="19">
        <v>17</v>
      </c>
      <c r="H163" s="19">
        <v>14</v>
      </c>
      <c r="I163" s="16">
        <v>275</v>
      </c>
      <c r="J163" s="19">
        <v>3</v>
      </c>
      <c r="K163" s="19">
        <v>0</v>
      </c>
      <c r="L163" s="19">
        <v>3</v>
      </c>
      <c r="M163" s="16">
        <v>145.7</v>
      </c>
      <c r="N163" s="16">
        <v>0</v>
      </c>
      <c r="O163" s="16">
        <v>145.7</v>
      </c>
      <c r="P163" s="16">
        <v>3752503.5</v>
      </c>
      <c r="Q163" s="16">
        <v>0</v>
      </c>
      <c r="R163" s="16">
        <v>0</v>
      </c>
      <c r="S163" s="16">
        <v>0</v>
      </c>
      <c r="T163" s="16">
        <v>0</v>
      </c>
      <c r="U163" s="16">
        <v>3752503.5</v>
      </c>
    </row>
    <row r="164" spans="1:21" s="10" customFormat="1" ht="22.5" customHeight="1">
      <c r="A164" s="6"/>
      <c r="B164" s="7" t="s">
        <v>269</v>
      </c>
      <c r="C164" s="6" t="s">
        <v>48</v>
      </c>
      <c r="D164" s="6">
        <v>64</v>
      </c>
      <c r="E164" s="6" t="s">
        <v>48</v>
      </c>
      <c r="F164" s="6" t="s">
        <v>48</v>
      </c>
      <c r="G164" s="8">
        <v>525</v>
      </c>
      <c r="H164" s="8">
        <f>H165+H221</f>
        <v>300</v>
      </c>
      <c r="I164" s="9">
        <v>10867.74</v>
      </c>
      <c r="J164" s="8">
        <f>J165+J221</f>
        <v>107</v>
      </c>
      <c r="K164" s="8">
        <f aca="true" t="shared" si="6" ref="K164:S164">K165+K221</f>
        <v>87</v>
      </c>
      <c r="L164" s="8">
        <f t="shared" si="6"/>
        <v>20</v>
      </c>
      <c r="M164" s="9">
        <f t="shared" si="6"/>
        <v>3556.6000000000004</v>
      </c>
      <c r="N164" s="9">
        <f t="shared" si="6"/>
        <v>2778.7</v>
      </c>
      <c r="O164" s="9">
        <f t="shared" si="6"/>
        <v>777.9</v>
      </c>
      <c r="P164" s="9">
        <f>Q164+R164+S164</f>
        <v>117343516.63</v>
      </c>
      <c r="Q164" s="9">
        <f t="shared" si="6"/>
        <v>52069913.7</v>
      </c>
      <c r="R164" s="9">
        <f t="shared" si="6"/>
        <v>11157838.65</v>
      </c>
      <c r="S164" s="9">
        <f t="shared" si="6"/>
        <v>54115764.28</v>
      </c>
      <c r="T164" s="9">
        <v>0</v>
      </c>
      <c r="U164" s="9">
        <f>U221</f>
        <v>24890280.5</v>
      </c>
    </row>
    <row r="165" spans="1:21" s="10" customFormat="1" ht="26.25" customHeight="1">
      <c r="A165" s="6"/>
      <c r="B165" s="7" t="s">
        <v>270</v>
      </c>
      <c r="C165" s="6" t="s">
        <v>48</v>
      </c>
      <c r="D165" s="6" t="s">
        <v>271</v>
      </c>
      <c r="E165" s="6" t="s">
        <v>48</v>
      </c>
      <c r="F165" s="6" t="s">
        <v>48</v>
      </c>
      <c r="G165" s="8">
        <f>G166</f>
        <v>476</v>
      </c>
      <c r="H165" s="8">
        <f>H166</f>
        <v>237</v>
      </c>
      <c r="I165" s="9">
        <f>I166</f>
        <v>8845.240000000003</v>
      </c>
      <c r="J165" s="8">
        <v>87</v>
      </c>
      <c r="K165" s="8">
        <v>72</v>
      </c>
      <c r="L165" s="8">
        <v>15</v>
      </c>
      <c r="M165" s="9">
        <v>2797.3</v>
      </c>
      <c r="N165" s="9">
        <v>2200.5</v>
      </c>
      <c r="O165" s="9">
        <v>596.8</v>
      </c>
      <c r="P165" s="9">
        <v>117343516.63</v>
      </c>
      <c r="Q165" s="9">
        <v>52069913.7</v>
      </c>
      <c r="R165" s="9">
        <v>11157838.65</v>
      </c>
      <c r="S165" s="9">
        <v>54115764.28</v>
      </c>
      <c r="T165" s="9">
        <v>0</v>
      </c>
      <c r="U165" s="9">
        <v>0</v>
      </c>
    </row>
    <row r="166" spans="1:21" s="10" customFormat="1" ht="20.25" customHeight="1">
      <c r="A166" s="6"/>
      <c r="B166" s="7" t="s">
        <v>54</v>
      </c>
      <c r="C166" s="6" t="s">
        <v>48</v>
      </c>
      <c r="D166" s="6" t="s">
        <v>271</v>
      </c>
      <c r="E166" s="6" t="s">
        <v>48</v>
      </c>
      <c r="F166" s="6" t="s">
        <v>48</v>
      </c>
      <c r="G166" s="8">
        <f>SUM(G167:G220)</f>
        <v>476</v>
      </c>
      <c r="H166" s="8">
        <f>SUM(H167:H220)</f>
        <v>237</v>
      </c>
      <c r="I166" s="9">
        <f>SUM(I167:I220)</f>
        <v>8845.240000000003</v>
      </c>
      <c r="J166" s="8">
        <v>87</v>
      </c>
      <c r="K166" s="8">
        <v>72</v>
      </c>
      <c r="L166" s="8">
        <v>15</v>
      </c>
      <c r="M166" s="9">
        <v>2797.3</v>
      </c>
      <c r="N166" s="9">
        <v>2200.5</v>
      </c>
      <c r="O166" s="9">
        <v>596.8</v>
      </c>
      <c r="P166" s="9">
        <v>117343516.63</v>
      </c>
      <c r="Q166" s="9">
        <v>52069913.7</v>
      </c>
      <c r="R166" s="9">
        <v>11157838.65</v>
      </c>
      <c r="S166" s="9">
        <v>54115764.28</v>
      </c>
      <c r="T166" s="9">
        <v>0</v>
      </c>
      <c r="U166" s="9">
        <v>0</v>
      </c>
    </row>
    <row r="167" spans="1:21" ht="19.5" customHeight="1">
      <c r="A167" s="17">
        <v>146</v>
      </c>
      <c r="B167" s="18" t="s">
        <v>71</v>
      </c>
      <c r="C167" s="17" t="s">
        <v>72</v>
      </c>
      <c r="D167" s="17" t="s">
        <v>73</v>
      </c>
      <c r="E167" s="17" t="s">
        <v>272</v>
      </c>
      <c r="F167" s="17" t="s">
        <v>66</v>
      </c>
      <c r="G167" s="4">
        <v>10</v>
      </c>
      <c r="H167" s="4">
        <v>4</v>
      </c>
      <c r="I167" s="5">
        <v>189.8</v>
      </c>
      <c r="J167" s="19">
        <v>1</v>
      </c>
      <c r="K167" s="19">
        <v>1</v>
      </c>
      <c r="L167" s="19">
        <v>0</v>
      </c>
      <c r="M167" s="16">
        <v>29.3</v>
      </c>
      <c r="N167" s="16">
        <v>29.3</v>
      </c>
      <c r="O167" s="16">
        <v>0</v>
      </c>
      <c r="P167" s="16">
        <v>908167.32</v>
      </c>
      <c r="Q167" s="16">
        <v>550667.62</v>
      </c>
      <c r="R167" s="16">
        <v>118000.2</v>
      </c>
      <c r="S167" s="16">
        <v>239499.5</v>
      </c>
      <c r="T167" s="16">
        <v>0</v>
      </c>
      <c r="U167" s="16">
        <v>0</v>
      </c>
    </row>
    <row r="168" spans="1:21" ht="19.5" customHeight="1">
      <c r="A168" s="17">
        <v>147</v>
      </c>
      <c r="B168" s="18" t="s">
        <v>74</v>
      </c>
      <c r="C168" s="17" t="s">
        <v>56</v>
      </c>
      <c r="D168" s="17" t="s">
        <v>57</v>
      </c>
      <c r="E168" s="17" t="s">
        <v>272</v>
      </c>
      <c r="F168" s="17" t="s">
        <v>70</v>
      </c>
      <c r="G168" s="4">
        <v>9</v>
      </c>
      <c r="H168" s="4">
        <v>5</v>
      </c>
      <c r="I168" s="5">
        <v>143.4</v>
      </c>
      <c r="J168" s="19">
        <v>1</v>
      </c>
      <c r="K168" s="19">
        <v>1</v>
      </c>
      <c r="L168" s="19">
        <v>0</v>
      </c>
      <c r="M168" s="16">
        <v>24.8</v>
      </c>
      <c r="N168" s="16">
        <v>24.8</v>
      </c>
      <c r="O168" s="16">
        <v>0</v>
      </c>
      <c r="P168" s="16">
        <v>1714000</v>
      </c>
      <c r="Q168" s="16">
        <v>447106.8</v>
      </c>
      <c r="R168" s="16">
        <v>95808.6</v>
      </c>
      <c r="S168" s="16">
        <v>1171084.6</v>
      </c>
      <c r="T168" s="16">
        <v>0</v>
      </c>
      <c r="U168" s="16">
        <v>0</v>
      </c>
    </row>
    <row r="169" spans="1:21" ht="19.5" customHeight="1">
      <c r="A169" s="17">
        <v>148</v>
      </c>
      <c r="B169" s="18" t="s">
        <v>81</v>
      </c>
      <c r="C169" s="17" t="s">
        <v>79</v>
      </c>
      <c r="D169" s="17" t="s">
        <v>80</v>
      </c>
      <c r="E169" s="17" t="s">
        <v>272</v>
      </c>
      <c r="F169" s="17" t="s">
        <v>66</v>
      </c>
      <c r="G169" s="4">
        <v>12</v>
      </c>
      <c r="H169" s="4">
        <v>3</v>
      </c>
      <c r="I169" s="5">
        <v>105.5</v>
      </c>
      <c r="J169" s="19">
        <v>1</v>
      </c>
      <c r="K169" s="19">
        <v>1</v>
      </c>
      <c r="L169" s="19">
        <v>0</v>
      </c>
      <c r="M169" s="16">
        <v>26</v>
      </c>
      <c r="N169" s="16">
        <v>26</v>
      </c>
      <c r="O169" s="16">
        <v>0</v>
      </c>
      <c r="P169" s="16">
        <v>1539757</v>
      </c>
      <c r="Q169" s="16">
        <v>468741</v>
      </c>
      <c r="R169" s="16">
        <v>100444.5</v>
      </c>
      <c r="S169" s="16">
        <v>970571.5</v>
      </c>
      <c r="T169" s="16">
        <v>0</v>
      </c>
      <c r="U169" s="16">
        <v>0</v>
      </c>
    </row>
    <row r="170" spans="1:21" ht="19.5" customHeight="1">
      <c r="A170" s="17">
        <v>149</v>
      </c>
      <c r="B170" s="18" t="s">
        <v>82</v>
      </c>
      <c r="C170" s="17" t="s">
        <v>79</v>
      </c>
      <c r="D170" s="17" t="s">
        <v>80</v>
      </c>
      <c r="E170" s="17" t="s">
        <v>272</v>
      </c>
      <c r="F170" s="17" t="s">
        <v>66</v>
      </c>
      <c r="G170" s="4">
        <v>9</v>
      </c>
      <c r="H170" s="4">
        <v>3</v>
      </c>
      <c r="I170" s="5">
        <v>137.4</v>
      </c>
      <c r="J170" s="19">
        <v>1</v>
      </c>
      <c r="K170" s="19">
        <v>0</v>
      </c>
      <c r="L170" s="19">
        <v>1</v>
      </c>
      <c r="M170" s="16">
        <v>38</v>
      </c>
      <c r="N170" s="16">
        <v>0</v>
      </c>
      <c r="O170" s="16">
        <v>38</v>
      </c>
      <c r="P170" s="16">
        <v>2330638.27</v>
      </c>
      <c r="Q170" s="16">
        <v>685083</v>
      </c>
      <c r="R170" s="16">
        <v>146803.5</v>
      </c>
      <c r="S170" s="16">
        <v>1498751.77</v>
      </c>
      <c r="T170" s="16">
        <v>0</v>
      </c>
      <c r="U170" s="16">
        <v>0</v>
      </c>
    </row>
    <row r="171" spans="1:21" ht="19.5" customHeight="1">
      <c r="A171" s="17">
        <v>150</v>
      </c>
      <c r="B171" s="18" t="s">
        <v>93</v>
      </c>
      <c r="C171" s="17" t="s">
        <v>89</v>
      </c>
      <c r="D171" s="17" t="s">
        <v>57</v>
      </c>
      <c r="E171" s="17" t="s">
        <v>272</v>
      </c>
      <c r="F171" s="17" t="s">
        <v>70</v>
      </c>
      <c r="G171" s="4">
        <v>24</v>
      </c>
      <c r="H171" s="4">
        <v>10</v>
      </c>
      <c r="I171" s="5">
        <v>294.9</v>
      </c>
      <c r="J171" s="19">
        <v>4</v>
      </c>
      <c r="K171" s="19">
        <v>4</v>
      </c>
      <c r="L171" s="19">
        <v>0</v>
      </c>
      <c r="M171" s="16">
        <v>97.1</v>
      </c>
      <c r="N171" s="16">
        <v>97.1</v>
      </c>
      <c r="O171" s="16">
        <v>0</v>
      </c>
      <c r="P171" s="16">
        <v>4034020.65</v>
      </c>
      <c r="Q171" s="16">
        <v>1824908.72</v>
      </c>
      <c r="R171" s="16">
        <v>391051.87</v>
      </c>
      <c r="S171" s="16">
        <v>1818060.06</v>
      </c>
      <c r="T171" s="16">
        <v>0</v>
      </c>
      <c r="U171" s="16">
        <v>0</v>
      </c>
    </row>
    <row r="172" spans="1:21" ht="19.5" customHeight="1">
      <c r="A172" s="17">
        <v>151</v>
      </c>
      <c r="B172" s="18" t="s">
        <v>273</v>
      </c>
      <c r="C172" s="17" t="s">
        <v>91</v>
      </c>
      <c r="D172" s="17" t="s">
        <v>92</v>
      </c>
      <c r="E172" s="17" t="s">
        <v>272</v>
      </c>
      <c r="F172" s="17" t="s">
        <v>66</v>
      </c>
      <c r="G172" s="4">
        <v>12</v>
      </c>
      <c r="H172" s="4">
        <v>8</v>
      </c>
      <c r="I172" s="5">
        <v>237.3</v>
      </c>
      <c r="J172" s="19">
        <v>5</v>
      </c>
      <c r="K172" s="19">
        <v>5</v>
      </c>
      <c r="L172" s="19">
        <v>0</v>
      </c>
      <c r="M172" s="16">
        <v>137.7</v>
      </c>
      <c r="N172" s="16">
        <v>137.7</v>
      </c>
      <c r="O172" s="16">
        <v>0</v>
      </c>
      <c r="P172" s="16">
        <v>4730757</v>
      </c>
      <c r="Q172" s="16">
        <v>2698835.15</v>
      </c>
      <c r="R172" s="16">
        <v>578321.81</v>
      </c>
      <c r="S172" s="16">
        <v>1453600.04</v>
      </c>
      <c r="T172" s="16">
        <v>0</v>
      </c>
      <c r="U172" s="16">
        <v>0</v>
      </c>
    </row>
    <row r="173" spans="1:21" ht="19.5" customHeight="1">
      <c r="A173" s="17">
        <v>152</v>
      </c>
      <c r="B173" s="18" t="s">
        <v>107</v>
      </c>
      <c r="C173" s="17" t="s">
        <v>108</v>
      </c>
      <c r="D173" s="17" t="s">
        <v>77</v>
      </c>
      <c r="E173" s="17" t="s">
        <v>272</v>
      </c>
      <c r="F173" s="17" t="s">
        <v>70</v>
      </c>
      <c r="G173" s="4">
        <v>11</v>
      </c>
      <c r="H173" s="4">
        <v>4</v>
      </c>
      <c r="I173" s="5">
        <v>282.1</v>
      </c>
      <c r="J173" s="19">
        <v>1</v>
      </c>
      <c r="K173" s="19">
        <v>1</v>
      </c>
      <c r="L173" s="19">
        <v>0</v>
      </c>
      <c r="M173" s="16">
        <v>14.7</v>
      </c>
      <c r="N173" s="16">
        <v>14.7</v>
      </c>
      <c r="O173" s="16">
        <v>0</v>
      </c>
      <c r="P173" s="16">
        <v>908167.32</v>
      </c>
      <c r="Q173" s="16">
        <v>276273.51</v>
      </c>
      <c r="R173" s="16">
        <v>59201.47</v>
      </c>
      <c r="S173" s="16">
        <v>572692.34</v>
      </c>
      <c r="T173" s="16">
        <v>0</v>
      </c>
      <c r="U173" s="16">
        <v>0</v>
      </c>
    </row>
    <row r="174" spans="1:21" ht="19.5" customHeight="1">
      <c r="A174" s="17">
        <v>153</v>
      </c>
      <c r="B174" s="18" t="s">
        <v>121</v>
      </c>
      <c r="C174" s="17" t="s">
        <v>122</v>
      </c>
      <c r="D174" s="17" t="s">
        <v>123</v>
      </c>
      <c r="E174" s="17" t="s">
        <v>272</v>
      </c>
      <c r="F174" s="17" t="s">
        <v>70</v>
      </c>
      <c r="G174" s="4">
        <v>12</v>
      </c>
      <c r="H174" s="4">
        <v>8</v>
      </c>
      <c r="I174" s="5">
        <v>145.6</v>
      </c>
      <c r="J174" s="19">
        <v>2</v>
      </c>
      <c r="K174" s="19">
        <v>1</v>
      </c>
      <c r="L174" s="19">
        <v>1</v>
      </c>
      <c r="M174" s="16">
        <v>72.9</v>
      </c>
      <c r="N174" s="16">
        <v>32.1</v>
      </c>
      <c r="O174" s="16">
        <v>40.8</v>
      </c>
      <c r="P174" s="16">
        <v>3064246.74</v>
      </c>
      <c r="Q174" s="16">
        <v>1338853.94</v>
      </c>
      <c r="R174" s="16">
        <v>286897.27</v>
      </c>
      <c r="S174" s="16">
        <v>1438495.53</v>
      </c>
      <c r="T174" s="16">
        <v>0</v>
      </c>
      <c r="U174" s="16">
        <v>0</v>
      </c>
    </row>
    <row r="175" spans="1:21" ht="19.5" customHeight="1">
      <c r="A175" s="17">
        <v>154</v>
      </c>
      <c r="B175" s="18" t="s">
        <v>274</v>
      </c>
      <c r="C175" s="17" t="s">
        <v>91</v>
      </c>
      <c r="D175" s="17" t="s">
        <v>92</v>
      </c>
      <c r="E175" s="17" t="s">
        <v>272</v>
      </c>
      <c r="F175" s="17" t="s">
        <v>66</v>
      </c>
      <c r="G175" s="4">
        <v>6</v>
      </c>
      <c r="H175" s="4">
        <v>3</v>
      </c>
      <c r="I175" s="5">
        <v>124.9</v>
      </c>
      <c r="J175" s="19">
        <v>1</v>
      </c>
      <c r="K175" s="19">
        <v>1</v>
      </c>
      <c r="L175" s="19">
        <v>0</v>
      </c>
      <c r="M175" s="16">
        <v>58.6</v>
      </c>
      <c r="N175" s="16">
        <v>58.6</v>
      </c>
      <c r="O175" s="16">
        <v>0</v>
      </c>
      <c r="P175" s="16">
        <v>1751884.06</v>
      </c>
      <c r="Q175" s="16">
        <v>1101335.23</v>
      </c>
      <c r="R175" s="16">
        <v>236000.41</v>
      </c>
      <c r="S175" s="16">
        <v>414548.42</v>
      </c>
      <c r="T175" s="16">
        <v>0</v>
      </c>
      <c r="U175" s="16">
        <v>0</v>
      </c>
    </row>
    <row r="176" spans="1:21" ht="19.5" customHeight="1">
      <c r="A176" s="17">
        <v>155</v>
      </c>
      <c r="B176" s="18" t="s">
        <v>275</v>
      </c>
      <c r="C176" s="17" t="s">
        <v>149</v>
      </c>
      <c r="D176" s="17" t="s">
        <v>150</v>
      </c>
      <c r="E176" s="17" t="s">
        <v>272</v>
      </c>
      <c r="F176" s="17" t="s">
        <v>70</v>
      </c>
      <c r="G176" s="4">
        <v>3</v>
      </c>
      <c r="H176" s="4">
        <v>3</v>
      </c>
      <c r="I176" s="5">
        <v>88</v>
      </c>
      <c r="J176" s="19">
        <v>1</v>
      </c>
      <c r="K176" s="19">
        <v>0</v>
      </c>
      <c r="L176" s="19">
        <v>1</v>
      </c>
      <c r="M176" s="16">
        <v>29.3</v>
      </c>
      <c r="N176" s="16">
        <v>0</v>
      </c>
      <c r="O176" s="16">
        <v>29.3</v>
      </c>
      <c r="P176" s="16">
        <v>1466099.67</v>
      </c>
      <c r="Q176" s="16">
        <v>528235.05</v>
      </c>
      <c r="R176" s="16">
        <v>113193.22</v>
      </c>
      <c r="S176" s="16">
        <v>824671.4</v>
      </c>
      <c r="T176" s="16">
        <v>0</v>
      </c>
      <c r="U176" s="16">
        <v>0</v>
      </c>
    </row>
    <row r="177" spans="1:21" ht="19.5" customHeight="1">
      <c r="A177" s="17">
        <v>156</v>
      </c>
      <c r="B177" s="18" t="s">
        <v>127</v>
      </c>
      <c r="C177" s="17" t="s">
        <v>72</v>
      </c>
      <c r="D177" s="17" t="s">
        <v>73</v>
      </c>
      <c r="E177" s="17" t="s">
        <v>272</v>
      </c>
      <c r="F177" s="17" t="s">
        <v>70</v>
      </c>
      <c r="G177" s="4">
        <v>14</v>
      </c>
      <c r="H177" s="4">
        <v>4</v>
      </c>
      <c r="I177" s="5">
        <v>222.4</v>
      </c>
      <c r="J177" s="19">
        <v>1</v>
      </c>
      <c r="K177" s="19">
        <v>1</v>
      </c>
      <c r="L177" s="19">
        <v>0</v>
      </c>
      <c r="M177" s="16">
        <v>40.5</v>
      </c>
      <c r="N177" s="16">
        <v>40.5</v>
      </c>
      <c r="O177" s="16">
        <v>0</v>
      </c>
      <c r="P177" s="16">
        <v>1087373.89</v>
      </c>
      <c r="Q177" s="16">
        <v>761161.72</v>
      </c>
      <c r="R177" s="16">
        <v>163106.09</v>
      </c>
      <c r="S177" s="16">
        <v>163106.08</v>
      </c>
      <c r="T177" s="16">
        <v>0</v>
      </c>
      <c r="U177" s="16">
        <v>0</v>
      </c>
    </row>
    <row r="178" spans="1:21" ht="19.5" customHeight="1">
      <c r="A178" s="17">
        <v>157</v>
      </c>
      <c r="B178" s="18" t="s">
        <v>128</v>
      </c>
      <c r="C178" s="17" t="s">
        <v>129</v>
      </c>
      <c r="D178" s="17" t="s">
        <v>130</v>
      </c>
      <c r="E178" s="17" t="s">
        <v>272</v>
      </c>
      <c r="F178" s="17" t="s">
        <v>70</v>
      </c>
      <c r="G178" s="4">
        <v>5</v>
      </c>
      <c r="H178" s="4">
        <v>3</v>
      </c>
      <c r="I178" s="5">
        <v>57.8</v>
      </c>
      <c r="J178" s="19">
        <v>1</v>
      </c>
      <c r="K178" s="19">
        <v>1</v>
      </c>
      <c r="L178" s="19">
        <v>0</v>
      </c>
      <c r="M178" s="16">
        <v>26.8</v>
      </c>
      <c r="N178" s="16">
        <v>26.8</v>
      </c>
      <c r="O178" s="16">
        <v>0</v>
      </c>
      <c r="P178" s="16">
        <v>908167.32</v>
      </c>
      <c r="Q178" s="16">
        <v>503682.32</v>
      </c>
      <c r="R178" s="16">
        <v>107931.93</v>
      </c>
      <c r="S178" s="16">
        <v>296553.07</v>
      </c>
      <c r="T178" s="16">
        <v>0</v>
      </c>
      <c r="U178" s="16">
        <v>0</v>
      </c>
    </row>
    <row r="179" spans="1:21" ht="19.5" customHeight="1">
      <c r="A179" s="17">
        <v>158</v>
      </c>
      <c r="B179" s="18" t="s">
        <v>137</v>
      </c>
      <c r="C179" s="17" t="s">
        <v>138</v>
      </c>
      <c r="D179" s="17" t="s">
        <v>139</v>
      </c>
      <c r="E179" s="17" t="s">
        <v>272</v>
      </c>
      <c r="F179" s="17" t="s">
        <v>70</v>
      </c>
      <c r="G179" s="4">
        <v>10</v>
      </c>
      <c r="H179" s="4">
        <v>2</v>
      </c>
      <c r="I179" s="5">
        <v>156.2</v>
      </c>
      <c r="J179" s="19">
        <v>1</v>
      </c>
      <c r="K179" s="19">
        <v>1</v>
      </c>
      <c r="L179" s="19">
        <v>0</v>
      </c>
      <c r="M179" s="16">
        <v>25.2</v>
      </c>
      <c r="N179" s="16">
        <v>25.2</v>
      </c>
      <c r="O179" s="16">
        <v>0</v>
      </c>
      <c r="P179" s="16">
        <v>908167.32</v>
      </c>
      <c r="Q179" s="16">
        <v>473611.74</v>
      </c>
      <c r="R179" s="16">
        <v>101488.23</v>
      </c>
      <c r="S179" s="16">
        <v>333067.35</v>
      </c>
      <c r="T179" s="16">
        <v>0</v>
      </c>
      <c r="U179" s="16">
        <v>0</v>
      </c>
    </row>
    <row r="180" spans="1:21" ht="19.5" customHeight="1">
      <c r="A180" s="17">
        <v>159</v>
      </c>
      <c r="B180" s="18" t="s">
        <v>276</v>
      </c>
      <c r="C180" s="17" t="s">
        <v>91</v>
      </c>
      <c r="D180" s="17" t="s">
        <v>92</v>
      </c>
      <c r="E180" s="17" t="s">
        <v>272</v>
      </c>
      <c r="F180" s="17" t="s">
        <v>66</v>
      </c>
      <c r="G180" s="4">
        <v>8</v>
      </c>
      <c r="H180" s="4">
        <v>6</v>
      </c>
      <c r="I180" s="5">
        <v>163.9</v>
      </c>
      <c r="J180" s="19">
        <v>1</v>
      </c>
      <c r="K180" s="19">
        <v>1</v>
      </c>
      <c r="L180" s="19">
        <v>0</v>
      </c>
      <c r="M180" s="16">
        <v>70.2</v>
      </c>
      <c r="N180" s="16">
        <v>70.2</v>
      </c>
      <c r="O180" s="16">
        <v>0</v>
      </c>
      <c r="P180" s="16">
        <v>3409241</v>
      </c>
      <c r="Q180" s="16">
        <v>1265600.7</v>
      </c>
      <c r="R180" s="16">
        <v>271200.15</v>
      </c>
      <c r="S180" s="16">
        <v>1872440.15</v>
      </c>
      <c r="T180" s="16">
        <v>0</v>
      </c>
      <c r="U180" s="16">
        <v>0</v>
      </c>
    </row>
    <row r="181" spans="1:21" ht="19.5" customHeight="1">
      <c r="A181" s="17">
        <v>160</v>
      </c>
      <c r="B181" s="18" t="s">
        <v>140</v>
      </c>
      <c r="C181" s="17" t="s">
        <v>56</v>
      </c>
      <c r="D181" s="17" t="s">
        <v>57</v>
      </c>
      <c r="E181" s="17" t="s">
        <v>272</v>
      </c>
      <c r="F181" s="17" t="s">
        <v>66</v>
      </c>
      <c r="G181" s="4">
        <v>15</v>
      </c>
      <c r="H181" s="4">
        <v>6</v>
      </c>
      <c r="I181" s="5">
        <v>275.5</v>
      </c>
      <c r="J181" s="19">
        <v>3</v>
      </c>
      <c r="K181" s="19">
        <v>2</v>
      </c>
      <c r="L181" s="19">
        <v>1</v>
      </c>
      <c r="M181" s="16">
        <v>90.4</v>
      </c>
      <c r="N181" s="16">
        <v>38.6</v>
      </c>
      <c r="O181" s="16">
        <v>51.8</v>
      </c>
      <c r="P181" s="16">
        <v>4068426.79</v>
      </c>
      <c r="Q181" s="16">
        <v>1659329.2</v>
      </c>
      <c r="R181" s="16">
        <v>355570.55</v>
      </c>
      <c r="S181" s="16">
        <v>2053527.04</v>
      </c>
      <c r="T181" s="16">
        <v>0</v>
      </c>
      <c r="U181" s="16">
        <v>0</v>
      </c>
    </row>
    <row r="182" spans="1:21" ht="19.5" customHeight="1">
      <c r="A182" s="17">
        <v>161</v>
      </c>
      <c r="B182" s="18" t="s">
        <v>277</v>
      </c>
      <c r="C182" s="17" t="s">
        <v>56</v>
      </c>
      <c r="D182" s="17" t="s">
        <v>57</v>
      </c>
      <c r="E182" s="17" t="s">
        <v>272</v>
      </c>
      <c r="F182" s="17" t="s">
        <v>66</v>
      </c>
      <c r="G182" s="4">
        <v>6</v>
      </c>
      <c r="H182" s="4">
        <v>3</v>
      </c>
      <c r="I182" s="5">
        <v>91.3</v>
      </c>
      <c r="J182" s="19">
        <v>1</v>
      </c>
      <c r="K182" s="19">
        <v>1</v>
      </c>
      <c r="L182" s="19">
        <v>0</v>
      </c>
      <c r="M182" s="16">
        <v>45.5</v>
      </c>
      <c r="N182" s="16">
        <v>45.5</v>
      </c>
      <c r="O182" s="16">
        <v>0</v>
      </c>
      <c r="P182" s="16">
        <v>1816334.64</v>
      </c>
      <c r="Q182" s="16">
        <v>855132.31</v>
      </c>
      <c r="R182" s="16">
        <v>183242.64</v>
      </c>
      <c r="S182" s="16">
        <v>777959.69</v>
      </c>
      <c r="T182" s="16">
        <v>0</v>
      </c>
      <c r="U182" s="16">
        <v>0</v>
      </c>
    </row>
    <row r="183" spans="1:21" ht="19.5" customHeight="1">
      <c r="A183" s="17">
        <v>162</v>
      </c>
      <c r="B183" s="18" t="s">
        <v>278</v>
      </c>
      <c r="C183" s="17" t="s">
        <v>279</v>
      </c>
      <c r="D183" s="17" t="s">
        <v>280</v>
      </c>
      <c r="E183" s="17" t="s">
        <v>272</v>
      </c>
      <c r="F183" s="17" t="s">
        <v>66</v>
      </c>
      <c r="G183" s="4">
        <v>9</v>
      </c>
      <c r="H183" s="4">
        <v>7</v>
      </c>
      <c r="I183" s="5">
        <v>127.8</v>
      </c>
      <c r="J183" s="19">
        <v>3</v>
      </c>
      <c r="K183" s="19">
        <v>2</v>
      </c>
      <c r="L183" s="19">
        <v>1</v>
      </c>
      <c r="M183" s="16">
        <v>50.8</v>
      </c>
      <c r="N183" s="16">
        <v>33.9</v>
      </c>
      <c r="O183" s="16">
        <v>16.9</v>
      </c>
      <c r="P183" s="16">
        <v>2660051.38</v>
      </c>
      <c r="Q183" s="16">
        <v>1014882.3</v>
      </c>
      <c r="R183" s="16">
        <v>217474.78</v>
      </c>
      <c r="S183" s="16">
        <v>1427694.3</v>
      </c>
      <c r="T183" s="16">
        <v>0</v>
      </c>
      <c r="U183" s="16">
        <v>0</v>
      </c>
    </row>
    <row r="184" spans="1:21" ht="19.5" customHeight="1">
      <c r="A184" s="17">
        <v>163</v>
      </c>
      <c r="B184" s="18" t="s">
        <v>142</v>
      </c>
      <c r="C184" s="17" t="s">
        <v>143</v>
      </c>
      <c r="D184" s="17" t="s">
        <v>144</v>
      </c>
      <c r="E184" s="17" t="s">
        <v>272</v>
      </c>
      <c r="F184" s="17" t="s">
        <v>66</v>
      </c>
      <c r="G184" s="4">
        <v>21</v>
      </c>
      <c r="H184" s="4">
        <v>3</v>
      </c>
      <c r="I184" s="5">
        <v>262</v>
      </c>
      <c r="J184" s="19">
        <v>1</v>
      </c>
      <c r="K184" s="19">
        <v>1</v>
      </c>
      <c r="L184" s="19">
        <v>0</v>
      </c>
      <c r="M184" s="16">
        <v>31.4</v>
      </c>
      <c r="N184" s="16">
        <v>31.4</v>
      </c>
      <c r="O184" s="16">
        <v>0</v>
      </c>
      <c r="P184" s="16">
        <v>908167.32</v>
      </c>
      <c r="Q184" s="16">
        <v>590135.26</v>
      </c>
      <c r="R184" s="16">
        <v>126457.56</v>
      </c>
      <c r="S184" s="16">
        <v>191574.5</v>
      </c>
      <c r="T184" s="16">
        <v>0</v>
      </c>
      <c r="U184" s="16">
        <v>0</v>
      </c>
    </row>
    <row r="185" spans="1:21" ht="19.5" customHeight="1">
      <c r="A185" s="17">
        <v>164</v>
      </c>
      <c r="B185" s="18" t="s">
        <v>281</v>
      </c>
      <c r="C185" s="17" t="s">
        <v>282</v>
      </c>
      <c r="D185" s="17" t="s">
        <v>283</v>
      </c>
      <c r="E185" s="17" t="s">
        <v>272</v>
      </c>
      <c r="F185" s="17" t="s">
        <v>70</v>
      </c>
      <c r="G185" s="4">
        <v>4</v>
      </c>
      <c r="H185" s="4">
        <v>4</v>
      </c>
      <c r="I185" s="5">
        <v>30.6</v>
      </c>
      <c r="J185" s="19">
        <v>1</v>
      </c>
      <c r="K185" s="19">
        <v>1</v>
      </c>
      <c r="L185" s="19">
        <v>0</v>
      </c>
      <c r="M185" s="16">
        <v>23.1</v>
      </c>
      <c r="N185" s="16">
        <v>23.1</v>
      </c>
      <c r="O185" s="16">
        <v>0</v>
      </c>
      <c r="P185" s="16">
        <v>908167.32</v>
      </c>
      <c r="Q185" s="16">
        <v>434144.09</v>
      </c>
      <c r="R185" s="16">
        <v>93030.88</v>
      </c>
      <c r="S185" s="16">
        <v>380992.35</v>
      </c>
      <c r="T185" s="16">
        <v>0</v>
      </c>
      <c r="U185" s="16">
        <v>0</v>
      </c>
    </row>
    <row r="186" spans="1:21" ht="19.5" customHeight="1">
      <c r="A186" s="17">
        <v>165</v>
      </c>
      <c r="B186" s="18" t="s">
        <v>284</v>
      </c>
      <c r="C186" s="17" t="s">
        <v>183</v>
      </c>
      <c r="D186" s="17" t="s">
        <v>77</v>
      </c>
      <c r="E186" s="17" t="s">
        <v>272</v>
      </c>
      <c r="F186" s="17" t="s">
        <v>70</v>
      </c>
      <c r="G186" s="4">
        <v>3</v>
      </c>
      <c r="H186" s="4">
        <v>3</v>
      </c>
      <c r="I186" s="5">
        <v>75</v>
      </c>
      <c r="J186" s="19">
        <v>1</v>
      </c>
      <c r="K186" s="19">
        <v>1</v>
      </c>
      <c r="L186" s="19">
        <v>0</v>
      </c>
      <c r="M186" s="16">
        <v>21.9</v>
      </c>
      <c r="N186" s="16">
        <v>21.9</v>
      </c>
      <c r="O186" s="16">
        <v>0</v>
      </c>
      <c r="P186" s="16">
        <v>908167.32</v>
      </c>
      <c r="Q186" s="16">
        <v>411591.15</v>
      </c>
      <c r="R186" s="16">
        <v>88198.1</v>
      </c>
      <c r="S186" s="16">
        <v>408378.07</v>
      </c>
      <c r="T186" s="16">
        <v>0</v>
      </c>
      <c r="U186" s="16">
        <v>0</v>
      </c>
    </row>
    <row r="187" spans="1:21" ht="19.5" customHeight="1">
      <c r="A187" s="17">
        <v>166</v>
      </c>
      <c r="B187" s="18" t="s">
        <v>285</v>
      </c>
      <c r="C187" s="17" t="s">
        <v>129</v>
      </c>
      <c r="D187" s="17" t="s">
        <v>130</v>
      </c>
      <c r="E187" s="17" t="s">
        <v>272</v>
      </c>
      <c r="F187" s="17" t="s">
        <v>66</v>
      </c>
      <c r="G187" s="4">
        <v>6</v>
      </c>
      <c r="H187" s="4">
        <v>3</v>
      </c>
      <c r="I187" s="5">
        <v>80.3</v>
      </c>
      <c r="J187" s="19">
        <v>1</v>
      </c>
      <c r="K187" s="19">
        <v>1</v>
      </c>
      <c r="L187" s="19">
        <v>0</v>
      </c>
      <c r="M187" s="16">
        <v>12</v>
      </c>
      <c r="N187" s="16">
        <v>12</v>
      </c>
      <c r="O187" s="16">
        <v>0</v>
      </c>
      <c r="P187" s="16">
        <v>445676.11</v>
      </c>
      <c r="Q187" s="16">
        <v>225529.4</v>
      </c>
      <c r="R187" s="16">
        <v>48327.73</v>
      </c>
      <c r="S187" s="16">
        <v>171818.98</v>
      </c>
      <c r="T187" s="16">
        <v>0</v>
      </c>
      <c r="U187" s="16">
        <v>0</v>
      </c>
    </row>
    <row r="188" spans="1:21" ht="19.5" customHeight="1">
      <c r="A188" s="17">
        <v>167</v>
      </c>
      <c r="B188" s="18" t="s">
        <v>145</v>
      </c>
      <c r="C188" s="17" t="s">
        <v>146</v>
      </c>
      <c r="D188" s="17" t="s">
        <v>147</v>
      </c>
      <c r="E188" s="17" t="s">
        <v>272</v>
      </c>
      <c r="F188" s="17" t="s">
        <v>70</v>
      </c>
      <c r="G188" s="4">
        <v>7</v>
      </c>
      <c r="H188" s="4">
        <v>3</v>
      </c>
      <c r="I188" s="5">
        <v>143.4</v>
      </c>
      <c r="J188" s="19">
        <v>1</v>
      </c>
      <c r="K188" s="19">
        <v>1</v>
      </c>
      <c r="L188" s="19">
        <v>0</v>
      </c>
      <c r="M188" s="16">
        <v>28.3</v>
      </c>
      <c r="N188" s="16">
        <v>28.3</v>
      </c>
      <c r="O188" s="16">
        <v>0</v>
      </c>
      <c r="P188" s="16">
        <v>875942.03</v>
      </c>
      <c r="Q188" s="16">
        <v>531873.5</v>
      </c>
      <c r="R188" s="16">
        <v>113972.9</v>
      </c>
      <c r="S188" s="16">
        <v>230095.63</v>
      </c>
      <c r="T188" s="16">
        <v>0</v>
      </c>
      <c r="U188" s="16">
        <v>0</v>
      </c>
    </row>
    <row r="189" spans="1:21" ht="19.5" customHeight="1">
      <c r="A189" s="17">
        <v>168</v>
      </c>
      <c r="B189" s="18" t="s">
        <v>286</v>
      </c>
      <c r="C189" s="17" t="s">
        <v>72</v>
      </c>
      <c r="D189" s="17" t="s">
        <v>73</v>
      </c>
      <c r="E189" s="17" t="s">
        <v>272</v>
      </c>
      <c r="F189" s="17" t="s">
        <v>70</v>
      </c>
      <c r="G189" s="4">
        <v>12</v>
      </c>
      <c r="H189" s="4">
        <v>12</v>
      </c>
      <c r="I189" s="5">
        <v>163.2</v>
      </c>
      <c r="J189" s="19">
        <v>8</v>
      </c>
      <c r="K189" s="19">
        <v>8</v>
      </c>
      <c r="L189" s="19">
        <v>0</v>
      </c>
      <c r="M189" s="16">
        <v>163.2</v>
      </c>
      <c r="N189" s="16">
        <v>163.2</v>
      </c>
      <c r="O189" s="16">
        <v>0</v>
      </c>
      <c r="P189" s="16">
        <v>7012219.87</v>
      </c>
      <c r="Q189" s="16">
        <v>3067199.83</v>
      </c>
      <c r="R189" s="16">
        <v>657257.11</v>
      </c>
      <c r="S189" s="16">
        <v>3287762.93</v>
      </c>
      <c r="T189" s="16">
        <v>0</v>
      </c>
      <c r="U189" s="16">
        <v>0</v>
      </c>
    </row>
    <row r="190" spans="1:21" ht="19.5" customHeight="1">
      <c r="A190" s="17">
        <v>169</v>
      </c>
      <c r="B190" s="18" t="s">
        <v>154</v>
      </c>
      <c r="C190" s="17" t="s">
        <v>155</v>
      </c>
      <c r="D190" s="17" t="s">
        <v>156</v>
      </c>
      <c r="E190" s="17" t="s">
        <v>272</v>
      </c>
      <c r="F190" s="17" t="s">
        <v>66</v>
      </c>
      <c r="G190" s="4">
        <v>9</v>
      </c>
      <c r="H190" s="4">
        <v>2</v>
      </c>
      <c r="I190" s="5">
        <v>294.1</v>
      </c>
      <c r="J190" s="19">
        <v>1</v>
      </c>
      <c r="K190" s="19">
        <v>1</v>
      </c>
      <c r="L190" s="19">
        <v>0</v>
      </c>
      <c r="M190" s="16">
        <v>27.4</v>
      </c>
      <c r="N190" s="16">
        <v>27.4</v>
      </c>
      <c r="O190" s="16">
        <v>0</v>
      </c>
      <c r="P190" s="16">
        <v>875942.03</v>
      </c>
      <c r="Q190" s="16">
        <v>514958.79</v>
      </c>
      <c r="R190" s="16">
        <v>110348.31</v>
      </c>
      <c r="S190" s="16">
        <v>250634.93</v>
      </c>
      <c r="T190" s="16">
        <v>0</v>
      </c>
      <c r="U190" s="16">
        <v>0</v>
      </c>
    </row>
    <row r="191" spans="1:21" ht="19.5" customHeight="1">
      <c r="A191" s="17">
        <v>170</v>
      </c>
      <c r="B191" s="18" t="s">
        <v>287</v>
      </c>
      <c r="C191" s="17" t="s">
        <v>149</v>
      </c>
      <c r="D191" s="17" t="s">
        <v>150</v>
      </c>
      <c r="E191" s="17" t="s">
        <v>272</v>
      </c>
      <c r="F191" s="17" t="s">
        <v>66</v>
      </c>
      <c r="G191" s="4">
        <v>11</v>
      </c>
      <c r="H191" s="4">
        <v>2</v>
      </c>
      <c r="I191" s="5">
        <v>171.3</v>
      </c>
      <c r="J191" s="19">
        <v>1</v>
      </c>
      <c r="K191" s="19">
        <v>1</v>
      </c>
      <c r="L191" s="19">
        <v>0</v>
      </c>
      <c r="M191" s="16">
        <v>28.4</v>
      </c>
      <c r="N191" s="16">
        <v>28.4</v>
      </c>
      <c r="O191" s="16">
        <v>0</v>
      </c>
      <c r="P191" s="16">
        <v>875942.03</v>
      </c>
      <c r="Q191" s="16">
        <v>533752.91</v>
      </c>
      <c r="R191" s="16">
        <v>114375.63</v>
      </c>
      <c r="S191" s="16">
        <v>227813.49</v>
      </c>
      <c r="T191" s="16">
        <v>0</v>
      </c>
      <c r="U191" s="16">
        <v>0</v>
      </c>
    </row>
    <row r="192" spans="1:21" ht="19.5" customHeight="1">
      <c r="A192" s="17">
        <v>171</v>
      </c>
      <c r="B192" s="18" t="s">
        <v>158</v>
      </c>
      <c r="C192" s="17" t="s">
        <v>101</v>
      </c>
      <c r="D192" s="17" t="s">
        <v>102</v>
      </c>
      <c r="E192" s="17" t="s">
        <v>272</v>
      </c>
      <c r="F192" s="17" t="s">
        <v>66</v>
      </c>
      <c r="G192" s="4">
        <v>20</v>
      </c>
      <c r="H192" s="4">
        <v>6</v>
      </c>
      <c r="I192" s="5">
        <v>245.8</v>
      </c>
      <c r="J192" s="19">
        <v>1</v>
      </c>
      <c r="K192" s="19">
        <v>0</v>
      </c>
      <c r="L192" s="19">
        <v>1</v>
      </c>
      <c r="M192" s="16">
        <v>39.9</v>
      </c>
      <c r="N192" s="16">
        <v>0</v>
      </c>
      <c r="O192" s="16">
        <v>39.9</v>
      </c>
      <c r="P192" s="16">
        <v>2360223.24</v>
      </c>
      <c r="Q192" s="16">
        <v>719337.15</v>
      </c>
      <c r="R192" s="16">
        <v>154143.68</v>
      </c>
      <c r="S192" s="16">
        <v>1486742.41</v>
      </c>
      <c r="T192" s="16">
        <v>0</v>
      </c>
      <c r="U192" s="16">
        <v>0</v>
      </c>
    </row>
    <row r="193" spans="1:21" ht="19.5" customHeight="1">
      <c r="A193" s="17">
        <v>172</v>
      </c>
      <c r="B193" s="18" t="s">
        <v>288</v>
      </c>
      <c r="C193" s="17" t="s">
        <v>101</v>
      </c>
      <c r="D193" s="17" t="s">
        <v>102</v>
      </c>
      <c r="E193" s="17" t="s">
        <v>272</v>
      </c>
      <c r="F193" s="17" t="s">
        <v>70</v>
      </c>
      <c r="G193" s="4">
        <v>12</v>
      </c>
      <c r="H193" s="4">
        <v>12</v>
      </c>
      <c r="I193" s="5">
        <v>161.7</v>
      </c>
      <c r="J193" s="19">
        <v>3</v>
      </c>
      <c r="K193" s="19">
        <v>1</v>
      </c>
      <c r="L193" s="19">
        <v>2</v>
      </c>
      <c r="M193" s="16">
        <v>120</v>
      </c>
      <c r="N193" s="16">
        <v>23.2</v>
      </c>
      <c r="O193" s="16">
        <v>96.8</v>
      </c>
      <c r="P193" s="16">
        <v>4610134.54</v>
      </c>
      <c r="Q193" s="16">
        <v>2224439.64</v>
      </c>
      <c r="R193" s="16">
        <v>476665.63</v>
      </c>
      <c r="S193" s="16">
        <v>1909029.27</v>
      </c>
      <c r="T193" s="16">
        <v>0</v>
      </c>
      <c r="U193" s="16">
        <v>0</v>
      </c>
    </row>
    <row r="194" spans="1:21" ht="19.5" customHeight="1">
      <c r="A194" s="17">
        <v>173</v>
      </c>
      <c r="B194" s="18" t="s">
        <v>289</v>
      </c>
      <c r="C194" s="17" t="s">
        <v>101</v>
      </c>
      <c r="D194" s="17" t="s">
        <v>102</v>
      </c>
      <c r="E194" s="17" t="s">
        <v>272</v>
      </c>
      <c r="F194" s="17" t="s">
        <v>66</v>
      </c>
      <c r="G194" s="4">
        <v>4</v>
      </c>
      <c r="H194" s="4">
        <v>4</v>
      </c>
      <c r="I194" s="5">
        <v>49.3</v>
      </c>
      <c r="J194" s="19">
        <v>1</v>
      </c>
      <c r="K194" s="19">
        <v>0</v>
      </c>
      <c r="L194" s="19">
        <v>1</v>
      </c>
      <c r="M194" s="16">
        <v>20.1</v>
      </c>
      <c r="N194" s="16">
        <v>0</v>
      </c>
      <c r="O194" s="16">
        <v>20.1</v>
      </c>
      <c r="P194" s="16">
        <v>875942.03</v>
      </c>
      <c r="Q194" s="16">
        <v>377761.74</v>
      </c>
      <c r="R194" s="16">
        <v>80948.95</v>
      </c>
      <c r="S194" s="16">
        <v>417231.34</v>
      </c>
      <c r="T194" s="16">
        <v>0</v>
      </c>
      <c r="U194" s="16">
        <v>0</v>
      </c>
    </row>
    <row r="195" spans="1:21" ht="19.5" customHeight="1">
      <c r="A195" s="17">
        <v>174</v>
      </c>
      <c r="B195" s="18" t="s">
        <v>290</v>
      </c>
      <c r="C195" s="17" t="s">
        <v>230</v>
      </c>
      <c r="D195" s="17" t="s">
        <v>231</v>
      </c>
      <c r="E195" s="17" t="s">
        <v>272</v>
      </c>
      <c r="F195" s="17" t="s">
        <v>70</v>
      </c>
      <c r="G195" s="4">
        <v>3</v>
      </c>
      <c r="H195" s="4">
        <v>3</v>
      </c>
      <c r="I195" s="5">
        <v>159.9</v>
      </c>
      <c r="J195" s="19">
        <v>1</v>
      </c>
      <c r="K195" s="19">
        <v>1</v>
      </c>
      <c r="L195" s="19">
        <v>0</v>
      </c>
      <c r="M195" s="16">
        <v>42.7</v>
      </c>
      <c r="N195" s="16">
        <v>42.7</v>
      </c>
      <c r="O195" s="16">
        <v>0</v>
      </c>
      <c r="P195" s="16">
        <v>1146441.11</v>
      </c>
      <c r="Q195" s="16">
        <v>802508.78</v>
      </c>
      <c r="R195" s="16">
        <v>171966.16</v>
      </c>
      <c r="S195" s="16">
        <v>171966.17</v>
      </c>
      <c r="T195" s="16">
        <v>0</v>
      </c>
      <c r="U195" s="16">
        <v>0</v>
      </c>
    </row>
    <row r="196" spans="1:21" ht="19.5" customHeight="1">
      <c r="A196" s="17">
        <v>175</v>
      </c>
      <c r="B196" s="18" t="s">
        <v>291</v>
      </c>
      <c r="C196" s="17" t="s">
        <v>292</v>
      </c>
      <c r="D196" s="17" t="s">
        <v>247</v>
      </c>
      <c r="E196" s="17" t="s">
        <v>272</v>
      </c>
      <c r="F196" s="17" t="s">
        <v>66</v>
      </c>
      <c r="G196" s="4">
        <v>8</v>
      </c>
      <c r="H196" s="4">
        <v>6</v>
      </c>
      <c r="I196" s="5">
        <v>81.7</v>
      </c>
      <c r="J196" s="19">
        <v>3</v>
      </c>
      <c r="K196" s="19">
        <v>3</v>
      </c>
      <c r="L196" s="19">
        <v>0</v>
      </c>
      <c r="M196" s="16">
        <v>53.1</v>
      </c>
      <c r="N196" s="16">
        <v>53.1</v>
      </c>
      <c r="O196" s="16">
        <v>0</v>
      </c>
      <c r="P196" s="16">
        <v>2660051.38</v>
      </c>
      <c r="Q196" s="16">
        <v>997967.59</v>
      </c>
      <c r="R196" s="16">
        <v>213850.2</v>
      </c>
      <c r="S196" s="16">
        <v>1448233.59</v>
      </c>
      <c r="T196" s="16">
        <v>0</v>
      </c>
      <c r="U196" s="16">
        <v>0</v>
      </c>
    </row>
    <row r="197" spans="1:21" ht="19.5" customHeight="1">
      <c r="A197" s="17">
        <v>176</v>
      </c>
      <c r="B197" s="18" t="s">
        <v>293</v>
      </c>
      <c r="C197" s="17" t="s">
        <v>129</v>
      </c>
      <c r="D197" s="17" t="s">
        <v>130</v>
      </c>
      <c r="E197" s="17" t="s">
        <v>272</v>
      </c>
      <c r="F197" s="17" t="s">
        <v>70</v>
      </c>
      <c r="G197" s="4">
        <v>3</v>
      </c>
      <c r="H197" s="4">
        <v>3</v>
      </c>
      <c r="I197" s="5">
        <v>58.4</v>
      </c>
      <c r="J197" s="19">
        <v>1</v>
      </c>
      <c r="K197" s="19">
        <v>1</v>
      </c>
      <c r="L197" s="19">
        <v>0</v>
      </c>
      <c r="M197" s="16">
        <v>24.3</v>
      </c>
      <c r="N197" s="16">
        <v>24.3</v>
      </c>
      <c r="O197" s="16">
        <v>0</v>
      </c>
      <c r="P197" s="16">
        <v>875942.03</v>
      </c>
      <c r="Q197" s="16">
        <v>456697.03</v>
      </c>
      <c r="R197" s="16">
        <v>97863.65</v>
      </c>
      <c r="S197" s="16">
        <v>321381.35</v>
      </c>
      <c r="T197" s="16">
        <v>0</v>
      </c>
      <c r="U197" s="16">
        <v>0</v>
      </c>
    </row>
    <row r="198" spans="1:21" ht="23.25" customHeight="1">
      <c r="A198" s="17">
        <v>177</v>
      </c>
      <c r="B198" s="18" t="s">
        <v>171</v>
      </c>
      <c r="C198" s="17" t="s">
        <v>172</v>
      </c>
      <c r="D198" s="17" t="s">
        <v>173</v>
      </c>
      <c r="E198" s="17" t="s">
        <v>272</v>
      </c>
      <c r="F198" s="17" t="s">
        <v>66</v>
      </c>
      <c r="G198" s="4">
        <v>15</v>
      </c>
      <c r="H198" s="4">
        <v>2</v>
      </c>
      <c r="I198" s="5">
        <v>197.1</v>
      </c>
      <c r="J198" s="19">
        <v>1</v>
      </c>
      <c r="K198" s="19">
        <v>0</v>
      </c>
      <c r="L198" s="19">
        <v>1</v>
      </c>
      <c r="M198" s="16">
        <v>21</v>
      </c>
      <c r="N198" s="16">
        <v>0</v>
      </c>
      <c r="O198" s="16">
        <v>21</v>
      </c>
      <c r="P198" s="16">
        <v>915522.23</v>
      </c>
      <c r="Q198" s="16">
        <v>394676.45</v>
      </c>
      <c r="R198" s="16">
        <v>84573.53</v>
      </c>
      <c r="S198" s="16">
        <v>436272.25</v>
      </c>
      <c r="T198" s="16">
        <v>0</v>
      </c>
      <c r="U198" s="16">
        <v>0</v>
      </c>
    </row>
    <row r="199" spans="1:21" ht="19.5" customHeight="1">
      <c r="A199" s="17">
        <v>178</v>
      </c>
      <c r="B199" s="18" t="s">
        <v>294</v>
      </c>
      <c r="C199" s="17" t="s">
        <v>295</v>
      </c>
      <c r="D199" s="17" t="s">
        <v>156</v>
      </c>
      <c r="E199" s="17" t="s">
        <v>272</v>
      </c>
      <c r="F199" s="17" t="s">
        <v>66</v>
      </c>
      <c r="G199" s="4">
        <v>5</v>
      </c>
      <c r="H199" s="4">
        <v>2</v>
      </c>
      <c r="I199" s="5">
        <v>160.1</v>
      </c>
      <c r="J199" s="19">
        <v>1</v>
      </c>
      <c r="K199" s="19">
        <v>1</v>
      </c>
      <c r="L199" s="19">
        <v>0</v>
      </c>
      <c r="M199" s="16">
        <v>25.7</v>
      </c>
      <c r="N199" s="16">
        <v>25.7</v>
      </c>
      <c r="O199" s="16">
        <v>0</v>
      </c>
      <c r="P199" s="16">
        <v>908167.32</v>
      </c>
      <c r="Q199" s="16">
        <v>483008.8</v>
      </c>
      <c r="R199" s="16">
        <v>103501.89</v>
      </c>
      <c r="S199" s="16">
        <v>321656.63</v>
      </c>
      <c r="T199" s="16">
        <v>0</v>
      </c>
      <c r="U199" s="16">
        <v>0</v>
      </c>
    </row>
    <row r="200" spans="1:21" ht="19.5" customHeight="1">
      <c r="A200" s="17">
        <v>179</v>
      </c>
      <c r="B200" s="18" t="s">
        <v>296</v>
      </c>
      <c r="C200" s="17" t="s">
        <v>297</v>
      </c>
      <c r="D200" s="17" t="s">
        <v>123</v>
      </c>
      <c r="E200" s="17" t="s">
        <v>272</v>
      </c>
      <c r="F200" s="17" t="s">
        <v>66</v>
      </c>
      <c r="G200" s="4">
        <v>11</v>
      </c>
      <c r="H200" s="4">
        <v>3</v>
      </c>
      <c r="I200" s="5">
        <v>294.1</v>
      </c>
      <c r="J200" s="19">
        <v>1</v>
      </c>
      <c r="K200" s="19">
        <v>1</v>
      </c>
      <c r="L200" s="19">
        <v>0</v>
      </c>
      <c r="M200" s="16">
        <v>28.3</v>
      </c>
      <c r="N200" s="16">
        <v>28.3</v>
      </c>
      <c r="O200" s="16">
        <v>0</v>
      </c>
      <c r="P200" s="16">
        <v>908167.32</v>
      </c>
      <c r="Q200" s="16">
        <v>531873.5</v>
      </c>
      <c r="R200" s="16">
        <v>113972.9</v>
      </c>
      <c r="S200" s="16">
        <v>262320.92</v>
      </c>
      <c r="T200" s="16">
        <v>0</v>
      </c>
      <c r="U200" s="16">
        <v>0</v>
      </c>
    </row>
    <row r="201" spans="1:21" ht="19.5" customHeight="1">
      <c r="A201" s="17">
        <v>180</v>
      </c>
      <c r="B201" s="18" t="s">
        <v>298</v>
      </c>
      <c r="C201" s="17" t="s">
        <v>179</v>
      </c>
      <c r="D201" s="17" t="s">
        <v>170</v>
      </c>
      <c r="E201" s="17" t="s">
        <v>272</v>
      </c>
      <c r="F201" s="17" t="s">
        <v>70</v>
      </c>
      <c r="G201" s="4">
        <v>12</v>
      </c>
      <c r="H201" s="4">
        <v>12</v>
      </c>
      <c r="I201" s="5">
        <v>136.1</v>
      </c>
      <c r="J201" s="19">
        <v>3</v>
      </c>
      <c r="K201" s="19">
        <v>3</v>
      </c>
      <c r="L201" s="19">
        <v>0</v>
      </c>
      <c r="M201" s="16">
        <v>92.3</v>
      </c>
      <c r="N201" s="16">
        <v>92.3</v>
      </c>
      <c r="O201" s="16">
        <v>0</v>
      </c>
      <c r="P201" s="16">
        <v>7763200</v>
      </c>
      <c r="Q201" s="16">
        <v>1368156.7</v>
      </c>
      <c r="R201" s="16">
        <v>211803.4</v>
      </c>
      <c r="S201" s="16">
        <v>6183239.9</v>
      </c>
      <c r="T201" s="16">
        <v>0</v>
      </c>
      <c r="U201" s="16">
        <v>0</v>
      </c>
    </row>
    <row r="202" spans="1:21" ht="19.5" customHeight="1">
      <c r="A202" s="17">
        <v>181</v>
      </c>
      <c r="B202" s="18" t="s">
        <v>299</v>
      </c>
      <c r="C202" s="17" t="s">
        <v>79</v>
      </c>
      <c r="D202" s="17" t="s">
        <v>80</v>
      </c>
      <c r="E202" s="17" t="s">
        <v>272</v>
      </c>
      <c r="F202" s="17" t="s">
        <v>70</v>
      </c>
      <c r="G202" s="4">
        <v>9</v>
      </c>
      <c r="H202" s="4">
        <v>9</v>
      </c>
      <c r="I202" s="5">
        <v>92.6</v>
      </c>
      <c r="J202" s="19">
        <v>2</v>
      </c>
      <c r="K202" s="19">
        <v>2</v>
      </c>
      <c r="L202" s="19">
        <v>0</v>
      </c>
      <c r="M202" s="16">
        <v>92.6</v>
      </c>
      <c r="N202" s="16">
        <v>92.6</v>
      </c>
      <c r="O202" s="16">
        <v>0</v>
      </c>
      <c r="P202" s="16">
        <v>3125853.33</v>
      </c>
      <c r="Q202" s="16">
        <v>1740335.2</v>
      </c>
      <c r="R202" s="16">
        <v>372928.97</v>
      </c>
      <c r="S202" s="16">
        <v>1012589.16</v>
      </c>
      <c r="T202" s="16">
        <v>0</v>
      </c>
      <c r="U202" s="16">
        <v>0</v>
      </c>
    </row>
    <row r="203" spans="1:21" ht="19.5" customHeight="1">
      <c r="A203" s="17">
        <v>182</v>
      </c>
      <c r="B203" s="18" t="s">
        <v>300</v>
      </c>
      <c r="C203" s="17" t="s">
        <v>79</v>
      </c>
      <c r="D203" s="17" t="s">
        <v>80</v>
      </c>
      <c r="E203" s="17" t="s">
        <v>272</v>
      </c>
      <c r="F203" s="17" t="s">
        <v>66</v>
      </c>
      <c r="G203" s="4">
        <v>3</v>
      </c>
      <c r="H203" s="4">
        <v>3</v>
      </c>
      <c r="I203" s="5">
        <v>106.3</v>
      </c>
      <c r="J203" s="19">
        <v>1</v>
      </c>
      <c r="K203" s="19">
        <v>1</v>
      </c>
      <c r="L203" s="19">
        <v>0</v>
      </c>
      <c r="M203" s="16">
        <v>47.8</v>
      </c>
      <c r="N203" s="16">
        <v>47.8</v>
      </c>
      <c r="O203" s="16">
        <v>0</v>
      </c>
      <c r="P203" s="16">
        <v>1341743.98</v>
      </c>
      <c r="Q203" s="16">
        <v>898358.77</v>
      </c>
      <c r="R203" s="16">
        <v>192505.45</v>
      </c>
      <c r="S203" s="16">
        <v>250879.76</v>
      </c>
      <c r="T203" s="16">
        <v>0</v>
      </c>
      <c r="U203" s="16">
        <v>0</v>
      </c>
    </row>
    <row r="204" spans="1:21" ht="19.5" customHeight="1">
      <c r="A204" s="17">
        <v>183</v>
      </c>
      <c r="B204" s="18" t="s">
        <v>192</v>
      </c>
      <c r="C204" s="17" t="s">
        <v>56</v>
      </c>
      <c r="D204" s="17" t="s">
        <v>57</v>
      </c>
      <c r="E204" s="17" t="s">
        <v>272</v>
      </c>
      <c r="F204" s="17" t="s">
        <v>66</v>
      </c>
      <c r="G204" s="4">
        <v>16</v>
      </c>
      <c r="H204" s="4">
        <v>3</v>
      </c>
      <c r="I204" s="5">
        <v>234.8</v>
      </c>
      <c r="J204" s="19">
        <v>1</v>
      </c>
      <c r="K204" s="19">
        <v>1</v>
      </c>
      <c r="L204" s="19">
        <v>0</v>
      </c>
      <c r="M204" s="16">
        <v>58.7</v>
      </c>
      <c r="N204" s="16">
        <v>58.7</v>
      </c>
      <c r="O204" s="16">
        <v>0</v>
      </c>
      <c r="P204" s="16">
        <v>2370084.9</v>
      </c>
      <c r="Q204" s="16">
        <v>1058272.95</v>
      </c>
      <c r="R204" s="16">
        <v>226772.77</v>
      </c>
      <c r="S204" s="16">
        <v>1085039.18</v>
      </c>
      <c r="T204" s="16">
        <v>0</v>
      </c>
      <c r="U204" s="16">
        <v>0</v>
      </c>
    </row>
    <row r="205" spans="1:21" ht="19.5" customHeight="1">
      <c r="A205" s="17">
        <v>184</v>
      </c>
      <c r="B205" s="18" t="s">
        <v>193</v>
      </c>
      <c r="C205" s="17" t="s">
        <v>56</v>
      </c>
      <c r="D205" s="17" t="s">
        <v>57</v>
      </c>
      <c r="E205" s="17" t="s">
        <v>272</v>
      </c>
      <c r="F205" s="17" t="s">
        <v>70</v>
      </c>
      <c r="G205" s="4">
        <v>5</v>
      </c>
      <c r="H205" s="4">
        <v>2</v>
      </c>
      <c r="I205" s="5">
        <v>88.8</v>
      </c>
      <c r="J205" s="19">
        <v>1</v>
      </c>
      <c r="K205" s="19">
        <v>1</v>
      </c>
      <c r="L205" s="19">
        <v>0</v>
      </c>
      <c r="M205" s="16">
        <v>30.9</v>
      </c>
      <c r="N205" s="16">
        <v>30.9</v>
      </c>
      <c r="O205" s="16">
        <v>0</v>
      </c>
      <c r="P205" s="16">
        <v>1341743.98</v>
      </c>
      <c r="Q205" s="16">
        <v>580738.2</v>
      </c>
      <c r="R205" s="16">
        <v>124443.9</v>
      </c>
      <c r="S205" s="16">
        <v>636561.88</v>
      </c>
      <c r="T205" s="16">
        <v>0</v>
      </c>
      <c r="U205" s="16">
        <v>0</v>
      </c>
    </row>
    <row r="206" spans="1:21" ht="19.5" customHeight="1">
      <c r="A206" s="17">
        <v>185</v>
      </c>
      <c r="B206" s="18" t="s">
        <v>301</v>
      </c>
      <c r="C206" s="17" t="s">
        <v>79</v>
      </c>
      <c r="D206" s="17" t="s">
        <v>80</v>
      </c>
      <c r="E206" s="17" t="s">
        <v>272</v>
      </c>
      <c r="F206" s="17" t="s">
        <v>70</v>
      </c>
      <c r="G206" s="4">
        <v>4</v>
      </c>
      <c r="H206" s="4">
        <v>4</v>
      </c>
      <c r="I206" s="5">
        <v>221.9</v>
      </c>
      <c r="J206" s="19">
        <v>1</v>
      </c>
      <c r="K206" s="19">
        <v>1</v>
      </c>
      <c r="L206" s="19">
        <v>0</v>
      </c>
      <c r="M206" s="16">
        <v>18.4</v>
      </c>
      <c r="N206" s="16">
        <v>18.4</v>
      </c>
      <c r="O206" s="16">
        <v>0</v>
      </c>
      <c r="P206" s="16">
        <v>750750</v>
      </c>
      <c r="Q206" s="16">
        <v>331724.4</v>
      </c>
      <c r="R206" s="16">
        <v>71083.8</v>
      </c>
      <c r="S206" s="16">
        <v>347941.8</v>
      </c>
      <c r="T206" s="16">
        <v>0</v>
      </c>
      <c r="U206" s="16">
        <v>0</v>
      </c>
    </row>
    <row r="207" spans="1:21" ht="19.5" customHeight="1">
      <c r="A207" s="17">
        <v>186</v>
      </c>
      <c r="B207" s="18" t="s">
        <v>197</v>
      </c>
      <c r="C207" s="17" t="s">
        <v>79</v>
      </c>
      <c r="D207" s="17" t="s">
        <v>80</v>
      </c>
      <c r="E207" s="17" t="s">
        <v>272</v>
      </c>
      <c r="F207" s="17" t="s">
        <v>70</v>
      </c>
      <c r="G207" s="4">
        <v>6</v>
      </c>
      <c r="H207" s="4">
        <v>3</v>
      </c>
      <c r="I207" s="5">
        <v>83.4</v>
      </c>
      <c r="J207" s="19">
        <v>1</v>
      </c>
      <c r="K207" s="19">
        <v>1</v>
      </c>
      <c r="L207" s="19">
        <v>0</v>
      </c>
      <c r="M207" s="16">
        <v>60.8</v>
      </c>
      <c r="N207" s="16">
        <v>60.8</v>
      </c>
      <c r="O207" s="16">
        <v>0</v>
      </c>
      <c r="P207" s="16">
        <v>4539900</v>
      </c>
      <c r="Q207" s="16">
        <v>1096132.8</v>
      </c>
      <c r="R207" s="16">
        <v>234885.6</v>
      </c>
      <c r="S207" s="16">
        <v>3208881.6</v>
      </c>
      <c r="T207" s="16">
        <v>0</v>
      </c>
      <c r="U207" s="16">
        <v>0</v>
      </c>
    </row>
    <row r="208" spans="1:21" ht="19.5" customHeight="1">
      <c r="A208" s="17">
        <v>187</v>
      </c>
      <c r="B208" s="18" t="s">
        <v>302</v>
      </c>
      <c r="C208" s="17" t="s">
        <v>76</v>
      </c>
      <c r="D208" s="17" t="s">
        <v>77</v>
      </c>
      <c r="E208" s="17" t="s">
        <v>272</v>
      </c>
      <c r="F208" s="17" t="s">
        <v>70</v>
      </c>
      <c r="G208" s="4">
        <v>3</v>
      </c>
      <c r="H208" s="4">
        <v>3</v>
      </c>
      <c r="I208" s="5">
        <v>94.6</v>
      </c>
      <c r="J208" s="19">
        <v>2</v>
      </c>
      <c r="K208" s="19">
        <v>0</v>
      </c>
      <c r="L208" s="19">
        <v>2</v>
      </c>
      <c r="M208" s="16">
        <v>69.4</v>
      </c>
      <c r="N208" s="16">
        <v>0</v>
      </c>
      <c r="O208" s="16">
        <v>69.4</v>
      </c>
      <c r="P208" s="16">
        <v>1863302.42</v>
      </c>
      <c r="Q208" s="16">
        <v>1304311.69</v>
      </c>
      <c r="R208" s="16">
        <v>279495.36</v>
      </c>
      <c r="S208" s="16">
        <v>279495.37</v>
      </c>
      <c r="T208" s="16">
        <v>0</v>
      </c>
      <c r="U208" s="16">
        <v>0</v>
      </c>
    </row>
    <row r="209" spans="1:21" ht="19.5" customHeight="1">
      <c r="A209" s="17">
        <v>188</v>
      </c>
      <c r="B209" s="18" t="s">
        <v>206</v>
      </c>
      <c r="C209" s="17" t="s">
        <v>207</v>
      </c>
      <c r="D209" s="17" t="s">
        <v>208</v>
      </c>
      <c r="E209" s="17" t="s">
        <v>272</v>
      </c>
      <c r="F209" s="17" t="s">
        <v>70</v>
      </c>
      <c r="G209" s="4">
        <v>5</v>
      </c>
      <c r="H209" s="4">
        <v>2</v>
      </c>
      <c r="I209" s="5">
        <v>109.9</v>
      </c>
      <c r="J209" s="19">
        <v>1</v>
      </c>
      <c r="K209" s="19">
        <v>1</v>
      </c>
      <c r="L209" s="19">
        <v>0</v>
      </c>
      <c r="M209" s="16">
        <v>21.9</v>
      </c>
      <c r="N209" s="16">
        <v>21.9</v>
      </c>
      <c r="O209" s="16">
        <v>0</v>
      </c>
      <c r="P209" s="16">
        <v>875942.04</v>
      </c>
      <c r="Q209" s="16">
        <v>411591.15</v>
      </c>
      <c r="R209" s="16">
        <v>88198.1</v>
      </c>
      <c r="S209" s="16">
        <v>376152.79</v>
      </c>
      <c r="T209" s="16">
        <v>0</v>
      </c>
      <c r="U209" s="16">
        <v>0</v>
      </c>
    </row>
    <row r="210" spans="1:21" ht="19.5" customHeight="1">
      <c r="A210" s="17">
        <v>189</v>
      </c>
      <c r="B210" s="18" t="s">
        <v>303</v>
      </c>
      <c r="C210" s="17" t="s">
        <v>91</v>
      </c>
      <c r="D210" s="17" t="s">
        <v>92</v>
      </c>
      <c r="E210" s="17" t="s">
        <v>272</v>
      </c>
      <c r="F210" s="17" t="s">
        <v>70</v>
      </c>
      <c r="G210" s="4">
        <v>11</v>
      </c>
      <c r="H210" s="4">
        <v>4</v>
      </c>
      <c r="I210" s="5">
        <v>362.1</v>
      </c>
      <c r="J210" s="19">
        <v>1</v>
      </c>
      <c r="K210" s="19">
        <v>1</v>
      </c>
      <c r="L210" s="19">
        <v>0</v>
      </c>
      <c r="M210" s="16">
        <v>45.1</v>
      </c>
      <c r="N210" s="16">
        <v>45.1</v>
      </c>
      <c r="O210" s="16">
        <v>0</v>
      </c>
      <c r="P210" s="16">
        <v>1657190</v>
      </c>
      <c r="Q210" s="16">
        <v>813085.35</v>
      </c>
      <c r="R210" s="16">
        <v>174232.58</v>
      </c>
      <c r="S210" s="16">
        <v>669872.07</v>
      </c>
      <c r="T210" s="16">
        <v>0</v>
      </c>
      <c r="U210" s="16">
        <v>0</v>
      </c>
    </row>
    <row r="211" spans="1:21" ht="19.5" customHeight="1">
      <c r="A211" s="17">
        <v>190</v>
      </c>
      <c r="B211" s="18" t="s">
        <v>304</v>
      </c>
      <c r="C211" s="17" t="s">
        <v>91</v>
      </c>
      <c r="D211" s="17" t="s">
        <v>92</v>
      </c>
      <c r="E211" s="17" t="s">
        <v>272</v>
      </c>
      <c r="F211" s="17" t="s">
        <v>70</v>
      </c>
      <c r="G211" s="4">
        <v>2</v>
      </c>
      <c r="H211" s="4">
        <v>2</v>
      </c>
      <c r="I211" s="5">
        <v>173.2</v>
      </c>
      <c r="J211" s="19">
        <v>1</v>
      </c>
      <c r="K211" s="19">
        <v>1</v>
      </c>
      <c r="L211" s="19">
        <v>0</v>
      </c>
      <c r="M211" s="16">
        <v>42.8</v>
      </c>
      <c r="N211" s="16">
        <v>42.8</v>
      </c>
      <c r="O211" s="16">
        <v>0</v>
      </c>
      <c r="P211" s="16">
        <v>1687737</v>
      </c>
      <c r="Q211" s="16">
        <v>1067493.65</v>
      </c>
      <c r="R211" s="16">
        <v>310121.67</v>
      </c>
      <c r="S211" s="16">
        <v>310121.68</v>
      </c>
      <c r="T211" s="16">
        <v>0</v>
      </c>
      <c r="U211" s="16">
        <v>0</v>
      </c>
    </row>
    <row r="212" spans="1:21" ht="19.5" customHeight="1">
      <c r="A212" s="17">
        <v>191</v>
      </c>
      <c r="B212" s="18" t="s">
        <v>305</v>
      </c>
      <c r="C212" s="17" t="s">
        <v>306</v>
      </c>
      <c r="D212" s="17" t="s">
        <v>123</v>
      </c>
      <c r="E212" s="17" t="s">
        <v>272</v>
      </c>
      <c r="F212" s="17" t="s">
        <v>66</v>
      </c>
      <c r="G212" s="4">
        <v>10</v>
      </c>
      <c r="H212" s="4">
        <v>8</v>
      </c>
      <c r="I212" s="5">
        <v>174.8</v>
      </c>
      <c r="J212" s="19">
        <v>4</v>
      </c>
      <c r="K212" s="19">
        <v>4</v>
      </c>
      <c r="L212" s="19">
        <v>0</v>
      </c>
      <c r="M212" s="16">
        <v>131</v>
      </c>
      <c r="N212" s="16">
        <v>131</v>
      </c>
      <c r="O212" s="16">
        <v>0</v>
      </c>
      <c r="P212" s="16">
        <v>4411935.44</v>
      </c>
      <c r="Q212" s="16">
        <v>2462029.27</v>
      </c>
      <c r="R212" s="16">
        <v>527577.7</v>
      </c>
      <c r="S212" s="16">
        <v>1422328.47</v>
      </c>
      <c r="T212" s="16">
        <v>0</v>
      </c>
      <c r="U212" s="16">
        <v>0</v>
      </c>
    </row>
    <row r="213" spans="1:21" ht="19.5" customHeight="1">
      <c r="A213" s="17">
        <v>192</v>
      </c>
      <c r="B213" s="18" t="s">
        <v>307</v>
      </c>
      <c r="C213" s="17" t="s">
        <v>308</v>
      </c>
      <c r="D213" s="17" t="s">
        <v>77</v>
      </c>
      <c r="E213" s="17" t="s">
        <v>272</v>
      </c>
      <c r="F213" s="17" t="s">
        <v>66</v>
      </c>
      <c r="G213" s="4">
        <v>4</v>
      </c>
      <c r="H213" s="4">
        <v>4</v>
      </c>
      <c r="I213" s="5">
        <v>93</v>
      </c>
      <c r="J213" s="19">
        <v>2</v>
      </c>
      <c r="K213" s="19">
        <v>2</v>
      </c>
      <c r="L213" s="19">
        <v>0</v>
      </c>
      <c r="M213" s="16">
        <v>77</v>
      </c>
      <c r="N213" s="16">
        <v>77</v>
      </c>
      <c r="O213" s="16">
        <v>0</v>
      </c>
      <c r="P213" s="16">
        <v>2178105.81</v>
      </c>
      <c r="Q213" s="16">
        <v>1447146.98</v>
      </c>
      <c r="R213" s="16">
        <v>310102.93</v>
      </c>
      <c r="S213" s="16">
        <v>420855.9</v>
      </c>
      <c r="T213" s="16">
        <v>0</v>
      </c>
      <c r="U213" s="16">
        <v>0</v>
      </c>
    </row>
    <row r="214" spans="1:21" ht="19.5" customHeight="1">
      <c r="A214" s="17">
        <v>193</v>
      </c>
      <c r="B214" s="18" t="s">
        <v>309</v>
      </c>
      <c r="C214" s="17" t="s">
        <v>56</v>
      </c>
      <c r="D214" s="17" t="s">
        <v>57</v>
      </c>
      <c r="E214" s="17" t="s">
        <v>272</v>
      </c>
      <c r="F214" s="17" t="s">
        <v>70</v>
      </c>
      <c r="G214" s="4">
        <v>6</v>
      </c>
      <c r="H214" s="4">
        <v>6</v>
      </c>
      <c r="I214" s="5">
        <v>60.6</v>
      </c>
      <c r="J214" s="19">
        <v>2</v>
      </c>
      <c r="K214" s="19">
        <v>2</v>
      </c>
      <c r="L214" s="19">
        <v>0</v>
      </c>
      <c r="M214" s="16">
        <v>57.2</v>
      </c>
      <c r="N214" s="16">
        <v>57.2</v>
      </c>
      <c r="O214" s="16">
        <v>0</v>
      </c>
      <c r="P214" s="16">
        <v>4042000</v>
      </c>
      <c r="Q214" s="16">
        <v>1031230.2</v>
      </c>
      <c r="R214" s="16">
        <v>220977.9</v>
      </c>
      <c r="S214" s="16">
        <v>2789791.9</v>
      </c>
      <c r="T214" s="16">
        <v>0</v>
      </c>
      <c r="U214" s="16">
        <v>0</v>
      </c>
    </row>
    <row r="215" spans="1:21" ht="19.5" customHeight="1">
      <c r="A215" s="17">
        <v>194</v>
      </c>
      <c r="B215" s="18" t="s">
        <v>310</v>
      </c>
      <c r="C215" s="17" t="s">
        <v>79</v>
      </c>
      <c r="D215" s="17" t="s">
        <v>80</v>
      </c>
      <c r="E215" s="17" t="s">
        <v>272</v>
      </c>
      <c r="F215" s="17" t="s">
        <v>70</v>
      </c>
      <c r="G215" s="4">
        <v>2</v>
      </c>
      <c r="H215" s="4">
        <v>2</v>
      </c>
      <c r="I215" s="5">
        <v>178.2</v>
      </c>
      <c r="J215" s="19">
        <v>1</v>
      </c>
      <c r="K215" s="19">
        <v>1</v>
      </c>
      <c r="L215" s="19">
        <v>0</v>
      </c>
      <c r="M215" s="16">
        <v>38.9</v>
      </c>
      <c r="N215" s="16">
        <v>38.9</v>
      </c>
      <c r="O215" s="16">
        <v>0</v>
      </c>
      <c r="P215" s="16">
        <v>2333925.49</v>
      </c>
      <c r="Q215" s="16">
        <v>701308.65</v>
      </c>
      <c r="R215" s="16">
        <v>150280.43</v>
      </c>
      <c r="S215" s="16">
        <v>1482336.41</v>
      </c>
      <c r="T215" s="16">
        <v>0</v>
      </c>
      <c r="U215" s="16">
        <v>0</v>
      </c>
    </row>
    <row r="216" spans="1:21" ht="19.5" customHeight="1">
      <c r="A216" s="17">
        <v>195</v>
      </c>
      <c r="B216" s="18" t="s">
        <v>228</v>
      </c>
      <c r="C216" s="17" t="s">
        <v>101</v>
      </c>
      <c r="D216" s="17" t="s">
        <v>102</v>
      </c>
      <c r="E216" s="17" t="s">
        <v>272</v>
      </c>
      <c r="F216" s="17" t="s">
        <v>70</v>
      </c>
      <c r="G216" s="4">
        <v>9</v>
      </c>
      <c r="H216" s="4">
        <v>4</v>
      </c>
      <c r="I216" s="5">
        <v>239.8</v>
      </c>
      <c r="J216" s="19">
        <v>2</v>
      </c>
      <c r="K216" s="19">
        <v>1</v>
      </c>
      <c r="L216" s="19">
        <v>1</v>
      </c>
      <c r="M216" s="16">
        <v>86.9</v>
      </c>
      <c r="N216" s="16">
        <v>51</v>
      </c>
      <c r="O216" s="16">
        <v>35.9</v>
      </c>
      <c r="P216" s="16">
        <v>3732796.1</v>
      </c>
      <c r="Q216" s="16">
        <v>1605723.1</v>
      </c>
      <c r="R216" s="16">
        <v>344083.53</v>
      </c>
      <c r="S216" s="16">
        <v>1782989.47</v>
      </c>
      <c r="T216" s="16">
        <v>0</v>
      </c>
      <c r="U216" s="16">
        <v>0</v>
      </c>
    </row>
    <row r="217" spans="1:21" ht="19.5" customHeight="1">
      <c r="A217" s="17">
        <v>196</v>
      </c>
      <c r="B217" s="18" t="s">
        <v>235</v>
      </c>
      <c r="C217" s="17" t="s">
        <v>183</v>
      </c>
      <c r="D217" s="17" t="s">
        <v>77</v>
      </c>
      <c r="E217" s="17" t="s">
        <v>272</v>
      </c>
      <c r="F217" s="17" t="s">
        <v>66</v>
      </c>
      <c r="G217" s="4">
        <v>6</v>
      </c>
      <c r="H217" s="4">
        <v>2</v>
      </c>
      <c r="I217" s="5">
        <v>174.54</v>
      </c>
      <c r="J217" s="19">
        <v>1</v>
      </c>
      <c r="K217" s="19">
        <v>0</v>
      </c>
      <c r="L217" s="19">
        <v>1</v>
      </c>
      <c r="M217" s="16">
        <v>69.7</v>
      </c>
      <c r="N217" s="16">
        <v>0</v>
      </c>
      <c r="O217" s="16">
        <v>69.7</v>
      </c>
      <c r="P217" s="16">
        <v>2692276.67</v>
      </c>
      <c r="Q217" s="16">
        <v>1309949.93</v>
      </c>
      <c r="R217" s="16">
        <v>280703.56</v>
      </c>
      <c r="S217" s="16">
        <v>1101623.18</v>
      </c>
      <c r="T217" s="16">
        <v>0</v>
      </c>
      <c r="U217" s="16">
        <v>0</v>
      </c>
    </row>
    <row r="218" spans="1:21" ht="24.75" customHeight="1">
      <c r="A218" s="17">
        <v>197</v>
      </c>
      <c r="B218" s="18" t="s">
        <v>311</v>
      </c>
      <c r="C218" s="17" t="s">
        <v>183</v>
      </c>
      <c r="D218" s="17" t="s">
        <v>77</v>
      </c>
      <c r="E218" s="17" t="s">
        <v>272</v>
      </c>
      <c r="F218" s="17" t="s">
        <v>70</v>
      </c>
      <c r="G218" s="4">
        <v>17</v>
      </c>
      <c r="H218" s="4">
        <v>3</v>
      </c>
      <c r="I218" s="5">
        <v>275</v>
      </c>
      <c r="J218" s="19">
        <v>1</v>
      </c>
      <c r="K218" s="19">
        <v>1</v>
      </c>
      <c r="L218" s="19">
        <v>0</v>
      </c>
      <c r="M218" s="16">
        <v>69</v>
      </c>
      <c r="N218" s="16">
        <v>69</v>
      </c>
      <c r="O218" s="16">
        <v>0</v>
      </c>
      <c r="P218" s="16">
        <v>2383233.78</v>
      </c>
      <c r="Q218" s="16">
        <v>1243966.5</v>
      </c>
      <c r="R218" s="16">
        <v>266564.25</v>
      </c>
      <c r="S218" s="16">
        <v>872703.03</v>
      </c>
      <c r="T218" s="16">
        <v>0</v>
      </c>
      <c r="U218" s="16">
        <v>0</v>
      </c>
    </row>
    <row r="219" spans="1:21" ht="21" customHeight="1">
      <c r="A219" s="17">
        <v>198</v>
      </c>
      <c r="B219" s="18" t="s">
        <v>312</v>
      </c>
      <c r="C219" s="17" t="s">
        <v>162</v>
      </c>
      <c r="D219" s="17" t="s">
        <v>163</v>
      </c>
      <c r="E219" s="17" t="s">
        <v>272</v>
      </c>
      <c r="F219" s="17" t="s">
        <v>70</v>
      </c>
      <c r="G219" s="4">
        <v>3</v>
      </c>
      <c r="H219" s="4">
        <v>3</v>
      </c>
      <c r="I219" s="5">
        <v>63.7</v>
      </c>
      <c r="J219" s="19">
        <v>1</v>
      </c>
      <c r="K219" s="19">
        <v>1</v>
      </c>
      <c r="L219" s="19">
        <v>0</v>
      </c>
      <c r="M219" s="16">
        <v>31.1</v>
      </c>
      <c r="N219" s="16">
        <v>31.1</v>
      </c>
      <c r="O219" s="16">
        <v>0</v>
      </c>
      <c r="P219" s="16">
        <v>1071244.9</v>
      </c>
      <c r="Q219" s="16">
        <v>584497.65</v>
      </c>
      <c r="R219" s="16">
        <v>125249.44</v>
      </c>
      <c r="S219" s="16">
        <v>361497.81</v>
      </c>
      <c r="T219" s="16">
        <v>0</v>
      </c>
      <c r="U219" s="16">
        <v>0</v>
      </c>
    </row>
    <row r="220" spans="1:21" ht="26.25" customHeight="1">
      <c r="A220" s="17">
        <v>199</v>
      </c>
      <c r="B220" s="18" t="s">
        <v>236</v>
      </c>
      <c r="C220" s="17" t="s">
        <v>237</v>
      </c>
      <c r="D220" s="17" t="s">
        <v>112</v>
      </c>
      <c r="E220" s="17" t="s">
        <v>272</v>
      </c>
      <c r="F220" s="17" t="s">
        <v>70</v>
      </c>
      <c r="G220" s="4">
        <v>14</v>
      </c>
      <c r="H220" s="4">
        <v>3</v>
      </c>
      <c r="I220" s="5">
        <v>410.1</v>
      </c>
      <c r="J220" s="19">
        <v>1</v>
      </c>
      <c r="K220" s="19">
        <v>0</v>
      </c>
      <c r="L220" s="19">
        <v>1</v>
      </c>
      <c r="M220" s="16">
        <v>67.2</v>
      </c>
      <c r="N220" s="16">
        <v>0</v>
      </c>
      <c r="O220" s="16">
        <v>67.2</v>
      </c>
      <c r="P220" s="16">
        <v>1804235.19</v>
      </c>
      <c r="Q220" s="16">
        <v>1262964.64</v>
      </c>
      <c r="R220" s="16">
        <v>270635.28</v>
      </c>
      <c r="S220" s="16">
        <v>270635.27</v>
      </c>
      <c r="T220" s="16">
        <v>0</v>
      </c>
      <c r="U220" s="16">
        <v>0</v>
      </c>
    </row>
    <row r="221" spans="1:21" s="10" customFormat="1" ht="24.75" customHeight="1">
      <c r="A221" s="6"/>
      <c r="B221" s="7" t="s">
        <v>313</v>
      </c>
      <c r="C221" s="6" t="s">
        <v>48</v>
      </c>
      <c r="D221" s="6">
        <v>16</v>
      </c>
      <c r="E221" s="6" t="s">
        <v>48</v>
      </c>
      <c r="F221" s="6" t="s">
        <v>48</v>
      </c>
      <c r="G221" s="8">
        <f aca="true" t="shared" si="7" ref="G221:P221">G222</f>
        <v>123</v>
      </c>
      <c r="H221" s="8">
        <f t="shared" si="7"/>
        <v>63</v>
      </c>
      <c r="I221" s="9">
        <f t="shared" si="7"/>
        <v>3287.0400000000004</v>
      </c>
      <c r="J221" s="8">
        <f t="shared" si="7"/>
        <v>20</v>
      </c>
      <c r="K221" s="8">
        <f t="shared" si="7"/>
        <v>15</v>
      </c>
      <c r="L221" s="8">
        <f t="shared" si="7"/>
        <v>5</v>
      </c>
      <c r="M221" s="9">
        <f t="shared" si="7"/>
        <v>759.3</v>
      </c>
      <c r="N221" s="9">
        <f t="shared" si="7"/>
        <v>578.1999999999999</v>
      </c>
      <c r="O221" s="9">
        <f t="shared" si="7"/>
        <v>181.10000000000002</v>
      </c>
      <c r="P221" s="9">
        <f t="shared" si="7"/>
        <v>24890280.5</v>
      </c>
      <c r="Q221" s="9">
        <v>0</v>
      </c>
      <c r="R221" s="9">
        <v>0</v>
      </c>
      <c r="S221" s="9">
        <v>0</v>
      </c>
      <c r="T221" s="9">
        <v>0</v>
      </c>
      <c r="U221" s="9">
        <f>U222</f>
        <v>24890280.5</v>
      </c>
    </row>
    <row r="222" spans="1:21" s="10" customFormat="1" ht="24" customHeight="1">
      <c r="A222" s="6"/>
      <c r="B222" s="7" t="s">
        <v>54</v>
      </c>
      <c r="C222" s="6" t="s">
        <v>48</v>
      </c>
      <c r="D222" s="6">
        <v>16</v>
      </c>
      <c r="E222" s="6" t="s">
        <v>48</v>
      </c>
      <c r="F222" s="6" t="s">
        <v>48</v>
      </c>
      <c r="G222" s="8">
        <f aca="true" t="shared" si="8" ref="G222:P222">SUM(G223:G238)</f>
        <v>123</v>
      </c>
      <c r="H222" s="8">
        <f t="shared" si="8"/>
        <v>63</v>
      </c>
      <c r="I222" s="9">
        <f t="shared" si="8"/>
        <v>3287.0400000000004</v>
      </c>
      <c r="J222" s="8">
        <f t="shared" si="8"/>
        <v>20</v>
      </c>
      <c r="K222" s="8">
        <f t="shared" si="8"/>
        <v>15</v>
      </c>
      <c r="L222" s="8">
        <f t="shared" si="8"/>
        <v>5</v>
      </c>
      <c r="M222" s="9">
        <f t="shared" si="8"/>
        <v>759.3</v>
      </c>
      <c r="N222" s="9">
        <f t="shared" si="8"/>
        <v>578.1999999999999</v>
      </c>
      <c r="O222" s="9">
        <f t="shared" si="8"/>
        <v>181.10000000000002</v>
      </c>
      <c r="P222" s="9">
        <f t="shared" si="8"/>
        <v>24890280.5</v>
      </c>
      <c r="Q222" s="9">
        <v>0</v>
      </c>
      <c r="R222" s="9">
        <v>0</v>
      </c>
      <c r="S222" s="9">
        <v>0</v>
      </c>
      <c r="T222" s="9">
        <v>0</v>
      </c>
      <c r="U222" s="9">
        <f>SUM(U223:U238)</f>
        <v>24890280.5</v>
      </c>
    </row>
    <row r="223" spans="1:21" ht="19.5" customHeight="1">
      <c r="A223" s="2">
        <v>200</v>
      </c>
      <c r="B223" s="3" t="s">
        <v>359</v>
      </c>
      <c r="C223" s="2" t="s">
        <v>79</v>
      </c>
      <c r="D223" s="2" t="s">
        <v>80</v>
      </c>
      <c r="E223" s="2" t="s">
        <v>272</v>
      </c>
      <c r="F223" s="2" t="s">
        <v>70</v>
      </c>
      <c r="G223" s="4">
        <v>2</v>
      </c>
      <c r="H223" s="4">
        <v>2</v>
      </c>
      <c r="I223" s="5">
        <v>117.6</v>
      </c>
      <c r="J223" s="4">
        <v>1</v>
      </c>
      <c r="K223" s="4">
        <v>1</v>
      </c>
      <c r="L223" s="4">
        <v>0</v>
      </c>
      <c r="M223" s="5">
        <v>39.5</v>
      </c>
      <c r="N223" s="5">
        <v>39.5</v>
      </c>
      <c r="O223" s="5">
        <v>0</v>
      </c>
      <c r="P223" s="5">
        <v>1824000</v>
      </c>
      <c r="Q223" s="5">
        <v>0</v>
      </c>
      <c r="R223" s="5">
        <v>0</v>
      </c>
      <c r="S223" s="5">
        <v>0</v>
      </c>
      <c r="T223" s="5">
        <v>0</v>
      </c>
      <c r="U223" s="5">
        <v>1824000</v>
      </c>
    </row>
    <row r="224" spans="1:21" ht="19.5" customHeight="1">
      <c r="A224" s="2">
        <v>201</v>
      </c>
      <c r="B224" s="3" t="s">
        <v>314</v>
      </c>
      <c r="C224" s="2" t="s">
        <v>315</v>
      </c>
      <c r="D224" s="2" t="s">
        <v>92</v>
      </c>
      <c r="E224" s="2" t="s">
        <v>272</v>
      </c>
      <c r="F224" s="2" t="s">
        <v>66</v>
      </c>
      <c r="G224" s="4">
        <v>4</v>
      </c>
      <c r="H224" s="4">
        <v>4</v>
      </c>
      <c r="I224" s="5">
        <v>179.2</v>
      </c>
      <c r="J224" s="4">
        <v>1</v>
      </c>
      <c r="K224" s="4">
        <v>0</v>
      </c>
      <c r="L224" s="4">
        <v>1</v>
      </c>
      <c r="M224" s="5">
        <v>50.6</v>
      </c>
      <c r="N224" s="5">
        <v>0</v>
      </c>
      <c r="O224" s="5">
        <v>50.6</v>
      </c>
      <c r="P224" s="5">
        <v>1303203</v>
      </c>
      <c r="Q224" s="5">
        <v>0</v>
      </c>
      <c r="R224" s="5">
        <v>0</v>
      </c>
      <c r="S224" s="5">
        <v>0</v>
      </c>
      <c r="T224" s="5">
        <v>0</v>
      </c>
      <c r="U224" s="5">
        <v>1303203</v>
      </c>
    </row>
    <row r="225" spans="1:21" ht="19.5" customHeight="1">
      <c r="A225" s="2">
        <v>202</v>
      </c>
      <c r="B225" s="3" t="s">
        <v>316</v>
      </c>
      <c r="C225" s="2" t="s">
        <v>129</v>
      </c>
      <c r="D225" s="2" t="s">
        <v>130</v>
      </c>
      <c r="E225" s="2" t="s">
        <v>272</v>
      </c>
      <c r="F225" s="2" t="s">
        <v>70</v>
      </c>
      <c r="G225" s="4">
        <v>4</v>
      </c>
      <c r="H225" s="4">
        <v>4</v>
      </c>
      <c r="I225" s="5">
        <v>49.1</v>
      </c>
      <c r="J225" s="4">
        <v>2</v>
      </c>
      <c r="K225" s="4">
        <v>2</v>
      </c>
      <c r="L225" s="4">
        <v>0</v>
      </c>
      <c r="M225" s="5">
        <v>41.2</v>
      </c>
      <c r="N225" s="5">
        <v>41.2</v>
      </c>
      <c r="O225" s="5">
        <v>0</v>
      </c>
      <c r="P225" s="5">
        <v>1061106</v>
      </c>
      <c r="Q225" s="5">
        <v>0</v>
      </c>
      <c r="R225" s="5">
        <v>0</v>
      </c>
      <c r="S225" s="5">
        <v>0</v>
      </c>
      <c r="T225" s="5">
        <v>0</v>
      </c>
      <c r="U225" s="5">
        <v>1061106</v>
      </c>
    </row>
    <row r="226" spans="1:21" ht="19.5" customHeight="1">
      <c r="A226" s="2">
        <v>203</v>
      </c>
      <c r="B226" s="3" t="s">
        <v>278</v>
      </c>
      <c r="C226" s="2" t="s">
        <v>279</v>
      </c>
      <c r="D226" s="2" t="s">
        <v>280</v>
      </c>
      <c r="E226" s="2" t="s">
        <v>272</v>
      </c>
      <c r="F226" s="2" t="s">
        <v>66</v>
      </c>
      <c r="G226" s="4">
        <v>9</v>
      </c>
      <c r="H226" s="4">
        <v>2</v>
      </c>
      <c r="I226" s="5">
        <v>127.8</v>
      </c>
      <c r="J226" s="4">
        <v>1</v>
      </c>
      <c r="K226" s="4">
        <v>0</v>
      </c>
      <c r="L226" s="4">
        <v>1</v>
      </c>
      <c r="M226" s="5">
        <v>15.4</v>
      </c>
      <c r="N226" s="5">
        <v>0</v>
      </c>
      <c r="O226" s="5">
        <v>15.4</v>
      </c>
      <c r="P226" s="5">
        <v>396627</v>
      </c>
      <c r="Q226" s="5">
        <v>0</v>
      </c>
      <c r="R226" s="5">
        <v>0</v>
      </c>
      <c r="S226" s="5">
        <v>0</v>
      </c>
      <c r="T226" s="5">
        <v>0</v>
      </c>
      <c r="U226" s="5">
        <v>396627</v>
      </c>
    </row>
    <row r="227" spans="1:21" ht="19.5" customHeight="1">
      <c r="A227" s="2">
        <v>204</v>
      </c>
      <c r="B227" s="3" t="s">
        <v>142</v>
      </c>
      <c r="C227" s="2" t="s">
        <v>143</v>
      </c>
      <c r="D227" s="2" t="s">
        <v>144</v>
      </c>
      <c r="E227" s="2" t="s">
        <v>272</v>
      </c>
      <c r="F227" s="2" t="s">
        <v>66</v>
      </c>
      <c r="G227" s="4">
        <v>21</v>
      </c>
      <c r="H227" s="4">
        <v>3</v>
      </c>
      <c r="I227" s="5">
        <v>262</v>
      </c>
      <c r="J227" s="4">
        <v>1</v>
      </c>
      <c r="K227" s="4">
        <v>1</v>
      </c>
      <c r="L227" s="4">
        <v>0</v>
      </c>
      <c r="M227" s="5">
        <v>20.6</v>
      </c>
      <c r="N227" s="5">
        <v>20.6</v>
      </c>
      <c r="O227" s="5">
        <v>0</v>
      </c>
      <c r="P227" s="5">
        <v>530553</v>
      </c>
      <c r="Q227" s="5">
        <v>0</v>
      </c>
      <c r="R227" s="5">
        <v>0</v>
      </c>
      <c r="S227" s="5">
        <v>0</v>
      </c>
      <c r="T227" s="5">
        <v>0</v>
      </c>
      <c r="U227" s="5">
        <v>530553</v>
      </c>
    </row>
    <row r="228" spans="1:21" ht="19.5" customHeight="1">
      <c r="A228" s="2">
        <v>205</v>
      </c>
      <c r="B228" s="3" t="s">
        <v>317</v>
      </c>
      <c r="C228" s="2" t="s">
        <v>101</v>
      </c>
      <c r="D228" s="2" t="s">
        <v>102</v>
      </c>
      <c r="E228" s="2" t="s">
        <v>272</v>
      </c>
      <c r="F228" s="2" t="s">
        <v>70</v>
      </c>
      <c r="G228" s="4">
        <v>4</v>
      </c>
      <c r="H228" s="4">
        <v>4</v>
      </c>
      <c r="I228" s="5">
        <v>357</v>
      </c>
      <c r="J228" s="4">
        <v>1</v>
      </c>
      <c r="K228" s="4">
        <v>1</v>
      </c>
      <c r="L228" s="4">
        <v>0</v>
      </c>
      <c r="M228" s="5">
        <v>45.7</v>
      </c>
      <c r="N228" s="5">
        <v>45.7</v>
      </c>
      <c r="O228" s="5">
        <v>0</v>
      </c>
      <c r="P228" s="5">
        <v>4239184</v>
      </c>
      <c r="Q228" s="5">
        <v>0</v>
      </c>
      <c r="R228" s="5">
        <v>0</v>
      </c>
      <c r="S228" s="5">
        <v>0</v>
      </c>
      <c r="T228" s="5">
        <v>0</v>
      </c>
      <c r="U228" s="5">
        <v>4239184</v>
      </c>
    </row>
    <row r="229" spans="1:21" ht="19.5" customHeight="1">
      <c r="A229" s="2">
        <v>206</v>
      </c>
      <c r="B229" s="3" t="s">
        <v>287</v>
      </c>
      <c r="C229" s="2" t="s">
        <v>149</v>
      </c>
      <c r="D229" s="2" t="s">
        <v>150</v>
      </c>
      <c r="E229" s="2" t="s">
        <v>272</v>
      </c>
      <c r="F229" s="2" t="s">
        <v>66</v>
      </c>
      <c r="G229" s="4">
        <v>11</v>
      </c>
      <c r="H229" s="4">
        <v>5</v>
      </c>
      <c r="I229" s="5">
        <v>171.3</v>
      </c>
      <c r="J229" s="4">
        <v>1</v>
      </c>
      <c r="K229" s="4">
        <v>0</v>
      </c>
      <c r="L229" s="4">
        <v>1</v>
      </c>
      <c r="M229" s="5">
        <v>24.4</v>
      </c>
      <c r="N229" s="5">
        <v>0</v>
      </c>
      <c r="O229" s="5">
        <v>24.4</v>
      </c>
      <c r="P229" s="5">
        <v>628422</v>
      </c>
      <c r="Q229" s="5">
        <v>0</v>
      </c>
      <c r="R229" s="5">
        <v>0</v>
      </c>
      <c r="S229" s="5">
        <v>0</v>
      </c>
      <c r="T229" s="5">
        <v>0</v>
      </c>
      <c r="U229" s="5">
        <v>628422</v>
      </c>
    </row>
    <row r="230" spans="1:21" ht="19.5" customHeight="1">
      <c r="A230" s="2">
        <v>207</v>
      </c>
      <c r="B230" s="3" t="s">
        <v>318</v>
      </c>
      <c r="C230" s="2" t="s">
        <v>172</v>
      </c>
      <c r="D230" s="2" t="s">
        <v>173</v>
      </c>
      <c r="E230" s="2" t="s">
        <v>272</v>
      </c>
      <c r="F230" s="2" t="s">
        <v>70</v>
      </c>
      <c r="G230" s="4">
        <v>4</v>
      </c>
      <c r="H230" s="4">
        <v>4</v>
      </c>
      <c r="I230" s="5">
        <v>318.9</v>
      </c>
      <c r="J230" s="4">
        <v>1</v>
      </c>
      <c r="K230" s="4">
        <v>1</v>
      </c>
      <c r="L230" s="4">
        <v>0</v>
      </c>
      <c r="M230" s="5">
        <v>43.1</v>
      </c>
      <c r="N230" s="5">
        <v>43.1</v>
      </c>
      <c r="O230" s="5">
        <v>0</v>
      </c>
      <c r="P230" s="5">
        <v>1110040.5</v>
      </c>
      <c r="Q230" s="5">
        <v>0</v>
      </c>
      <c r="R230" s="5">
        <v>0</v>
      </c>
      <c r="S230" s="5">
        <v>0</v>
      </c>
      <c r="T230" s="5">
        <v>0</v>
      </c>
      <c r="U230" s="5">
        <v>1110040.5</v>
      </c>
    </row>
    <row r="231" spans="1:21" ht="19.5" customHeight="1">
      <c r="A231" s="2">
        <v>208</v>
      </c>
      <c r="B231" s="3" t="s">
        <v>319</v>
      </c>
      <c r="C231" s="2" t="s">
        <v>320</v>
      </c>
      <c r="D231" s="2" t="s">
        <v>188</v>
      </c>
      <c r="E231" s="2" t="s">
        <v>272</v>
      </c>
      <c r="F231" s="2" t="s">
        <v>70</v>
      </c>
      <c r="G231" s="4">
        <v>3</v>
      </c>
      <c r="H231" s="4">
        <v>3</v>
      </c>
      <c r="I231" s="5">
        <v>487.3</v>
      </c>
      <c r="J231" s="4">
        <v>1</v>
      </c>
      <c r="K231" s="4">
        <v>1</v>
      </c>
      <c r="L231" s="4">
        <v>0</v>
      </c>
      <c r="M231" s="5">
        <v>33.4</v>
      </c>
      <c r="N231" s="5">
        <v>33.4</v>
      </c>
      <c r="O231" s="5">
        <v>0</v>
      </c>
      <c r="P231" s="5">
        <v>860217</v>
      </c>
      <c r="Q231" s="5">
        <v>0</v>
      </c>
      <c r="R231" s="5">
        <v>0</v>
      </c>
      <c r="S231" s="5">
        <v>0</v>
      </c>
      <c r="T231" s="5">
        <v>0</v>
      </c>
      <c r="U231" s="5">
        <v>860217</v>
      </c>
    </row>
    <row r="232" spans="1:21" ht="19.5" customHeight="1">
      <c r="A232" s="2">
        <v>209</v>
      </c>
      <c r="B232" s="3" t="s">
        <v>296</v>
      </c>
      <c r="C232" s="2" t="s">
        <v>297</v>
      </c>
      <c r="D232" s="2" t="s">
        <v>123</v>
      </c>
      <c r="E232" s="2" t="s">
        <v>272</v>
      </c>
      <c r="F232" s="2" t="s">
        <v>66</v>
      </c>
      <c r="G232" s="4">
        <v>11</v>
      </c>
      <c r="H232" s="4">
        <v>6</v>
      </c>
      <c r="I232" s="5">
        <v>294.1</v>
      </c>
      <c r="J232" s="4">
        <v>1</v>
      </c>
      <c r="K232" s="4">
        <v>1</v>
      </c>
      <c r="L232" s="4">
        <v>0</v>
      </c>
      <c r="M232" s="5">
        <v>62.2</v>
      </c>
      <c r="N232" s="5">
        <v>62.2</v>
      </c>
      <c r="O232" s="5">
        <v>0</v>
      </c>
      <c r="P232" s="5">
        <v>1601961</v>
      </c>
      <c r="Q232" s="5">
        <v>0</v>
      </c>
      <c r="R232" s="5">
        <v>0</v>
      </c>
      <c r="S232" s="5">
        <v>0</v>
      </c>
      <c r="T232" s="5">
        <v>0</v>
      </c>
      <c r="U232" s="5">
        <v>1601961</v>
      </c>
    </row>
    <row r="233" spans="1:21" ht="19.5" customHeight="1">
      <c r="A233" s="2">
        <v>210</v>
      </c>
      <c r="B233" s="3" t="s">
        <v>192</v>
      </c>
      <c r="C233" s="2" t="s">
        <v>56</v>
      </c>
      <c r="D233" s="2" t="s">
        <v>57</v>
      </c>
      <c r="E233" s="2" t="s">
        <v>272</v>
      </c>
      <c r="F233" s="2" t="s">
        <v>66</v>
      </c>
      <c r="G233" s="4">
        <v>16</v>
      </c>
      <c r="H233" s="4">
        <v>3</v>
      </c>
      <c r="I233" s="5">
        <v>234.8</v>
      </c>
      <c r="J233" s="4">
        <v>1</v>
      </c>
      <c r="K233" s="4">
        <v>1</v>
      </c>
      <c r="L233" s="4">
        <v>0</v>
      </c>
      <c r="M233" s="5">
        <v>39.8</v>
      </c>
      <c r="N233" s="5">
        <v>39.8</v>
      </c>
      <c r="O233" s="5">
        <v>0</v>
      </c>
      <c r="P233" s="5">
        <v>1025049</v>
      </c>
      <c r="Q233" s="5">
        <v>0</v>
      </c>
      <c r="R233" s="5">
        <v>0</v>
      </c>
      <c r="S233" s="5">
        <v>0</v>
      </c>
      <c r="T233" s="5">
        <v>0</v>
      </c>
      <c r="U233" s="5">
        <v>1025049</v>
      </c>
    </row>
    <row r="234" spans="1:21" ht="19.5" customHeight="1">
      <c r="A234" s="2">
        <v>211</v>
      </c>
      <c r="B234" s="3" t="s">
        <v>363</v>
      </c>
      <c r="C234" s="2" t="s">
        <v>364</v>
      </c>
      <c r="D234" s="2" t="s">
        <v>365</v>
      </c>
      <c r="E234" s="2" t="s">
        <v>272</v>
      </c>
      <c r="F234" s="2" t="s">
        <v>66</v>
      </c>
      <c r="G234" s="4">
        <v>8</v>
      </c>
      <c r="H234" s="4">
        <v>8</v>
      </c>
      <c r="I234" s="5">
        <v>126.4</v>
      </c>
      <c r="J234" s="4">
        <v>1</v>
      </c>
      <c r="K234" s="4">
        <v>0</v>
      </c>
      <c r="L234" s="4">
        <v>1</v>
      </c>
      <c r="M234" s="5">
        <v>43.9</v>
      </c>
      <c r="N234" s="5">
        <v>0</v>
      </c>
      <c r="O234" s="5">
        <v>43.9</v>
      </c>
      <c r="P234" s="5">
        <v>1130644.5</v>
      </c>
      <c r="Q234" s="5">
        <v>0</v>
      </c>
      <c r="R234" s="5">
        <v>0</v>
      </c>
      <c r="S234" s="5">
        <v>0</v>
      </c>
      <c r="T234" s="5">
        <v>0</v>
      </c>
      <c r="U234" s="5">
        <v>1130644.5</v>
      </c>
    </row>
    <row r="235" spans="1:21" ht="19.5" customHeight="1">
      <c r="A235" s="2">
        <v>212</v>
      </c>
      <c r="B235" s="3" t="s">
        <v>214</v>
      </c>
      <c r="C235" s="2" t="s">
        <v>56</v>
      </c>
      <c r="D235" s="2" t="s">
        <v>57</v>
      </c>
      <c r="E235" s="2" t="s">
        <v>272</v>
      </c>
      <c r="F235" s="2" t="s">
        <v>66</v>
      </c>
      <c r="G235" s="4">
        <v>9</v>
      </c>
      <c r="H235" s="4">
        <v>7</v>
      </c>
      <c r="I235" s="5">
        <v>132.5</v>
      </c>
      <c r="J235" s="4">
        <v>3</v>
      </c>
      <c r="K235" s="4">
        <v>3</v>
      </c>
      <c r="L235" s="4">
        <v>0</v>
      </c>
      <c r="M235" s="5">
        <v>88.2</v>
      </c>
      <c r="N235" s="5">
        <v>88.2</v>
      </c>
      <c r="O235" s="5">
        <v>0</v>
      </c>
      <c r="P235" s="5">
        <v>2271591</v>
      </c>
      <c r="Q235" s="5">
        <v>0</v>
      </c>
      <c r="R235" s="5">
        <v>0</v>
      </c>
      <c r="S235" s="5">
        <v>0</v>
      </c>
      <c r="T235" s="5">
        <v>0</v>
      </c>
      <c r="U235" s="5">
        <v>2271591</v>
      </c>
    </row>
    <row r="236" spans="1:21" ht="19.5" customHeight="1">
      <c r="A236" s="2">
        <v>213</v>
      </c>
      <c r="B236" s="3" t="s">
        <v>221</v>
      </c>
      <c r="C236" s="2" t="s">
        <v>222</v>
      </c>
      <c r="D236" s="2" t="s">
        <v>208</v>
      </c>
      <c r="E236" s="2" t="s">
        <v>272</v>
      </c>
      <c r="F236" s="2" t="s">
        <v>66</v>
      </c>
      <c r="G236" s="4">
        <v>8</v>
      </c>
      <c r="H236" s="4">
        <v>4</v>
      </c>
      <c r="I236" s="5">
        <v>114.1</v>
      </c>
      <c r="J236" s="4">
        <v>2</v>
      </c>
      <c r="K236" s="4">
        <v>2</v>
      </c>
      <c r="L236" s="4">
        <v>0</v>
      </c>
      <c r="M236" s="5">
        <v>64.7</v>
      </c>
      <c r="N236" s="5">
        <v>64.7</v>
      </c>
      <c r="O236" s="5">
        <v>0</v>
      </c>
      <c r="P236" s="5">
        <v>1666348.5</v>
      </c>
      <c r="Q236" s="5">
        <v>0</v>
      </c>
      <c r="R236" s="5">
        <v>0</v>
      </c>
      <c r="S236" s="5">
        <v>0</v>
      </c>
      <c r="T236" s="5">
        <v>0</v>
      </c>
      <c r="U236" s="5">
        <v>1666348.5</v>
      </c>
    </row>
    <row r="237" spans="1:21" ht="19.5" customHeight="1">
      <c r="A237" s="2">
        <v>214</v>
      </c>
      <c r="B237" s="3" t="s">
        <v>360</v>
      </c>
      <c r="C237" s="2" t="s">
        <v>87</v>
      </c>
      <c r="D237" s="2" t="s">
        <v>80</v>
      </c>
      <c r="E237" s="2" t="s">
        <v>272</v>
      </c>
      <c r="F237" s="2" t="s">
        <v>70</v>
      </c>
      <c r="G237" s="4">
        <v>3</v>
      </c>
      <c r="H237" s="4">
        <v>3</v>
      </c>
      <c r="I237" s="5">
        <v>140.4</v>
      </c>
      <c r="J237" s="4">
        <v>1</v>
      </c>
      <c r="K237" s="4">
        <v>1</v>
      </c>
      <c r="L237" s="4">
        <v>0</v>
      </c>
      <c r="M237" s="5">
        <v>99.8</v>
      </c>
      <c r="N237" s="5">
        <v>99.8</v>
      </c>
      <c r="O237" s="5">
        <v>0</v>
      </c>
      <c r="P237" s="5">
        <v>4036000</v>
      </c>
      <c r="Q237" s="5">
        <v>0</v>
      </c>
      <c r="R237" s="5">
        <v>0</v>
      </c>
      <c r="S237" s="5">
        <v>0</v>
      </c>
      <c r="T237" s="5">
        <v>0</v>
      </c>
      <c r="U237" s="5">
        <v>4036000</v>
      </c>
    </row>
    <row r="238" spans="1:21" ht="27.75" customHeight="1">
      <c r="A238" s="2">
        <v>215</v>
      </c>
      <c r="B238" s="3" t="s">
        <v>235</v>
      </c>
      <c r="C238" s="2" t="s">
        <v>183</v>
      </c>
      <c r="D238" s="2" t="s">
        <v>77</v>
      </c>
      <c r="E238" s="2" t="s">
        <v>272</v>
      </c>
      <c r="F238" s="2" t="s">
        <v>66</v>
      </c>
      <c r="G238" s="4">
        <v>6</v>
      </c>
      <c r="H238" s="4">
        <v>1</v>
      </c>
      <c r="I238" s="5">
        <v>174.54</v>
      </c>
      <c r="J238" s="4">
        <v>1</v>
      </c>
      <c r="K238" s="4">
        <v>0</v>
      </c>
      <c r="L238" s="4">
        <v>1</v>
      </c>
      <c r="M238" s="5">
        <v>46.8</v>
      </c>
      <c r="N238" s="5">
        <v>0</v>
      </c>
      <c r="O238" s="5">
        <v>46.8</v>
      </c>
      <c r="P238" s="5">
        <v>1205334</v>
      </c>
      <c r="Q238" s="5">
        <v>0</v>
      </c>
      <c r="R238" s="5">
        <v>0</v>
      </c>
      <c r="S238" s="5">
        <v>0</v>
      </c>
      <c r="T238" s="5">
        <v>0</v>
      </c>
      <c r="U238" s="20">
        <v>1205334</v>
      </c>
    </row>
    <row r="239" spans="1:21" s="10" customFormat="1" ht="19.5" customHeight="1">
      <c r="A239" s="6"/>
      <c r="B239" s="7" t="s">
        <v>321</v>
      </c>
      <c r="C239" s="6" t="s">
        <v>48</v>
      </c>
      <c r="D239" s="6" t="s">
        <v>361</v>
      </c>
      <c r="E239" s="6" t="s">
        <v>48</v>
      </c>
      <c r="F239" s="6" t="s">
        <v>48</v>
      </c>
      <c r="G239" s="8">
        <v>503</v>
      </c>
      <c r="H239" s="8">
        <f>H240+H294</f>
        <v>256</v>
      </c>
      <c r="I239" s="9">
        <v>11131.85</v>
      </c>
      <c r="J239" s="8">
        <f aca="true" t="shared" si="9" ref="J239:O239">J240+J294</f>
        <v>95</v>
      </c>
      <c r="K239" s="8">
        <f t="shared" si="9"/>
        <v>86</v>
      </c>
      <c r="L239" s="8">
        <f t="shared" si="9"/>
        <v>9</v>
      </c>
      <c r="M239" s="9">
        <f t="shared" si="9"/>
        <v>3805.199999999999</v>
      </c>
      <c r="N239" s="9">
        <f t="shared" si="9"/>
        <v>3585.199999999999</v>
      </c>
      <c r="O239" s="9">
        <f t="shared" si="9"/>
        <v>220</v>
      </c>
      <c r="P239" s="9">
        <f>Q239+R239+S239</f>
        <v>205302911.18999997</v>
      </c>
      <c r="Q239" s="9">
        <f>Q240+Q294</f>
        <v>137056479.04999998</v>
      </c>
      <c r="R239" s="9">
        <f>R240+R294</f>
        <v>16664343.660000002</v>
      </c>
      <c r="S239" s="9">
        <f>S240+S294</f>
        <v>51582088.48</v>
      </c>
      <c r="T239" s="9">
        <f>T240</f>
        <v>0</v>
      </c>
      <c r="U239" s="9">
        <f>U294</f>
        <v>33756976.32</v>
      </c>
    </row>
    <row r="240" spans="1:21" s="10" customFormat="1" ht="24.75" customHeight="1">
      <c r="A240" s="6"/>
      <c r="B240" s="7" t="s">
        <v>322</v>
      </c>
      <c r="C240" s="6" t="s">
        <v>48</v>
      </c>
      <c r="D240" s="6" t="s">
        <v>362</v>
      </c>
      <c r="E240" s="6" t="s">
        <v>48</v>
      </c>
      <c r="F240" s="6" t="s">
        <v>48</v>
      </c>
      <c r="G240" s="8">
        <f>G241</f>
        <v>415</v>
      </c>
      <c r="H240" s="8">
        <f aca="true" t="shared" si="10" ref="H240:U240">H241</f>
        <v>197</v>
      </c>
      <c r="I240" s="9">
        <f t="shared" si="10"/>
        <v>9189.2</v>
      </c>
      <c r="J240" s="8">
        <f t="shared" si="10"/>
        <v>77</v>
      </c>
      <c r="K240" s="8">
        <f t="shared" si="10"/>
        <v>73</v>
      </c>
      <c r="L240" s="8">
        <f t="shared" si="10"/>
        <v>4</v>
      </c>
      <c r="M240" s="9">
        <f t="shared" si="10"/>
        <v>3151.2999999999993</v>
      </c>
      <c r="N240" s="9">
        <f t="shared" si="10"/>
        <v>3039.699999999999</v>
      </c>
      <c r="O240" s="9">
        <f t="shared" si="10"/>
        <v>111.6</v>
      </c>
      <c r="P240" s="9">
        <f t="shared" si="10"/>
        <v>205302911.18999997</v>
      </c>
      <c r="Q240" s="9">
        <f t="shared" si="10"/>
        <v>137056479.04999998</v>
      </c>
      <c r="R240" s="9">
        <f t="shared" si="10"/>
        <v>16664343.660000002</v>
      </c>
      <c r="S240" s="9">
        <f t="shared" si="10"/>
        <v>51582088.48</v>
      </c>
      <c r="T240" s="9">
        <f t="shared" si="10"/>
        <v>0</v>
      </c>
      <c r="U240" s="9">
        <f t="shared" si="10"/>
        <v>0</v>
      </c>
    </row>
    <row r="241" spans="1:21" s="10" customFormat="1" ht="18.75" customHeight="1">
      <c r="A241" s="6"/>
      <c r="B241" s="7" t="s">
        <v>54</v>
      </c>
      <c r="C241" s="6" t="s">
        <v>48</v>
      </c>
      <c r="D241" s="6" t="s">
        <v>362</v>
      </c>
      <c r="E241" s="6" t="s">
        <v>48</v>
      </c>
      <c r="F241" s="6" t="s">
        <v>48</v>
      </c>
      <c r="G241" s="8">
        <v>415</v>
      </c>
      <c r="H241" s="8">
        <f aca="true" t="shared" si="11" ref="H241:S241">SUM(H242:H293)</f>
        <v>197</v>
      </c>
      <c r="I241" s="9">
        <f t="shared" si="11"/>
        <v>9189.2</v>
      </c>
      <c r="J241" s="8">
        <f t="shared" si="11"/>
        <v>77</v>
      </c>
      <c r="K241" s="8">
        <f t="shared" si="11"/>
        <v>73</v>
      </c>
      <c r="L241" s="8">
        <f t="shared" si="11"/>
        <v>4</v>
      </c>
      <c r="M241" s="9">
        <f t="shared" si="11"/>
        <v>3151.2999999999993</v>
      </c>
      <c r="N241" s="9">
        <f t="shared" si="11"/>
        <v>3039.699999999999</v>
      </c>
      <c r="O241" s="9">
        <f t="shared" si="11"/>
        <v>111.6</v>
      </c>
      <c r="P241" s="9">
        <f t="shared" si="11"/>
        <v>205302911.18999997</v>
      </c>
      <c r="Q241" s="9">
        <f t="shared" si="11"/>
        <v>137056479.04999998</v>
      </c>
      <c r="R241" s="9">
        <f t="shared" si="11"/>
        <v>16664343.660000002</v>
      </c>
      <c r="S241" s="9">
        <f t="shared" si="11"/>
        <v>51582088.48</v>
      </c>
      <c r="T241" s="9">
        <v>0</v>
      </c>
      <c r="U241" s="9">
        <v>0</v>
      </c>
    </row>
    <row r="242" spans="1:21" ht="19.5" customHeight="1">
      <c r="A242" s="2">
        <v>216</v>
      </c>
      <c r="B242" s="3" t="s">
        <v>63</v>
      </c>
      <c r="C242" s="2" t="s">
        <v>64</v>
      </c>
      <c r="D242" s="2" t="s">
        <v>65</v>
      </c>
      <c r="E242" s="2" t="s">
        <v>366</v>
      </c>
      <c r="F242" s="2" t="s">
        <v>367</v>
      </c>
      <c r="G242" s="4">
        <v>10</v>
      </c>
      <c r="H242" s="4">
        <v>7</v>
      </c>
      <c r="I242" s="5">
        <v>196.7</v>
      </c>
      <c r="J242" s="4">
        <v>2</v>
      </c>
      <c r="K242" s="4">
        <v>2</v>
      </c>
      <c r="L242" s="4">
        <v>0</v>
      </c>
      <c r="M242" s="5">
        <v>94</v>
      </c>
      <c r="N242" s="5">
        <v>94</v>
      </c>
      <c r="O242" s="5">
        <v>0</v>
      </c>
      <c r="P242" s="5">
        <v>3339951</v>
      </c>
      <c r="Q242" s="5">
        <v>2674632.76</v>
      </c>
      <c r="R242" s="5">
        <v>332659.12</v>
      </c>
      <c r="S242" s="5">
        <v>332659.12</v>
      </c>
      <c r="T242" s="5">
        <v>0</v>
      </c>
      <c r="U242" s="5">
        <v>0</v>
      </c>
    </row>
    <row r="243" spans="1:21" ht="19.5" customHeight="1">
      <c r="A243" s="2">
        <v>217</v>
      </c>
      <c r="B243" s="3" t="s">
        <v>71</v>
      </c>
      <c r="C243" s="2" t="s">
        <v>72</v>
      </c>
      <c r="D243" s="2" t="s">
        <v>73</v>
      </c>
      <c r="E243" s="2" t="s">
        <v>366</v>
      </c>
      <c r="F243" s="2" t="s">
        <v>367</v>
      </c>
      <c r="G243" s="4">
        <v>10</v>
      </c>
      <c r="H243" s="4">
        <v>1</v>
      </c>
      <c r="I243" s="5">
        <v>189.8</v>
      </c>
      <c r="J243" s="4">
        <v>1</v>
      </c>
      <c r="K243" s="4">
        <v>1</v>
      </c>
      <c r="L243" s="4">
        <v>0</v>
      </c>
      <c r="M243" s="5">
        <v>45.8</v>
      </c>
      <c r="N243" s="5">
        <v>45.8</v>
      </c>
      <c r="O243" s="5">
        <v>0</v>
      </c>
      <c r="P243" s="5">
        <v>2788869.81</v>
      </c>
      <c r="Q243" s="5">
        <v>2233326.95</v>
      </c>
      <c r="R243" s="5">
        <v>277771.43</v>
      </c>
      <c r="S243" s="5">
        <v>277771.43</v>
      </c>
      <c r="T243" s="5">
        <v>0</v>
      </c>
      <c r="U243" s="5">
        <v>0</v>
      </c>
    </row>
    <row r="244" spans="1:21" ht="19.5" customHeight="1">
      <c r="A244" s="2">
        <v>218</v>
      </c>
      <c r="B244" s="3" t="s">
        <v>75</v>
      </c>
      <c r="C244" s="2" t="s">
        <v>76</v>
      </c>
      <c r="D244" s="2" t="s">
        <v>77</v>
      </c>
      <c r="E244" s="2" t="s">
        <v>366</v>
      </c>
      <c r="F244" s="2" t="s">
        <v>367</v>
      </c>
      <c r="G244" s="4">
        <v>28</v>
      </c>
      <c r="H244" s="4">
        <v>11</v>
      </c>
      <c r="I244" s="5">
        <v>481.6</v>
      </c>
      <c r="J244" s="4">
        <v>6</v>
      </c>
      <c r="K244" s="4">
        <v>6</v>
      </c>
      <c r="L244" s="4">
        <v>0</v>
      </c>
      <c r="M244" s="5">
        <v>279.8</v>
      </c>
      <c r="N244" s="5">
        <v>279.8</v>
      </c>
      <c r="O244" s="5">
        <v>0</v>
      </c>
      <c r="P244" s="5">
        <v>19514034.76</v>
      </c>
      <c r="Q244" s="5">
        <v>11015792.63</v>
      </c>
      <c r="R244" s="5">
        <v>1278129.25</v>
      </c>
      <c r="S244" s="5">
        <v>7220112.88</v>
      </c>
      <c r="T244" s="5">
        <v>0</v>
      </c>
      <c r="U244" s="5">
        <v>0</v>
      </c>
    </row>
    <row r="245" spans="1:21" ht="21.75" customHeight="1">
      <c r="A245" s="2">
        <v>219</v>
      </c>
      <c r="B245" s="3" t="s">
        <v>324</v>
      </c>
      <c r="C245" s="2" t="s">
        <v>162</v>
      </c>
      <c r="D245" s="2" t="s">
        <v>163</v>
      </c>
      <c r="E245" s="2" t="s">
        <v>366</v>
      </c>
      <c r="F245" s="2" t="s">
        <v>367</v>
      </c>
      <c r="G245" s="4">
        <v>15</v>
      </c>
      <c r="H245" s="4">
        <f>7-2</f>
        <v>5</v>
      </c>
      <c r="I245" s="5">
        <v>286.5</v>
      </c>
      <c r="J245" s="4">
        <f>3-1</f>
        <v>2</v>
      </c>
      <c r="K245" s="4">
        <f>3-1</f>
        <v>2</v>
      </c>
      <c r="L245" s="4">
        <v>0</v>
      </c>
      <c r="M245" s="5">
        <f>130.1-49.7</f>
        <v>80.39999999999999</v>
      </c>
      <c r="N245" s="5">
        <f>130.1-49.7</f>
        <v>80.39999999999999</v>
      </c>
      <c r="O245" s="5">
        <v>0</v>
      </c>
      <c r="P245" s="5">
        <v>5991684.98</v>
      </c>
      <c r="Q245" s="5">
        <v>3735466.09</v>
      </c>
      <c r="R245" s="5">
        <v>464600.93</v>
      </c>
      <c r="S245" s="5">
        <v>1791617.96</v>
      </c>
      <c r="T245" s="5">
        <v>0</v>
      </c>
      <c r="U245" s="5">
        <v>0</v>
      </c>
    </row>
    <row r="246" spans="1:21" ht="24" customHeight="1">
      <c r="A246" s="2">
        <v>220</v>
      </c>
      <c r="B246" s="3" t="s">
        <v>325</v>
      </c>
      <c r="C246" s="2" t="s">
        <v>76</v>
      </c>
      <c r="D246" s="2" t="s">
        <v>77</v>
      </c>
      <c r="E246" s="2" t="s">
        <v>66</v>
      </c>
      <c r="F246" s="2" t="s">
        <v>368</v>
      </c>
      <c r="G246" s="4">
        <v>6</v>
      </c>
      <c r="H246" s="4">
        <v>6</v>
      </c>
      <c r="I246" s="5">
        <v>180.8</v>
      </c>
      <c r="J246" s="4">
        <v>2</v>
      </c>
      <c r="K246" s="4">
        <v>2</v>
      </c>
      <c r="L246" s="4">
        <v>0</v>
      </c>
      <c r="M246" s="5">
        <v>130.3</v>
      </c>
      <c r="N246" s="5">
        <v>130.3</v>
      </c>
      <c r="O246" s="5">
        <v>0</v>
      </c>
      <c r="P246" s="5">
        <v>11709468.05</v>
      </c>
      <c r="Q246" s="5">
        <v>4929335.87</v>
      </c>
      <c r="R246" s="5">
        <v>573184.09</v>
      </c>
      <c r="S246" s="5">
        <v>6206948.09</v>
      </c>
      <c r="T246" s="5">
        <v>0</v>
      </c>
      <c r="U246" s="5">
        <v>0</v>
      </c>
    </row>
    <row r="247" spans="1:21" ht="21.75" customHeight="1">
      <c r="A247" s="2">
        <v>221</v>
      </c>
      <c r="B247" s="3" t="s">
        <v>326</v>
      </c>
      <c r="C247" s="2" t="s">
        <v>87</v>
      </c>
      <c r="D247" s="2" t="s">
        <v>80</v>
      </c>
      <c r="E247" s="2" t="s">
        <v>366</v>
      </c>
      <c r="F247" s="2" t="s">
        <v>367</v>
      </c>
      <c r="G247" s="4">
        <v>7</v>
      </c>
      <c r="H247" s="4">
        <v>7</v>
      </c>
      <c r="I247" s="5">
        <v>106.8</v>
      </c>
      <c r="J247" s="4">
        <v>2</v>
      </c>
      <c r="K247" s="4">
        <v>2</v>
      </c>
      <c r="L247" s="4">
        <v>0</v>
      </c>
      <c r="M247" s="5">
        <v>72.3</v>
      </c>
      <c r="N247" s="5">
        <v>72.3</v>
      </c>
      <c r="O247" s="5">
        <v>0</v>
      </c>
      <c r="P247" s="5">
        <v>5811318.56</v>
      </c>
      <c r="Q247" s="5">
        <v>4653703.9</v>
      </c>
      <c r="R247" s="5">
        <v>578807.33</v>
      </c>
      <c r="S247" s="5">
        <v>578807.33</v>
      </c>
      <c r="T247" s="5">
        <v>0</v>
      </c>
      <c r="U247" s="5">
        <v>0</v>
      </c>
    </row>
    <row r="248" spans="1:21" ht="24" customHeight="1">
      <c r="A248" s="2">
        <v>222</v>
      </c>
      <c r="B248" s="3" t="s">
        <v>81</v>
      </c>
      <c r="C248" s="2" t="s">
        <v>79</v>
      </c>
      <c r="D248" s="2" t="s">
        <v>80</v>
      </c>
      <c r="E248" s="2" t="s">
        <v>66</v>
      </c>
      <c r="F248" s="2" t="s">
        <v>368</v>
      </c>
      <c r="G248" s="4">
        <v>12</v>
      </c>
      <c r="H248" s="4">
        <v>3</v>
      </c>
      <c r="I248" s="5">
        <v>105.5</v>
      </c>
      <c r="J248" s="4">
        <v>1</v>
      </c>
      <c r="K248" s="4">
        <v>1</v>
      </c>
      <c r="L248" s="4">
        <v>0</v>
      </c>
      <c r="M248" s="5">
        <v>26.9</v>
      </c>
      <c r="N248" s="5">
        <v>26.9</v>
      </c>
      <c r="O248" s="5">
        <v>0</v>
      </c>
      <c r="P248" s="5">
        <v>1883316</v>
      </c>
      <c r="Q248" s="5">
        <v>1214137.53</v>
      </c>
      <c r="R248" s="5">
        <v>151009.11</v>
      </c>
      <c r="S248" s="5">
        <v>518169.36</v>
      </c>
      <c r="T248" s="5">
        <v>0</v>
      </c>
      <c r="U248" s="5">
        <v>0</v>
      </c>
    </row>
    <row r="249" spans="1:21" ht="21" customHeight="1">
      <c r="A249" s="2">
        <v>223</v>
      </c>
      <c r="B249" s="3" t="s">
        <v>82</v>
      </c>
      <c r="C249" s="2" t="s">
        <v>79</v>
      </c>
      <c r="D249" s="2" t="s">
        <v>80</v>
      </c>
      <c r="E249" s="2" t="s">
        <v>366</v>
      </c>
      <c r="F249" s="2" t="s">
        <v>367</v>
      </c>
      <c r="G249" s="4">
        <v>9</v>
      </c>
      <c r="H249" s="4">
        <v>4</v>
      </c>
      <c r="I249" s="5">
        <v>137.4</v>
      </c>
      <c r="J249" s="4">
        <v>2</v>
      </c>
      <c r="K249" s="4">
        <v>2</v>
      </c>
      <c r="L249" s="4">
        <v>0</v>
      </c>
      <c r="M249" s="5">
        <v>72.7</v>
      </c>
      <c r="N249" s="5">
        <v>72.7</v>
      </c>
      <c r="O249" s="5">
        <v>0</v>
      </c>
      <c r="P249" s="5">
        <f aca="true" t="shared" si="12" ref="P249:P293">Q249+R249+S249</f>
        <v>3732701.3</v>
      </c>
      <c r="Q249" s="5">
        <v>2989147.2</v>
      </c>
      <c r="R249" s="5">
        <v>371777.05</v>
      </c>
      <c r="S249" s="5">
        <v>371777.05</v>
      </c>
      <c r="T249" s="5">
        <v>0</v>
      </c>
      <c r="U249" s="5">
        <v>0</v>
      </c>
    </row>
    <row r="250" spans="1:21" ht="19.5" customHeight="1">
      <c r="A250" s="2">
        <v>224</v>
      </c>
      <c r="B250" s="3" t="s">
        <v>88</v>
      </c>
      <c r="C250" s="2" t="s">
        <v>89</v>
      </c>
      <c r="D250" s="2" t="s">
        <v>57</v>
      </c>
      <c r="E250" s="2" t="s">
        <v>323</v>
      </c>
      <c r="F250" s="2" t="s">
        <v>66</v>
      </c>
      <c r="G250" s="4">
        <v>16</v>
      </c>
      <c r="H250" s="4">
        <v>3</v>
      </c>
      <c r="I250" s="5">
        <v>273</v>
      </c>
      <c r="J250" s="4">
        <v>1</v>
      </c>
      <c r="K250" s="4">
        <v>1</v>
      </c>
      <c r="L250" s="4">
        <v>0</v>
      </c>
      <c r="M250" s="5">
        <v>99.1</v>
      </c>
      <c r="N250" s="5">
        <v>99.1</v>
      </c>
      <c r="O250" s="5">
        <v>0</v>
      </c>
      <c r="P250" s="5">
        <v>5752400</v>
      </c>
      <c r="Q250" s="5">
        <v>3424779.64</v>
      </c>
      <c r="R250" s="5">
        <v>382082.38</v>
      </c>
      <c r="S250" s="5">
        <v>1945537.98</v>
      </c>
      <c r="T250" s="5">
        <v>0</v>
      </c>
      <c r="U250" s="5">
        <v>0</v>
      </c>
    </row>
    <row r="251" spans="1:21" ht="19.5" customHeight="1">
      <c r="A251" s="2">
        <v>225</v>
      </c>
      <c r="B251" s="3" t="s">
        <v>90</v>
      </c>
      <c r="C251" s="2" t="s">
        <v>91</v>
      </c>
      <c r="D251" s="2" t="s">
        <v>92</v>
      </c>
      <c r="E251" s="2" t="s">
        <v>366</v>
      </c>
      <c r="F251" s="2" t="s">
        <v>367</v>
      </c>
      <c r="G251" s="4">
        <v>9</v>
      </c>
      <c r="H251" s="4">
        <v>5</v>
      </c>
      <c r="I251" s="5">
        <v>437.5</v>
      </c>
      <c r="J251" s="4">
        <v>5</v>
      </c>
      <c r="K251" s="4">
        <v>5</v>
      </c>
      <c r="L251" s="4">
        <v>0</v>
      </c>
      <c r="M251" s="5">
        <v>267.3</v>
      </c>
      <c r="N251" s="5">
        <v>267.3</v>
      </c>
      <c r="O251" s="5">
        <v>0</v>
      </c>
      <c r="P251" s="5">
        <f t="shared" si="12"/>
        <v>16276526.219999999</v>
      </c>
      <c r="Q251" s="5">
        <v>13034242.2</v>
      </c>
      <c r="R251" s="5">
        <v>1621142.01</v>
      </c>
      <c r="S251" s="5">
        <v>1621142.01</v>
      </c>
      <c r="T251" s="5">
        <v>0</v>
      </c>
      <c r="U251" s="5">
        <v>0</v>
      </c>
    </row>
    <row r="252" spans="1:21" ht="19.5" customHeight="1">
      <c r="A252" s="2">
        <v>226</v>
      </c>
      <c r="B252" s="3" t="s">
        <v>273</v>
      </c>
      <c r="C252" s="2" t="s">
        <v>91</v>
      </c>
      <c r="D252" s="2" t="s">
        <v>92</v>
      </c>
      <c r="E252" s="2" t="s">
        <v>366</v>
      </c>
      <c r="F252" s="2" t="s">
        <v>367</v>
      </c>
      <c r="G252" s="4">
        <v>12</v>
      </c>
      <c r="H252" s="4">
        <v>4</v>
      </c>
      <c r="I252" s="5">
        <v>237.3</v>
      </c>
      <c r="J252" s="4">
        <v>3</v>
      </c>
      <c r="K252" s="4">
        <v>3</v>
      </c>
      <c r="L252" s="4">
        <v>0</v>
      </c>
      <c r="M252" s="5">
        <v>99.6</v>
      </c>
      <c r="N252" s="5">
        <v>99.6</v>
      </c>
      <c r="O252" s="5">
        <v>0</v>
      </c>
      <c r="P252" s="5">
        <f t="shared" si="12"/>
        <v>3419773.17</v>
      </c>
      <c r="Q252" s="5">
        <v>2742472.91</v>
      </c>
      <c r="R252" s="5">
        <v>338650.13</v>
      </c>
      <c r="S252" s="5">
        <v>338650.13</v>
      </c>
      <c r="T252" s="5">
        <v>0</v>
      </c>
      <c r="U252" s="5">
        <v>0</v>
      </c>
    </row>
    <row r="253" spans="1:21" ht="19.5" customHeight="1">
      <c r="A253" s="2">
        <v>227</v>
      </c>
      <c r="B253" s="3" t="s">
        <v>327</v>
      </c>
      <c r="C253" s="2" t="s">
        <v>85</v>
      </c>
      <c r="D253" s="2" t="s">
        <v>80</v>
      </c>
      <c r="E253" s="2" t="s">
        <v>366</v>
      </c>
      <c r="F253" s="2" t="s">
        <v>367</v>
      </c>
      <c r="G253" s="4">
        <v>2</v>
      </c>
      <c r="H253" s="4">
        <v>2</v>
      </c>
      <c r="I253" s="5">
        <v>174.8</v>
      </c>
      <c r="J253" s="4">
        <v>1</v>
      </c>
      <c r="K253" s="4">
        <v>1</v>
      </c>
      <c r="L253" s="4">
        <v>0</v>
      </c>
      <c r="M253" s="5">
        <v>83.2</v>
      </c>
      <c r="N253" s="5">
        <v>83.2</v>
      </c>
      <c r="O253" s="5">
        <v>0</v>
      </c>
      <c r="P253" s="5">
        <v>5510400</v>
      </c>
      <c r="Q253" s="5">
        <v>4412728.32</v>
      </c>
      <c r="R253" s="5">
        <v>548835.84</v>
      </c>
      <c r="S253" s="5">
        <v>548835.84</v>
      </c>
      <c r="T253" s="5">
        <v>0</v>
      </c>
      <c r="U253" s="5">
        <v>0</v>
      </c>
    </row>
    <row r="254" spans="1:21" ht="19.5" customHeight="1">
      <c r="A254" s="2">
        <v>228</v>
      </c>
      <c r="B254" s="3" t="s">
        <v>328</v>
      </c>
      <c r="C254" s="2" t="s">
        <v>129</v>
      </c>
      <c r="D254" s="2" t="s">
        <v>130</v>
      </c>
      <c r="E254" s="2" t="s">
        <v>323</v>
      </c>
      <c r="F254" s="2" t="s">
        <v>66</v>
      </c>
      <c r="G254" s="4">
        <v>4</v>
      </c>
      <c r="H254" s="4">
        <v>4</v>
      </c>
      <c r="I254" s="5">
        <v>215.2</v>
      </c>
      <c r="J254" s="4">
        <v>1</v>
      </c>
      <c r="K254" s="4">
        <v>0</v>
      </c>
      <c r="L254" s="4">
        <v>1</v>
      </c>
      <c r="M254" s="5">
        <v>36.1</v>
      </c>
      <c r="N254" s="5">
        <v>0</v>
      </c>
      <c r="O254" s="5">
        <v>36.1</v>
      </c>
      <c r="P254" s="5">
        <f t="shared" si="12"/>
        <v>1755374.1300000001</v>
      </c>
      <c r="Q254" s="5">
        <v>1405703.6</v>
      </c>
      <c r="R254" s="5">
        <v>174835.26</v>
      </c>
      <c r="S254" s="5">
        <v>174835.27</v>
      </c>
      <c r="T254" s="5">
        <v>0</v>
      </c>
      <c r="U254" s="5">
        <v>0</v>
      </c>
    </row>
    <row r="255" spans="1:21" ht="19.5" customHeight="1">
      <c r="A255" s="2">
        <v>229</v>
      </c>
      <c r="B255" s="3" t="s">
        <v>329</v>
      </c>
      <c r="C255" s="2" t="s">
        <v>85</v>
      </c>
      <c r="D255" s="2" t="s">
        <v>80</v>
      </c>
      <c r="E255" s="2" t="s">
        <v>366</v>
      </c>
      <c r="F255" s="2" t="s">
        <v>367</v>
      </c>
      <c r="G255" s="4">
        <v>2</v>
      </c>
      <c r="H255" s="4">
        <v>2</v>
      </c>
      <c r="I255" s="5">
        <v>74.8</v>
      </c>
      <c r="J255" s="4">
        <v>1</v>
      </c>
      <c r="K255" s="4">
        <v>1</v>
      </c>
      <c r="L255" s="4">
        <v>0</v>
      </c>
      <c r="M255" s="5">
        <v>43</v>
      </c>
      <c r="N255" s="5">
        <v>43</v>
      </c>
      <c r="O255" s="5">
        <v>0</v>
      </c>
      <c r="P255" s="5">
        <f>Q255+R255+S255</f>
        <v>4656480.63</v>
      </c>
      <c r="Q255" s="5">
        <f>2248919.52+1479518.99</f>
        <v>3728438.51</v>
      </c>
      <c r="R255" s="5">
        <f>279710.76+184310.33</f>
        <v>464021.08999999997</v>
      </c>
      <c r="S255" s="5">
        <f>279710.76+184310.27</f>
        <v>464021.03</v>
      </c>
      <c r="T255" s="5">
        <v>0</v>
      </c>
      <c r="U255" s="5">
        <v>0</v>
      </c>
    </row>
    <row r="256" spans="1:21" ht="19.5" customHeight="1">
      <c r="A256" s="2">
        <v>230</v>
      </c>
      <c r="B256" s="3" t="s">
        <v>110</v>
      </c>
      <c r="C256" s="2" t="s">
        <v>111</v>
      </c>
      <c r="D256" s="2" t="s">
        <v>112</v>
      </c>
      <c r="E256" s="2" t="s">
        <v>366</v>
      </c>
      <c r="F256" s="2" t="s">
        <v>367</v>
      </c>
      <c r="G256" s="4">
        <v>7</v>
      </c>
      <c r="H256" s="4">
        <v>3</v>
      </c>
      <c r="I256" s="5">
        <v>103.5</v>
      </c>
      <c r="J256" s="4">
        <v>1</v>
      </c>
      <c r="K256" s="4">
        <v>1</v>
      </c>
      <c r="L256" s="4">
        <v>0</v>
      </c>
      <c r="M256" s="5">
        <v>24.4</v>
      </c>
      <c r="N256" s="5">
        <v>24.4</v>
      </c>
      <c r="O256" s="5">
        <v>0</v>
      </c>
      <c r="P256" s="5">
        <f t="shared" si="12"/>
        <v>1092110</v>
      </c>
      <c r="Q256" s="5">
        <v>874561.69</v>
      </c>
      <c r="R256" s="5">
        <f>108774.16</f>
        <v>108774.16</v>
      </c>
      <c r="S256" s="5">
        <v>108774.15</v>
      </c>
      <c r="T256" s="5">
        <v>0</v>
      </c>
      <c r="U256" s="5">
        <v>0</v>
      </c>
    </row>
    <row r="257" spans="1:21" ht="19.5" customHeight="1">
      <c r="A257" s="2">
        <v>231</v>
      </c>
      <c r="B257" s="3" t="s">
        <v>115</v>
      </c>
      <c r="C257" s="2" t="s">
        <v>114</v>
      </c>
      <c r="D257" s="2" t="s">
        <v>92</v>
      </c>
      <c r="E257" s="2" t="s">
        <v>366</v>
      </c>
      <c r="F257" s="2" t="s">
        <v>367</v>
      </c>
      <c r="G257" s="4">
        <v>20</v>
      </c>
      <c r="H257" s="4">
        <v>5</v>
      </c>
      <c r="I257" s="5">
        <v>367.9</v>
      </c>
      <c r="J257" s="4">
        <v>1</v>
      </c>
      <c r="K257" s="4">
        <v>1</v>
      </c>
      <c r="L257" s="4">
        <v>0</v>
      </c>
      <c r="M257" s="5">
        <v>41.3</v>
      </c>
      <c r="N257" s="5">
        <v>41.3</v>
      </c>
      <c r="O257" s="5">
        <v>0</v>
      </c>
      <c r="P257" s="5">
        <v>2688085.55</v>
      </c>
      <c r="Q257" s="5">
        <v>2152618.91</v>
      </c>
      <c r="R257" s="5">
        <v>267733.32</v>
      </c>
      <c r="S257" s="5">
        <v>267733.32</v>
      </c>
      <c r="T257" s="5">
        <v>0</v>
      </c>
      <c r="U257" s="5">
        <v>0</v>
      </c>
    </row>
    <row r="258" spans="1:21" ht="19.5" customHeight="1">
      <c r="A258" s="2">
        <v>232</v>
      </c>
      <c r="B258" s="3" t="s">
        <v>274</v>
      </c>
      <c r="C258" s="2" t="s">
        <v>91</v>
      </c>
      <c r="D258" s="2" t="s">
        <v>92</v>
      </c>
      <c r="E258" s="2" t="s">
        <v>366</v>
      </c>
      <c r="F258" s="2" t="s">
        <v>367</v>
      </c>
      <c r="G258" s="4">
        <v>6</v>
      </c>
      <c r="H258" s="4">
        <v>3</v>
      </c>
      <c r="I258" s="5">
        <v>124.9</v>
      </c>
      <c r="J258" s="4">
        <v>1</v>
      </c>
      <c r="K258" s="4">
        <v>1</v>
      </c>
      <c r="L258" s="4">
        <v>0</v>
      </c>
      <c r="M258" s="5">
        <v>66.3</v>
      </c>
      <c r="N258" s="5">
        <v>66.3</v>
      </c>
      <c r="O258" s="5">
        <v>0</v>
      </c>
      <c r="P258" s="5">
        <f t="shared" si="12"/>
        <v>4203059</v>
      </c>
      <c r="Q258" s="5">
        <v>3365809.65</v>
      </c>
      <c r="R258" s="5">
        <v>418624.67</v>
      </c>
      <c r="S258" s="5">
        <v>418624.68</v>
      </c>
      <c r="T258" s="5">
        <v>0</v>
      </c>
      <c r="U258" s="5">
        <v>0</v>
      </c>
    </row>
    <row r="259" spans="1:21" ht="19.5" customHeight="1">
      <c r="A259" s="2">
        <v>233</v>
      </c>
      <c r="B259" s="3" t="s">
        <v>330</v>
      </c>
      <c r="C259" s="2" t="s">
        <v>146</v>
      </c>
      <c r="D259" s="2" t="s">
        <v>147</v>
      </c>
      <c r="E259" s="2" t="s">
        <v>66</v>
      </c>
      <c r="F259" s="2" t="s">
        <v>368</v>
      </c>
      <c r="G259" s="4">
        <v>2</v>
      </c>
      <c r="H259" s="4">
        <v>2</v>
      </c>
      <c r="I259" s="5">
        <v>59.3</v>
      </c>
      <c r="J259" s="4">
        <v>1</v>
      </c>
      <c r="K259" s="4">
        <v>1</v>
      </c>
      <c r="L259" s="4">
        <v>0</v>
      </c>
      <c r="M259" s="5">
        <v>22.6</v>
      </c>
      <c r="N259" s="5">
        <v>22.6</v>
      </c>
      <c r="O259" s="5">
        <v>0</v>
      </c>
      <c r="P259" s="5">
        <v>2362692</v>
      </c>
      <c r="Q259" s="5">
        <v>1020056.07</v>
      </c>
      <c r="R259" s="5">
        <v>126870.11</v>
      </c>
      <c r="S259" s="5">
        <v>1215765.82</v>
      </c>
      <c r="T259" s="5">
        <v>0</v>
      </c>
      <c r="U259" s="5">
        <v>0</v>
      </c>
    </row>
    <row r="260" spans="1:21" ht="19.5" customHeight="1">
      <c r="A260" s="2">
        <v>234</v>
      </c>
      <c r="B260" s="3" t="s">
        <v>331</v>
      </c>
      <c r="C260" s="2" t="s">
        <v>76</v>
      </c>
      <c r="D260" s="2" t="s">
        <v>77</v>
      </c>
      <c r="E260" s="2" t="s">
        <v>323</v>
      </c>
      <c r="F260" s="2" t="s">
        <v>66</v>
      </c>
      <c r="G260" s="4">
        <v>2</v>
      </c>
      <c r="H260" s="4">
        <v>2</v>
      </c>
      <c r="I260" s="5">
        <v>65.8</v>
      </c>
      <c r="J260" s="4">
        <v>1</v>
      </c>
      <c r="K260" s="4">
        <v>1</v>
      </c>
      <c r="L260" s="4">
        <v>0</v>
      </c>
      <c r="M260" s="5">
        <v>21.1</v>
      </c>
      <c r="N260" s="5">
        <v>21.1</v>
      </c>
      <c r="O260" s="5">
        <v>0</v>
      </c>
      <c r="P260" s="5">
        <f t="shared" si="12"/>
        <v>1874400</v>
      </c>
      <c r="Q260" s="5">
        <v>729191.22</v>
      </c>
      <c r="R260" s="5">
        <v>81351.55</v>
      </c>
      <c r="S260" s="5">
        <v>1063857.23</v>
      </c>
      <c r="T260" s="5">
        <v>0</v>
      </c>
      <c r="U260" s="5">
        <v>0</v>
      </c>
    </row>
    <row r="261" spans="1:21" ht="19.5" customHeight="1">
      <c r="A261" s="2">
        <v>235</v>
      </c>
      <c r="B261" s="3" t="s">
        <v>276</v>
      </c>
      <c r="C261" s="2" t="s">
        <v>91</v>
      </c>
      <c r="D261" s="2" t="s">
        <v>92</v>
      </c>
      <c r="E261" s="2" t="s">
        <v>366</v>
      </c>
      <c r="F261" s="2" t="s">
        <v>367</v>
      </c>
      <c r="G261" s="4">
        <v>8</v>
      </c>
      <c r="H261" s="4">
        <v>1</v>
      </c>
      <c r="I261" s="5">
        <v>163.9</v>
      </c>
      <c r="J261" s="4">
        <v>1</v>
      </c>
      <c r="K261" s="4">
        <v>0</v>
      </c>
      <c r="L261" s="4">
        <v>1</v>
      </c>
      <c r="M261" s="5">
        <v>31.7</v>
      </c>
      <c r="N261" s="5">
        <v>0</v>
      </c>
      <c r="O261" s="5">
        <v>31.7</v>
      </c>
      <c r="P261" s="5">
        <v>1466099.67</v>
      </c>
      <c r="Q261" s="5">
        <v>1174052.62</v>
      </c>
      <c r="R261" s="5">
        <v>146023.53</v>
      </c>
      <c r="S261" s="5">
        <v>146023.52</v>
      </c>
      <c r="T261" s="5">
        <v>0</v>
      </c>
      <c r="U261" s="5">
        <v>0</v>
      </c>
    </row>
    <row r="262" spans="1:21" ht="19.5" customHeight="1">
      <c r="A262" s="2">
        <v>236</v>
      </c>
      <c r="B262" s="3" t="s">
        <v>277</v>
      </c>
      <c r="C262" s="2" t="s">
        <v>56</v>
      </c>
      <c r="D262" s="2" t="s">
        <v>57</v>
      </c>
      <c r="E262" s="2" t="s">
        <v>366</v>
      </c>
      <c r="F262" s="2" t="s">
        <v>367</v>
      </c>
      <c r="G262" s="4">
        <v>6</v>
      </c>
      <c r="H262" s="4">
        <v>3</v>
      </c>
      <c r="I262" s="5">
        <v>91.3</v>
      </c>
      <c r="J262" s="4">
        <v>1</v>
      </c>
      <c r="K262" s="4">
        <v>1</v>
      </c>
      <c r="L262" s="4">
        <v>0</v>
      </c>
      <c r="M262" s="5">
        <v>45.8</v>
      </c>
      <c r="N262" s="5">
        <v>45.8</v>
      </c>
      <c r="O262" s="5">
        <v>0</v>
      </c>
      <c r="P262" s="5">
        <v>2954400</v>
      </c>
      <c r="Q262" s="5">
        <v>2365883.52</v>
      </c>
      <c r="R262" s="5">
        <v>294258.24</v>
      </c>
      <c r="S262" s="5">
        <v>294258.24</v>
      </c>
      <c r="T262" s="5">
        <v>0</v>
      </c>
      <c r="U262" s="5">
        <v>0</v>
      </c>
    </row>
    <row r="263" spans="1:21" ht="19.5" customHeight="1">
      <c r="A263" s="2">
        <v>237</v>
      </c>
      <c r="B263" s="3" t="s">
        <v>285</v>
      </c>
      <c r="C263" s="2" t="s">
        <v>129</v>
      </c>
      <c r="D263" s="2" t="s">
        <v>130</v>
      </c>
      <c r="E263" s="2" t="s">
        <v>366</v>
      </c>
      <c r="F263" s="2" t="s">
        <v>367</v>
      </c>
      <c r="G263" s="4">
        <v>6</v>
      </c>
      <c r="H263" s="4">
        <v>3</v>
      </c>
      <c r="I263" s="5">
        <v>80.3</v>
      </c>
      <c r="J263" s="4">
        <v>1</v>
      </c>
      <c r="K263" s="4">
        <v>1</v>
      </c>
      <c r="L263" s="4">
        <v>0</v>
      </c>
      <c r="M263" s="5">
        <v>27.1</v>
      </c>
      <c r="N263" s="5">
        <v>27.1</v>
      </c>
      <c r="O263" s="5">
        <v>0</v>
      </c>
      <c r="P263" s="5">
        <f t="shared" si="12"/>
        <v>1330844.9999999998</v>
      </c>
      <c r="Q263" s="5">
        <v>1065740.68</v>
      </c>
      <c r="R263" s="5">
        <v>132552.16</v>
      </c>
      <c r="S263" s="5">
        <v>132552.16</v>
      </c>
      <c r="T263" s="5">
        <v>0</v>
      </c>
      <c r="U263" s="5">
        <v>0</v>
      </c>
    </row>
    <row r="264" spans="1:21" ht="19.5" customHeight="1">
      <c r="A264" s="2">
        <v>238</v>
      </c>
      <c r="B264" s="3" t="s">
        <v>154</v>
      </c>
      <c r="C264" s="2" t="s">
        <v>155</v>
      </c>
      <c r="D264" s="2" t="s">
        <v>156</v>
      </c>
      <c r="E264" s="2" t="s">
        <v>366</v>
      </c>
      <c r="F264" s="2" t="s">
        <v>367</v>
      </c>
      <c r="G264" s="4">
        <v>9</v>
      </c>
      <c r="H264" s="4">
        <v>4</v>
      </c>
      <c r="I264" s="5">
        <v>294.1</v>
      </c>
      <c r="J264" s="4">
        <v>1</v>
      </c>
      <c r="K264" s="4">
        <v>1</v>
      </c>
      <c r="L264" s="4">
        <v>0</v>
      </c>
      <c r="M264" s="5">
        <v>33.4</v>
      </c>
      <c r="N264" s="5">
        <v>33.4</v>
      </c>
      <c r="O264" s="5">
        <v>0</v>
      </c>
      <c r="P264" s="5">
        <f t="shared" si="12"/>
        <v>6162306.220000001</v>
      </c>
      <c r="Q264" s="5">
        <f>1628670.74+3306104.08</f>
        <v>4934774.82</v>
      </c>
      <c r="R264" s="5">
        <f>202566.94+411198.76</f>
        <v>613765.7</v>
      </c>
      <c r="S264" s="5">
        <f>202566.94+411198.76</f>
        <v>613765.7</v>
      </c>
      <c r="T264" s="5">
        <v>0</v>
      </c>
      <c r="U264" s="5">
        <v>0</v>
      </c>
    </row>
    <row r="265" spans="1:21" ht="19.5" customHeight="1">
      <c r="A265" s="2">
        <v>239</v>
      </c>
      <c r="B265" s="3" t="s">
        <v>287</v>
      </c>
      <c r="C265" s="2" t="s">
        <v>149</v>
      </c>
      <c r="D265" s="2" t="s">
        <v>150</v>
      </c>
      <c r="E265" s="2" t="s">
        <v>366</v>
      </c>
      <c r="F265" s="2" t="s">
        <v>367</v>
      </c>
      <c r="G265" s="4">
        <v>11</v>
      </c>
      <c r="H265" s="4">
        <v>4</v>
      </c>
      <c r="I265" s="5">
        <v>171.3</v>
      </c>
      <c r="J265" s="4">
        <v>1</v>
      </c>
      <c r="K265" s="4">
        <v>1</v>
      </c>
      <c r="L265" s="4">
        <v>0</v>
      </c>
      <c r="M265" s="5">
        <v>48.6</v>
      </c>
      <c r="N265" s="5">
        <v>48.6</v>
      </c>
      <c r="O265" s="5">
        <v>0</v>
      </c>
      <c r="P265" s="5">
        <f t="shared" si="12"/>
        <v>2206000</v>
      </c>
      <c r="Q265" s="5">
        <v>1766564.8</v>
      </c>
      <c r="R265" s="5">
        <v>219717.6</v>
      </c>
      <c r="S265" s="5">
        <v>219717.6</v>
      </c>
      <c r="T265" s="5">
        <v>0</v>
      </c>
      <c r="U265" s="5">
        <v>0</v>
      </c>
    </row>
    <row r="266" spans="1:21" ht="19.5" customHeight="1">
      <c r="A266" s="2">
        <v>240</v>
      </c>
      <c r="B266" s="3" t="s">
        <v>332</v>
      </c>
      <c r="C266" s="2" t="s">
        <v>149</v>
      </c>
      <c r="D266" s="2" t="s">
        <v>150</v>
      </c>
      <c r="E266" s="2" t="s">
        <v>366</v>
      </c>
      <c r="F266" s="2" t="s">
        <v>367</v>
      </c>
      <c r="G266" s="4">
        <v>8</v>
      </c>
      <c r="H266" s="4">
        <v>8</v>
      </c>
      <c r="I266" s="5">
        <v>225.8</v>
      </c>
      <c r="J266" s="4">
        <v>3</v>
      </c>
      <c r="K266" s="4">
        <v>3</v>
      </c>
      <c r="L266" s="4">
        <v>0</v>
      </c>
      <c r="M266" s="5">
        <v>141.7</v>
      </c>
      <c r="N266" s="5">
        <v>141.7</v>
      </c>
      <c r="O266" s="5">
        <v>0</v>
      </c>
      <c r="P266" s="5">
        <f t="shared" si="12"/>
        <v>8038375</v>
      </c>
      <c r="Q266" s="5">
        <v>5765366.42</v>
      </c>
      <c r="R266" s="5">
        <v>700842.96</v>
      </c>
      <c r="S266" s="5">
        <v>1572165.62</v>
      </c>
      <c r="T266" s="5">
        <v>0</v>
      </c>
      <c r="U266" s="5">
        <v>0</v>
      </c>
    </row>
    <row r="267" spans="1:21" ht="19.5" customHeight="1">
      <c r="A267" s="2">
        <v>241</v>
      </c>
      <c r="B267" s="3" t="s">
        <v>158</v>
      </c>
      <c r="C267" s="2" t="s">
        <v>101</v>
      </c>
      <c r="D267" s="2" t="s">
        <v>102</v>
      </c>
      <c r="E267" s="2" t="s">
        <v>66</v>
      </c>
      <c r="F267" s="2" t="s">
        <v>368</v>
      </c>
      <c r="G267" s="4">
        <v>20</v>
      </c>
      <c r="H267" s="4">
        <v>2</v>
      </c>
      <c r="I267" s="5">
        <v>245.8</v>
      </c>
      <c r="J267" s="4">
        <v>1</v>
      </c>
      <c r="K267" s="4">
        <v>1</v>
      </c>
      <c r="L267" s="4">
        <v>0</v>
      </c>
      <c r="M267" s="5">
        <v>58.6</v>
      </c>
      <c r="N267" s="5">
        <v>58.6</v>
      </c>
      <c r="O267" s="5">
        <v>0</v>
      </c>
      <c r="P267" s="5">
        <f t="shared" si="12"/>
        <v>3060000</v>
      </c>
      <c r="Q267" s="5">
        <v>2450448</v>
      </c>
      <c r="R267" s="5">
        <v>304776</v>
      </c>
      <c r="S267" s="5">
        <v>304776</v>
      </c>
      <c r="T267" s="5">
        <v>0</v>
      </c>
      <c r="U267" s="5">
        <v>0</v>
      </c>
    </row>
    <row r="268" spans="1:21" ht="19.5" customHeight="1">
      <c r="A268" s="2">
        <v>242</v>
      </c>
      <c r="B268" s="3" t="s">
        <v>333</v>
      </c>
      <c r="C268" s="2" t="s">
        <v>256</v>
      </c>
      <c r="D268" s="2" t="s">
        <v>112</v>
      </c>
      <c r="E268" s="2" t="s">
        <v>366</v>
      </c>
      <c r="F268" s="2" t="s">
        <v>367</v>
      </c>
      <c r="G268" s="4">
        <v>4</v>
      </c>
      <c r="H268" s="4">
        <v>4</v>
      </c>
      <c r="I268" s="5">
        <v>46.4</v>
      </c>
      <c r="J268" s="4">
        <v>1</v>
      </c>
      <c r="K268" s="4">
        <v>1</v>
      </c>
      <c r="L268" s="4">
        <v>0</v>
      </c>
      <c r="M268" s="5">
        <v>29.8</v>
      </c>
      <c r="N268" s="5">
        <v>29.8</v>
      </c>
      <c r="O268" s="5">
        <v>0</v>
      </c>
      <c r="P268" s="5">
        <f t="shared" si="12"/>
        <v>1814592.17</v>
      </c>
      <c r="Q268" s="5">
        <v>1453125.39</v>
      </c>
      <c r="R268" s="5">
        <v>180733.39</v>
      </c>
      <c r="S268" s="5">
        <v>180733.39</v>
      </c>
      <c r="T268" s="5">
        <v>0</v>
      </c>
      <c r="U268" s="5">
        <v>0</v>
      </c>
    </row>
    <row r="269" spans="1:21" ht="19.5" customHeight="1">
      <c r="A269" s="2">
        <v>243</v>
      </c>
      <c r="B269" s="3" t="s">
        <v>291</v>
      </c>
      <c r="C269" s="2" t="s">
        <v>292</v>
      </c>
      <c r="D269" s="2" t="s">
        <v>247</v>
      </c>
      <c r="E269" s="2" t="s">
        <v>66</v>
      </c>
      <c r="F269" s="2" t="s">
        <v>368</v>
      </c>
      <c r="G269" s="4">
        <v>8</v>
      </c>
      <c r="H269" s="4">
        <v>2</v>
      </c>
      <c r="I269" s="5">
        <v>81.7</v>
      </c>
      <c r="J269" s="4">
        <v>1</v>
      </c>
      <c r="K269" s="4">
        <v>1</v>
      </c>
      <c r="L269" s="4">
        <v>0</v>
      </c>
      <c r="M269" s="5">
        <v>28.6</v>
      </c>
      <c r="N269" s="5">
        <v>28.6</v>
      </c>
      <c r="O269" s="5">
        <v>0</v>
      </c>
      <c r="P269" s="5">
        <f t="shared" si="12"/>
        <v>2388155</v>
      </c>
      <c r="Q269" s="5">
        <v>1290867.42</v>
      </c>
      <c r="R269" s="5">
        <v>160552.44</v>
      </c>
      <c r="S269" s="5">
        <v>936735.14</v>
      </c>
      <c r="T269" s="5">
        <v>0</v>
      </c>
      <c r="U269" s="5">
        <v>0</v>
      </c>
    </row>
    <row r="270" spans="1:21" ht="19.5" customHeight="1">
      <c r="A270" s="2">
        <v>244</v>
      </c>
      <c r="B270" s="3" t="s">
        <v>334</v>
      </c>
      <c r="C270" s="2" t="s">
        <v>149</v>
      </c>
      <c r="D270" s="2" t="s">
        <v>150</v>
      </c>
      <c r="E270" s="2" t="s">
        <v>366</v>
      </c>
      <c r="F270" s="2" t="s">
        <v>367</v>
      </c>
      <c r="G270" s="4">
        <v>6</v>
      </c>
      <c r="H270" s="4">
        <v>6</v>
      </c>
      <c r="I270" s="5">
        <v>99.6</v>
      </c>
      <c r="J270" s="4">
        <v>2</v>
      </c>
      <c r="K270" s="4">
        <v>2</v>
      </c>
      <c r="L270" s="4">
        <v>0</v>
      </c>
      <c r="M270" s="5">
        <v>86.1</v>
      </c>
      <c r="N270" s="5">
        <v>86.1</v>
      </c>
      <c r="O270" s="5">
        <v>0</v>
      </c>
      <c r="P270" s="5">
        <v>2224341.14</v>
      </c>
      <c r="Q270" s="5">
        <v>1806396.09</v>
      </c>
      <c r="R270" s="5">
        <v>208972.52</v>
      </c>
      <c r="S270" s="5">
        <v>208972.53</v>
      </c>
      <c r="T270" s="5">
        <v>0</v>
      </c>
      <c r="U270" s="5">
        <v>0</v>
      </c>
    </row>
    <row r="271" spans="1:21" ht="19.5" customHeight="1">
      <c r="A271" s="2">
        <v>245</v>
      </c>
      <c r="B271" s="3" t="s">
        <v>165</v>
      </c>
      <c r="C271" s="2" t="s">
        <v>162</v>
      </c>
      <c r="D271" s="2" t="s">
        <v>163</v>
      </c>
      <c r="E271" s="2" t="s">
        <v>66</v>
      </c>
      <c r="F271" s="2" t="s">
        <v>368</v>
      </c>
      <c r="G271" s="4">
        <v>4</v>
      </c>
      <c r="H271" s="4">
        <v>2</v>
      </c>
      <c r="I271" s="5">
        <v>61.5</v>
      </c>
      <c r="J271" s="4">
        <v>1</v>
      </c>
      <c r="K271" s="4">
        <v>1</v>
      </c>
      <c r="L271" s="4">
        <v>0</v>
      </c>
      <c r="M271" s="5">
        <v>30.9</v>
      </c>
      <c r="N271" s="5">
        <v>30.9</v>
      </c>
      <c r="O271" s="5">
        <v>0</v>
      </c>
      <c r="P271" s="5">
        <f t="shared" si="12"/>
        <v>2441391</v>
      </c>
      <c r="Q271" s="5">
        <v>1394678.43</v>
      </c>
      <c r="R271" s="5">
        <v>173464</v>
      </c>
      <c r="S271" s="5">
        <v>873248.57</v>
      </c>
      <c r="T271" s="5">
        <v>0</v>
      </c>
      <c r="U271" s="5">
        <v>0</v>
      </c>
    </row>
    <row r="272" spans="1:21" ht="19.5" customHeight="1">
      <c r="A272" s="2">
        <v>246</v>
      </c>
      <c r="B272" s="3" t="s">
        <v>166</v>
      </c>
      <c r="C272" s="2" t="s">
        <v>56</v>
      </c>
      <c r="D272" s="2" t="s">
        <v>57</v>
      </c>
      <c r="E272" s="2" t="s">
        <v>366</v>
      </c>
      <c r="F272" s="2" t="s">
        <v>367</v>
      </c>
      <c r="G272" s="4">
        <v>12</v>
      </c>
      <c r="H272" s="4">
        <v>7</v>
      </c>
      <c r="I272" s="5">
        <v>146.2</v>
      </c>
      <c r="J272" s="4">
        <v>2</v>
      </c>
      <c r="K272" s="4">
        <v>2</v>
      </c>
      <c r="L272" s="4">
        <v>0</v>
      </c>
      <c r="M272" s="5">
        <v>66.2</v>
      </c>
      <c r="N272" s="5">
        <v>66.2</v>
      </c>
      <c r="O272" s="5">
        <v>0</v>
      </c>
      <c r="P272" s="5">
        <f t="shared" si="12"/>
        <v>4644275.45</v>
      </c>
      <c r="Q272" s="5">
        <v>3719135.7800000003</v>
      </c>
      <c r="R272" s="5">
        <v>462569.83999999997</v>
      </c>
      <c r="S272" s="5">
        <v>462569.83</v>
      </c>
      <c r="T272" s="5">
        <v>0</v>
      </c>
      <c r="U272" s="5">
        <v>0</v>
      </c>
    </row>
    <row r="273" spans="1:21" ht="19.5" customHeight="1">
      <c r="A273" s="2">
        <v>247</v>
      </c>
      <c r="B273" s="3" t="s">
        <v>335</v>
      </c>
      <c r="C273" s="2" t="s">
        <v>230</v>
      </c>
      <c r="D273" s="2" t="s">
        <v>231</v>
      </c>
      <c r="E273" s="2" t="s">
        <v>323</v>
      </c>
      <c r="F273" s="2" t="s">
        <v>66</v>
      </c>
      <c r="G273" s="4">
        <v>6</v>
      </c>
      <c r="H273" s="4">
        <v>3</v>
      </c>
      <c r="I273" s="5">
        <v>175.4</v>
      </c>
      <c r="J273" s="4">
        <v>1</v>
      </c>
      <c r="K273" s="4">
        <v>1</v>
      </c>
      <c r="L273" s="4">
        <v>0</v>
      </c>
      <c r="M273" s="5">
        <v>26.9</v>
      </c>
      <c r="N273" s="5">
        <v>26.9</v>
      </c>
      <c r="O273" s="5">
        <v>0</v>
      </c>
      <c r="P273" s="5">
        <f t="shared" si="12"/>
        <v>1428667</v>
      </c>
      <c r="Q273" s="5">
        <v>1144076.53</v>
      </c>
      <c r="R273" s="5">
        <v>142295.23</v>
      </c>
      <c r="S273" s="5">
        <v>142295.24</v>
      </c>
      <c r="T273" s="5">
        <v>0</v>
      </c>
      <c r="U273" s="5">
        <v>0</v>
      </c>
    </row>
    <row r="274" spans="1:21" ht="24" customHeight="1">
      <c r="A274" s="2">
        <v>248</v>
      </c>
      <c r="B274" s="3" t="s">
        <v>171</v>
      </c>
      <c r="C274" s="2" t="s">
        <v>172</v>
      </c>
      <c r="D274" s="2" t="s">
        <v>173</v>
      </c>
      <c r="E274" s="2" t="s">
        <v>323</v>
      </c>
      <c r="F274" s="2" t="s">
        <v>66</v>
      </c>
      <c r="G274" s="4">
        <v>15</v>
      </c>
      <c r="H274" s="4">
        <v>7</v>
      </c>
      <c r="I274" s="5">
        <v>197.1</v>
      </c>
      <c r="J274" s="4">
        <v>2</v>
      </c>
      <c r="K274" s="4">
        <v>0</v>
      </c>
      <c r="L274" s="4">
        <v>2</v>
      </c>
      <c r="M274" s="5">
        <v>43.8</v>
      </c>
      <c r="N274" s="5">
        <v>0</v>
      </c>
      <c r="O274" s="5">
        <v>43.8</v>
      </c>
      <c r="P274" s="5">
        <f t="shared" si="12"/>
        <v>3425282.2</v>
      </c>
      <c r="Q274" s="5">
        <v>2770661.83</v>
      </c>
      <c r="R274" s="5">
        <v>282414.98</v>
      </c>
      <c r="S274" s="5">
        <v>372205.39</v>
      </c>
      <c r="T274" s="5">
        <v>0</v>
      </c>
      <c r="U274" s="5">
        <v>0</v>
      </c>
    </row>
    <row r="275" spans="1:21" ht="19.5" customHeight="1">
      <c r="A275" s="2">
        <v>249</v>
      </c>
      <c r="B275" s="3" t="s">
        <v>294</v>
      </c>
      <c r="C275" s="2" t="s">
        <v>295</v>
      </c>
      <c r="D275" s="2" t="s">
        <v>156</v>
      </c>
      <c r="E275" s="2" t="s">
        <v>366</v>
      </c>
      <c r="F275" s="2" t="s">
        <v>367</v>
      </c>
      <c r="G275" s="4">
        <v>5</v>
      </c>
      <c r="H275" s="4">
        <v>3</v>
      </c>
      <c r="I275" s="5">
        <v>160.1</v>
      </c>
      <c r="J275" s="4">
        <v>1</v>
      </c>
      <c r="K275" s="4">
        <v>1</v>
      </c>
      <c r="L275" s="4">
        <v>0</v>
      </c>
      <c r="M275" s="5">
        <v>46.2</v>
      </c>
      <c r="N275" s="5">
        <v>46.2</v>
      </c>
      <c r="O275" s="5">
        <v>0</v>
      </c>
      <c r="P275" s="5">
        <f>Q275+R275+S275</f>
        <v>1465599.9999999998</v>
      </c>
      <c r="Q275" s="5">
        <f>2252831.84-1079179.36</f>
        <v>1173652.4799999997</v>
      </c>
      <c r="R275" s="5">
        <f>280197.36-134223.6</f>
        <v>145973.75999999998</v>
      </c>
      <c r="S275" s="5">
        <f>280197.37-134223.61</f>
        <v>145973.76</v>
      </c>
      <c r="T275" s="5">
        <v>0</v>
      </c>
      <c r="U275" s="5">
        <v>0</v>
      </c>
    </row>
    <row r="276" spans="1:21" ht="19.5" customHeight="1">
      <c r="A276" s="2">
        <v>250</v>
      </c>
      <c r="B276" s="3" t="s">
        <v>175</v>
      </c>
      <c r="C276" s="2" t="s">
        <v>56</v>
      </c>
      <c r="D276" s="2" t="s">
        <v>57</v>
      </c>
      <c r="E276" s="2" t="s">
        <v>366</v>
      </c>
      <c r="F276" s="2" t="s">
        <v>367</v>
      </c>
      <c r="G276" s="4">
        <v>9</v>
      </c>
      <c r="H276" s="4">
        <v>4</v>
      </c>
      <c r="I276" s="5">
        <v>484.1</v>
      </c>
      <c r="J276" s="4">
        <v>1</v>
      </c>
      <c r="K276" s="4">
        <v>1</v>
      </c>
      <c r="L276" s="4">
        <v>0</v>
      </c>
      <c r="M276" s="5">
        <v>37.7</v>
      </c>
      <c r="N276" s="5">
        <v>37.7</v>
      </c>
      <c r="O276" s="5">
        <v>0</v>
      </c>
      <c r="P276" s="5">
        <f t="shared" si="12"/>
        <v>1829518</v>
      </c>
      <c r="Q276" s="5">
        <v>1465078.02</v>
      </c>
      <c r="R276" s="5">
        <v>182219.99</v>
      </c>
      <c r="S276" s="5">
        <v>182219.99</v>
      </c>
      <c r="T276" s="5">
        <v>0</v>
      </c>
      <c r="U276" s="5">
        <v>0</v>
      </c>
    </row>
    <row r="277" spans="1:21" ht="19.5" customHeight="1">
      <c r="A277" s="2">
        <v>251</v>
      </c>
      <c r="B277" s="3" t="s">
        <v>336</v>
      </c>
      <c r="C277" s="2" t="s">
        <v>79</v>
      </c>
      <c r="D277" s="2" t="s">
        <v>80</v>
      </c>
      <c r="E277" s="2" t="s">
        <v>366</v>
      </c>
      <c r="F277" s="2" t="s">
        <v>367</v>
      </c>
      <c r="G277" s="4">
        <v>4</v>
      </c>
      <c r="H277" s="4">
        <v>4</v>
      </c>
      <c r="I277" s="5">
        <v>70.1</v>
      </c>
      <c r="J277" s="4">
        <v>1</v>
      </c>
      <c r="K277" s="4">
        <v>1</v>
      </c>
      <c r="L277" s="4">
        <v>0</v>
      </c>
      <c r="M277" s="5">
        <v>40.7</v>
      </c>
      <c r="N277" s="5">
        <v>40.7</v>
      </c>
      <c r="O277" s="5">
        <v>0</v>
      </c>
      <c r="P277" s="5">
        <f t="shared" si="12"/>
        <v>2478318.8099999996</v>
      </c>
      <c r="Q277" s="5">
        <v>1984637.7</v>
      </c>
      <c r="R277" s="5">
        <v>246840.56</v>
      </c>
      <c r="S277" s="5">
        <v>246840.55</v>
      </c>
      <c r="T277" s="5">
        <v>0</v>
      </c>
      <c r="U277" s="5">
        <v>0</v>
      </c>
    </row>
    <row r="278" spans="1:21" ht="19.5" customHeight="1">
      <c r="A278" s="2">
        <v>252</v>
      </c>
      <c r="B278" s="3" t="s">
        <v>191</v>
      </c>
      <c r="C278" s="2" t="s">
        <v>56</v>
      </c>
      <c r="D278" s="2" t="s">
        <v>57</v>
      </c>
      <c r="E278" s="2" t="s">
        <v>323</v>
      </c>
      <c r="F278" s="2" t="s">
        <v>66</v>
      </c>
      <c r="G278" s="4">
        <v>6</v>
      </c>
      <c r="H278" s="4">
        <v>2</v>
      </c>
      <c r="I278" s="5">
        <v>178.8</v>
      </c>
      <c r="J278" s="4">
        <v>1</v>
      </c>
      <c r="K278" s="4">
        <v>1</v>
      </c>
      <c r="L278" s="4">
        <v>0</v>
      </c>
      <c r="M278" s="5">
        <v>18.3</v>
      </c>
      <c r="N278" s="5">
        <v>18.3</v>
      </c>
      <c r="O278" s="5">
        <v>0</v>
      </c>
      <c r="P278" s="5">
        <f t="shared" si="12"/>
        <v>689400</v>
      </c>
      <c r="Q278" s="5">
        <v>330204.34</v>
      </c>
      <c r="R278" s="5">
        <v>70556.08</v>
      </c>
      <c r="S278" s="5">
        <v>288639.58</v>
      </c>
      <c r="T278" s="5">
        <v>0</v>
      </c>
      <c r="U278" s="5">
        <v>0</v>
      </c>
    </row>
    <row r="279" spans="1:21" ht="19.5" customHeight="1">
      <c r="A279" s="2">
        <v>253</v>
      </c>
      <c r="B279" s="3" t="s">
        <v>337</v>
      </c>
      <c r="C279" s="2" t="s">
        <v>79</v>
      </c>
      <c r="D279" s="2" t="s">
        <v>80</v>
      </c>
      <c r="E279" s="2" t="s">
        <v>323</v>
      </c>
      <c r="F279" s="2" t="s">
        <v>66</v>
      </c>
      <c r="G279" s="4">
        <v>6</v>
      </c>
      <c r="H279" s="4">
        <v>6</v>
      </c>
      <c r="I279" s="5">
        <v>52.2</v>
      </c>
      <c r="J279" s="4">
        <v>2</v>
      </c>
      <c r="K279" s="4">
        <v>2</v>
      </c>
      <c r="L279" s="4">
        <v>0</v>
      </c>
      <c r="M279" s="5">
        <v>52.2</v>
      </c>
      <c r="N279" s="5">
        <v>52.2</v>
      </c>
      <c r="O279" s="5">
        <v>0</v>
      </c>
      <c r="P279" s="5">
        <f t="shared" si="12"/>
        <v>9502800</v>
      </c>
      <c r="Q279" s="5">
        <v>1803970.72</v>
      </c>
      <c r="R279" s="5">
        <v>201258.32</v>
      </c>
      <c r="S279" s="5">
        <v>7497570.96</v>
      </c>
      <c r="T279" s="5">
        <v>0</v>
      </c>
      <c r="U279" s="5">
        <v>0</v>
      </c>
    </row>
    <row r="280" spans="1:21" ht="19.5" customHeight="1">
      <c r="A280" s="2">
        <v>254</v>
      </c>
      <c r="B280" s="3" t="s">
        <v>338</v>
      </c>
      <c r="C280" s="2" t="s">
        <v>79</v>
      </c>
      <c r="D280" s="2" t="s">
        <v>80</v>
      </c>
      <c r="E280" s="2" t="s">
        <v>366</v>
      </c>
      <c r="F280" s="2" t="s">
        <v>367</v>
      </c>
      <c r="G280" s="4">
        <v>3</v>
      </c>
      <c r="H280" s="4">
        <v>3</v>
      </c>
      <c r="I280" s="5">
        <v>116.7</v>
      </c>
      <c r="J280" s="4">
        <v>1</v>
      </c>
      <c r="K280" s="4">
        <v>1</v>
      </c>
      <c r="L280" s="4">
        <v>0</v>
      </c>
      <c r="M280" s="5">
        <v>41.2</v>
      </c>
      <c r="N280" s="5">
        <v>41.2</v>
      </c>
      <c r="O280" s="5">
        <v>0</v>
      </c>
      <c r="P280" s="5">
        <f t="shared" si="12"/>
        <v>1657399</v>
      </c>
      <c r="Q280" s="5">
        <v>1327245.12</v>
      </c>
      <c r="R280" s="5">
        <v>165076.94</v>
      </c>
      <c r="S280" s="5">
        <v>165076.94</v>
      </c>
      <c r="T280" s="5">
        <v>0</v>
      </c>
      <c r="U280" s="5">
        <v>0</v>
      </c>
    </row>
    <row r="281" spans="1:21" ht="19.5" customHeight="1">
      <c r="A281" s="2">
        <v>255</v>
      </c>
      <c r="B281" s="3" t="s">
        <v>200</v>
      </c>
      <c r="C281" s="2" t="s">
        <v>201</v>
      </c>
      <c r="D281" s="2" t="s">
        <v>202</v>
      </c>
      <c r="E281" s="2" t="s">
        <v>323</v>
      </c>
      <c r="F281" s="2" t="s">
        <v>66</v>
      </c>
      <c r="G281" s="4">
        <v>10</v>
      </c>
      <c r="H281" s="4">
        <v>3</v>
      </c>
      <c r="I281" s="5">
        <v>272.1</v>
      </c>
      <c r="J281" s="4">
        <v>1</v>
      </c>
      <c r="K281" s="4">
        <v>1</v>
      </c>
      <c r="L281" s="4">
        <v>0</v>
      </c>
      <c r="M281" s="5">
        <v>59</v>
      </c>
      <c r="N281" s="5">
        <v>59</v>
      </c>
      <c r="O281" s="5">
        <v>0</v>
      </c>
      <c r="P281" s="5">
        <f t="shared" si="12"/>
        <v>2094742</v>
      </c>
      <c r="Q281" s="5">
        <v>1712661.06</v>
      </c>
      <c r="R281" s="5">
        <v>191040.47</v>
      </c>
      <c r="S281" s="5">
        <v>191040.47</v>
      </c>
      <c r="T281" s="5">
        <v>0</v>
      </c>
      <c r="U281" s="5">
        <v>0</v>
      </c>
    </row>
    <row r="282" spans="1:21" ht="19.5" customHeight="1">
      <c r="A282" s="2">
        <v>256</v>
      </c>
      <c r="B282" s="3" t="s">
        <v>339</v>
      </c>
      <c r="C282" s="2" t="s">
        <v>72</v>
      </c>
      <c r="D282" s="2" t="s">
        <v>73</v>
      </c>
      <c r="E282" s="2" t="s">
        <v>366</v>
      </c>
      <c r="F282" s="2" t="s">
        <v>367</v>
      </c>
      <c r="G282" s="4">
        <v>3</v>
      </c>
      <c r="H282" s="4">
        <v>3</v>
      </c>
      <c r="I282" s="5">
        <v>104.3</v>
      </c>
      <c r="J282" s="4">
        <v>1</v>
      </c>
      <c r="K282" s="4">
        <v>1</v>
      </c>
      <c r="L282" s="4">
        <v>0</v>
      </c>
      <c r="M282" s="5">
        <v>19.5</v>
      </c>
      <c r="N282" s="5">
        <v>19.5</v>
      </c>
      <c r="O282" s="5">
        <v>0</v>
      </c>
      <c r="P282" s="5">
        <f t="shared" si="12"/>
        <v>1187400.9</v>
      </c>
      <c r="Q282" s="5">
        <v>950870.64</v>
      </c>
      <c r="R282" s="5">
        <v>118265.13</v>
      </c>
      <c r="S282" s="5">
        <v>118265.13</v>
      </c>
      <c r="T282" s="5">
        <v>0</v>
      </c>
      <c r="U282" s="5">
        <v>0</v>
      </c>
    </row>
    <row r="283" spans="1:21" ht="19.5" customHeight="1">
      <c r="A283" s="2">
        <v>257</v>
      </c>
      <c r="B283" s="3" t="s">
        <v>211</v>
      </c>
      <c r="C283" s="2" t="s">
        <v>95</v>
      </c>
      <c r="D283" s="2" t="s">
        <v>185</v>
      </c>
      <c r="E283" s="2" t="s">
        <v>366</v>
      </c>
      <c r="F283" s="2" t="s">
        <v>367</v>
      </c>
      <c r="G283" s="4">
        <v>4</v>
      </c>
      <c r="H283" s="4">
        <v>2</v>
      </c>
      <c r="I283" s="5">
        <v>422.3</v>
      </c>
      <c r="J283" s="4">
        <v>1</v>
      </c>
      <c r="K283" s="4">
        <v>1</v>
      </c>
      <c r="L283" s="4">
        <v>0</v>
      </c>
      <c r="M283" s="5">
        <v>53.8</v>
      </c>
      <c r="N283" s="5">
        <v>53.8</v>
      </c>
      <c r="O283" s="5">
        <v>0</v>
      </c>
      <c r="P283" s="5">
        <f t="shared" si="12"/>
        <v>3276008.64</v>
      </c>
      <c r="Q283" s="5">
        <v>2623427.72</v>
      </c>
      <c r="R283" s="5">
        <v>326290.46</v>
      </c>
      <c r="S283" s="5">
        <v>326290.46</v>
      </c>
      <c r="T283" s="5">
        <v>0</v>
      </c>
      <c r="U283" s="5">
        <v>0</v>
      </c>
    </row>
    <row r="284" spans="1:21" ht="19.5" customHeight="1">
      <c r="A284" s="2">
        <v>258</v>
      </c>
      <c r="B284" s="3" t="s">
        <v>212</v>
      </c>
      <c r="C284" s="2" t="s">
        <v>79</v>
      </c>
      <c r="D284" s="2" t="s">
        <v>80</v>
      </c>
      <c r="E284" s="2" t="s">
        <v>323</v>
      </c>
      <c r="F284" s="2" t="s">
        <v>66</v>
      </c>
      <c r="G284" s="4">
        <v>9</v>
      </c>
      <c r="H284" s="4">
        <v>5</v>
      </c>
      <c r="I284" s="5">
        <v>179.9</v>
      </c>
      <c r="J284" s="4">
        <v>1</v>
      </c>
      <c r="K284" s="4">
        <v>1</v>
      </c>
      <c r="L284" s="4">
        <v>0</v>
      </c>
      <c r="M284" s="5">
        <v>34.1</v>
      </c>
      <c r="N284" s="5">
        <v>34.1</v>
      </c>
      <c r="O284" s="5">
        <v>0</v>
      </c>
      <c r="P284" s="5">
        <f t="shared" si="12"/>
        <v>1518642</v>
      </c>
      <c r="Q284" s="5">
        <v>1178455.97</v>
      </c>
      <c r="R284" s="5">
        <v>131473.35</v>
      </c>
      <c r="S284" s="5">
        <v>208712.68</v>
      </c>
      <c r="T284" s="5">
        <v>0</v>
      </c>
      <c r="U284" s="5">
        <v>0</v>
      </c>
    </row>
    <row r="285" spans="1:21" ht="19.5" customHeight="1">
      <c r="A285" s="2">
        <v>259</v>
      </c>
      <c r="B285" s="3" t="s">
        <v>340</v>
      </c>
      <c r="C285" s="2" t="s">
        <v>79</v>
      </c>
      <c r="D285" s="2" t="s">
        <v>80</v>
      </c>
      <c r="E285" s="2" t="s">
        <v>366</v>
      </c>
      <c r="F285" s="2" t="s">
        <v>367</v>
      </c>
      <c r="G285" s="4">
        <v>3</v>
      </c>
      <c r="H285" s="4">
        <v>3</v>
      </c>
      <c r="I285" s="5">
        <v>249.7</v>
      </c>
      <c r="J285" s="4">
        <v>2</v>
      </c>
      <c r="K285" s="4">
        <v>2</v>
      </c>
      <c r="L285" s="4">
        <v>0</v>
      </c>
      <c r="M285" s="5">
        <v>122.8</v>
      </c>
      <c r="N285" s="5">
        <v>122.8</v>
      </c>
      <c r="O285" s="5">
        <v>0</v>
      </c>
      <c r="P285" s="5">
        <f t="shared" si="12"/>
        <v>8573367</v>
      </c>
      <c r="Q285" s="5">
        <v>6865552.29</v>
      </c>
      <c r="R285" s="5">
        <v>853907.35</v>
      </c>
      <c r="S285" s="5">
        <v>853907.36</v>
      </c>
      <c r="T285" s="5">
        <v>0</v>
      </c>
      <c r="U285" s="5">
        <v>0</v>
      </c>
    </row>
    <row r="286" spans="1:21" ht="19.5" customHeight="1">
      <c r="A286" s="2">
        <v>260</v>
      </c>
      <c r="B286" s="3" t="s">
        <v>213</v>
      </c>
      <c r="C286" s="2" t="s">
        <v>56</v>
      </c>
      <c r="D286" s="2" t="s">
        <v>57</v>
      </c>
      <c r="E286" s="2" t="s">
        <v>366</v>
      </c>
      <c r="F286" s="2" t="s">
        <v>367</v>
      </c>
      <c r="G286" s="4">
        <v>10</v>
      </c>
      <c r="H286" s="4">
        <v>4</v>
      </c>
      <c r="I286" s="5">
        <v>232.8</v>
      </c>
      <c r="J286" s="4">
        <v>2</v>
      </c>
      <c r="K286" s="4">
        <v>2</v>
      </c>
      <c r="L286" s="4">
        <v>0</v>
      </c>
      <c r="M286" s="5">
        <v>47.2</v>
      </c>
      <c r="N286" s="5">
        <v>47.2</v>
      </c>
      <c r="O286" s="5">
        <v>0</v>
      </c>
      <c r="P286" s="5">
        <v>2596305.83</v>
      </c>
      <c r="Q286" s="5">
        <v>2079121.7</v>
      </c>
      <c r="R286" s="5">
        <v>258592.06</v>
      </c>
      <c r="S286" s="5">
        <v>258592.07</v>
      </c>
      <c r="T286" s="5">
        <v>0</v>
      </c>
      <c r="U286" s="5">
        <v>0</v>
      </c>
    </row>
    <row r="287" spans="1:21" ht="23.25" customHeight="1">
      <c r="A287" s="2">
        <v>261</v>
      </c>
      <c r="B287" s="3" t="s">
        <v>341</v>
      </c>
      <c r="C287" s="2" t="s">
        <v>56</v>
      </c>
      <c r="D287" s="2" t="s">
        <v>57</v>
      </c>
      <c r="E287" s="2" t="s">
        <v>323</v>
      </c>
      <c r="F287" s="2" t="s">
        <v>66</v>
      </c>
      <c r="G287" s="4">
        <v>5</v>
      </c>
      <c r="H287" s="4">
        <v>5</v>
      </c>
      <c r="I287" s="5">
        <v>97.8</v>
      </c>
      <c r="J287" s="4">
        <v>2</v>
      </c>
      <c r="K287" s="4">
        <v>2</v>
      </c>
      <c r="L287" s="4">
        <v>0</v>
      </c>
      <c r="M287" s="5">
        <v>87</v>
      </c>
      <c r="N287" s="5">
        <v>87</v>
      </c>
      <c r="O287" s="5">
        <v>0</v>
      </c>
      <c r="P287" s="5">
        <f t="shared" si="12"/>
        <v>10207200</v>
      </c>
      <c r="Q287" s="5">
        <v>3006617.85</v>
      </c>
      <c r="R287" s="5">
        <v>335430.54</v>
      </c>
      <c r="S287" s="5">
        <v>6865151.61</v>
      </c>
      <c r="T287" s="5">
        <v>0</v>
      </c>
      <c r="U287" s="5">
        <v>0</v>
      </c>
    </row>
    <row r="288" spans="1:21" ht="23.25" customHeight="1">
      <c r="A288" s="2">
        <v>262</v>
      </c>
      <c r="B288" s="3" t="s">
        <v>216</v>
      </c>
      <c r="C288" s="2" t="s">
        <v>56</v>
      </c>
      <c r="D288" s="2" t="s">
        <v>57</v>
      </c>
      <c r="E288" s="2" t="s">
        <v>366</v>
      </c>
      <c r="F288" s="2" t="s">
        <v>367</v>
      </c>
      <c r="G288" s="4">
        <v>7</v>
      </c>
      <c r="H288" s="4">
        <v>2</v>
      </c>
      <c r="I288" s="5">
        <v>94.8</v>
      </c>
      <c r="J288" s="4">
        <v>1</v>
      </c>
      <c r="K288" s="4">
        <v>1</v>
      </c>
      <c r="L288" s="4">
        <v>0</v>
      </c>
      <c r="M288" s="5">
        <v>20.8</v>
      </c>
      <c r="N288" s="5">
        <v>20.8</v>
      </c>
      <c r="O288" s="5">
        <v>0</v>
      </c>
      <c r="P288" s="5">
        <f t="shared" si="12"/>
        <v>1706665.9999999998</v>
      </c>
      <c r="Q288" s="5">
        <v>1366698.13</v>
      </c>
      <c r="R288" s="5">
        <v>169983.93</v>
      </c>
      <c r="S288" s="5">
        <v>169983.94</v>
      </c>
      <c r="T288" s="5">
        <v>0</v>
      </c>
      <c r="U288" s="5">
        <v>0</v>
      </c>
    </row>
    <row r="289" spans="1:21" ht="23.25" customHeight="1">
      <c r="A289" s="2">
        <v>263</v>
      </c>
      <c r="B289" s="3" t="s">
        <v>218</v>
      </c>
      <c r="C289" s="2" t="s">
        <v>56</v>
      </c>
      <c r="D289" s="2" t="s">
        <v>57</v>
      </c>
      <c r="E289" s="2" t="s">
        <v>323</v>
      </c>
      <c r="F289" s="2" t="s">
        <v>66</v>
      </c>
      <c r="G289" s="4">
        <v>6</v>
      </c>
      <c r="H289" s="4">
        <v>3</v>
      </c>
      <c r="I289" s="5">
        <v>81.6</v>
      </c>
      <c r="J289" s="4">
        <v>1</v>
      </c>
      <c r="K289" s="4">
        <v>1</v>
      </c>
      <c r="L289" s="4">
        <v>0</v>
      </c>
      <c r="M289" s="5">
        <v>40.3</v>
      </c>
      <c r="N289" s="5">
        <v>40.3</v>
      </c>
      <c r="O289" s="5">
        <v>0</v>
      </c>
      <c r="P289" s="5">
        <f t="shared" si="12"/>
        <v>2832900</v>
      </c>
      <c r="Q289" s="5">
        <v>1392720.69</v>
      </c>
      <c r="R289" s="5">
        <v>155377.59</v>
      </c>
      <c r="S289" s="5">
        <v>1284801.72</v>
      </c>
      <c r="T289" s="5">
        <v>0</v>
      </c>
      <c r="U289" s="5">
        <v>0</v>
      </c>
    </row>
    <row r="290" spans="1:21" ht="23.25" customHeight="1">
      <c r="A290" s="2">
        <v>264</v>
      </c>
      <c r="B290" s="3" t="s">
        <v>220</v>
      </c>
      <c r="C290" s="2" t="s">
        <v>56</v>
      </c>
      <c r="D290" s="2" t="s">
        <v>57</v>
      </c>
      <c r="E290" s="2" t="s">
        <v>366</v>
      </c>
      <c r="F290" s="2" t="s">
        <v>367</v>
      </c>
      <c r="G290" s="4">
        <v>6</v>
      </c>
      <c r="H290" s="4">
        <v>3</v>
      </c>
      <c r="I290" s="5">
        <v>123.7</v>
      </c>
      <c r="J290" s="4">
        <v>1</v>
      </c>
      <c r="K290" s="4">
        <v>1</v>
      </c>
      <c r="L290" s="4">
        <v>0</v>
      </c>
      <c r="M290" s="5">
        <v>30.1</v>
      </c>
      <c r="N290" s="5">
        <v>30.1</v>
      </c>
      <c r="O290" s="5">
        <v>0</v>
      </c>
      <c r="P290" s="5">
        <f t="shared" si="12"/>
        <v>900800</v>
      </c>
      <c r="Q290" s="5">
        <v>721360.64</v>
      </c>
      <c r="R290" s="5">
        <v>89719.68</v>
      </c>
      <c r="S290" s="5">
        <v>89719.68</v>
      </c>
      <c r="T290" s="5">
        <v>0</v>
      </c>
      <c r="U290" s="5">
        <v>0</v>
      </c>
    </row>
    <row r="291" spans="1:21" ht="23.25" customHeight="1">
      <c r="A291" s="2">
        <v>265</v>
      </c>
      <c r="B291" s="3" t="s">
        <v>227</v>
      </c>
      <c r="C291" s="2" t="s">
        <v>68</v>
      </c>
      <c r="D291" s="2" t="s">
        <v>69</v>
      </c>
      <c r="E291" s="2" t="s">
        <v>323</v>
      </c>
      <c r="F291" s="2" t="s">
        <v>66</v>
      </c>
      <c r="G291" s="4">
        <v>3</v>
      </c>
      <c r="H291" s="4">
        <v>2</v>
      </c>
      <c r="I291" s="5">
        <v>64.6</v>
      </c>
      <c r="J291" s="4">
        <v>1</v>
      </c>
      <c r="K291" s="4">
        <v>1</v>
      </c>
      <c r="L291" s="4">
        <v>0</v>
      </c>
      <c r="M291" s="5">
        <v>31</v>
      </c>
      <c r="N291" s="5">
        <v>31</v>
      </c>
      <c r="O291" s="5">
        <v>0</v>
      </c>
      <c r="P291" s="5">
        <f t="shared" si="12"/>
        <v>1635468</v>
      </c>
      <c r="Q291" s="5">
        <v>1071323.6</v>
      </c>
      <c r="R291" s="5">
        <v>119521.23</v>
      </c>
      <c r="S291" s="5">
        <v>444623.17</v>
      </c>
      <c r="T291" s="5">
        <v>0</v>
      </c>
      <c r="U291" s="5">
        <v>0</v>
      </c>
    </row>
    <row r="292" spans="1:21" ht="23.25" customHeight="1">
      <c r="A292" s="2">
        <v>266</v>
      </c>
      <c r="B292" s="3" t="s">
        <v>229</v>
      </c>
      <c r="C292" s="2" t="s">
        <v>230</v>
      </c>
      <c r="D292" s="2" t="s">
        <v>231</v>
      </c>
      <c r="E292" s="2" t="s">
        <v>366</v>
      </c>
      <c r="F292" s="2" t="s">
        <v>367</v>
      </c>
      <c r="G292" s="4">
        <v>8</v>
      </c>
      <c r="H292" s="4">
        <v>2</v>
      </c>
      <c r="I292" s="5">
        <v>225.3</v>
      </c>
      <c r="J292" s="4">
        <v>1</v>
      </c>
      <c r="K292" s="4">
        <v>1</v>
      </c>
      <c r="L292" s="4">
        <v>0</v>
      </c>
      <c r="M292" s="5">
        <v>18.6</v>
      </c>
      <c r="N292" s="5">
        <v>18.6</v>
      </c>
      <c r="O292" s="5">
        <v>0</v>
      </c>
      <c r="P292" s="5">
        <v>939000</v>
      </c>
      <c r="Q292" s="5">
        <v>751951.2</v>
      </c>
      <c r="R292" s="5">
        <v>93524.4</v>
      </c>
      <c r="S292" s="5">
        <v>93524.4</v>
      </c>
      <c r="T292" s="5">
        <v>0</v>
      </c>
      <c r="U292" s="5">
        <v>0</v>
      </c>
    </row>
    <row r="293" spans="1:21" ht="23.25" customHeight="1">
      <c r="A293" s="2">
        <v>267</v>
      </c>
      <c r="B293" s="3" t="s">
        <v>232</v>
      </c>
      <c r="C293" s="2" t="s">
        <v>117</v>
      </c>
      <c r="D293" s="2" t="s">
        <v>118</v>
      </c>
      <c r="E293" s="2" t="s">
        <v>366</v>
      </c>
      <c r="F293" s="2" t="s">
        <v>367</v>
      </c>
      <c r="G293" s="4">
        <v>6</v>
      </c>
      <c r="H293" s="4">
        <v>3</v>
      </c>
      <c r="I293" s="5">
        <v>78.8</v>
      </c>
      <c r="J293" s="4">
        <v>1</v>
      </c>
      <c r="K293" s="4">
        <v>1</v>
      </c>
      <c r="L293" s="4">
        <v>0</v>
      </c>
      <c r="M293" s="5">
        <v>45.4</v>
      </c>
      <c r="N293" s="5">
        <v>45.4</v>
      </c>
      <c r="O293" s="5">
        <v>0</v>
      </c>
      <c r="P293" s="5">
        <f t="shared" si="12"/>
        <v>2264000</v>
      </c>
      <c r="Q293" s="5">
        <f>2213350.83-400339.63</f>
        <v>1813011.2000000002</v>
      </c>
      <c r="R293" s="5">
        <f>275581.13-50086.73</f>
        <v>225494.4</v>
      </c>
      <c r="S293" s="5">
        <f>275581.06-50086.66</f>
        <v>225494.4</v>
      </c>
      <c r="T293" s="5">
        <v>0</v>
      </c>
      <c r="U293" s="5">
        <v>0</v>
      </c>
    </row>
    <row r="294" spans="1:21" s="10" customFormat="1" ht="28.5" customHeight="1">
      <c r="A294" s="6"/>
      <c r="B294" s="7" t="s">
        <v>342</v>
      </c>
      <c r="C294" s="6" t="s">
        <v>48</v>
      </c>
      <c r="D294" s="6">
        <v>9</v>
      </c>
      <c r="E294" s="6" t="s">
        <v>48</v>
      </c>
      <c r="F294" s="6" t="s">
        <v>48</v>
      </c>
      <c r="G294" s="8">
        <f>G295</f>
        <v>127</v>
      </c>
      <c r="H294" s="8">
        <f aca="true" t="shared" si="13" ref="H294:U294">H295</f>
        <v>59</v>
      </c>
      <c r="I294" s="9">
        <f t="shared" si="13"/>
        <v>2851.95</v>
      </c>
      <c r="J294" s="8">
        <f t="shared" si="13"/>
        <v>18</v>
      </c>
      <c r="K294" s="8">
        <f t="shared" si="13"/>
        <v>13</v>
      </c>
      <c r="L294" s="8">
        <f t="shared" si="13"/>
        <v>5</v>
      </c>
      <c r="M294" s="9">
        <f t="shared" si="13"/>
        <v>653.8999999999999</v>
      </c>
      <c r="N294" s="9">
        <f t="shared" si="13"/>
        <v>545.5000000000001</v>
      </c>
      <c r="O294" s="9">
        <f t="shared" si="13"/>
        <v>108.4</v>
      </c>
      <c r="P294" s="9">
        <f t="shared" si="13"/>
        <v>33756976.32</v>
      </c>
      <c r="Q294" s="9">
        <f t="shared" si="13"/>
        <v>0</v>
      </c>
      <c r="R294" s="9">
        <f t="shared" si="13"/>
        <v>0</v>
      </c>
      <c r="S294" s="9">
        <f t="shared" si="13"/>
        <v>0</v>
      </c>
      <c r="T294" s="9">
        <f t="shared" si="13"/>
        <v>0</v>
      </c>
      <c r="U294" s="9">
        <f t="shared" si="13"/>
        <v>33756976.32</v>
      </c>
    </row>
    <row r="295" spans="1:21" s="10" customFormat="1" ht="21" customHeight="1">
      <c r="A295" s="6"/>
      <c r="B295" s="7" t="s">
        <v>54</v>
      </c>
      <c r="C295" s="6" t="s">
        <v>48</v>
      </c>
      <c r="D295" s="6">
        <v>9</v>
      </c>
      <c r="E295" s="6" t="s">
        <v>48</v>
      </c>
      <c r="F295" s="6" t="s">
        <v>48</v>
      </c>
      <c r="G295" s="8">
        <f>SUM(G296:G305)</f>
        <v>127</v>
      </c>
      <c r="H295" s="8">
        <f aca="true" t="shared" si="14" ref="H295:U295">SUM(H296:H305)</f>
        <v>59</v>
      </c>
      <c r="I295" s="9">
        <f t="shared" si="14"/>
        <v>2851.95</v>
      </c>
      <c r="J295" s="8">
        <f t="shared" si="14"/>
        <v>18</v>
      </c>
      <c r="K295" s="8">
        <f t="shared" si="14"/>
        <v>13</v>
      </c>
      <c r="L295" s="8">
        <f t="shared" si="14"/>
        <v>5</v>
      </c>
      <c r="M295" s="9">
        <f t="shared" si="14"/>
        <v>653.8999999999999</v>
      </c>
      <c r="N295" s="9">
        <f t="shared" si="14"/>
        <v>545.5000000000001</v>
      </c>
      <c r="O295" s="9">
        <f t="shared" si="14"/>
        <v>108.4</v>
      </c>
      <c r="P295" s="9">
        <f t="shared" si="14"/>
        <v>33756976.32</v>
      </c>
      <c r="Q295" s="9">
        <f t="shared" si="14"/>
        <v>0</v>
      </c>
      <c r="R295" s="9">
        <f t="shared" si="14"/>
        <v>0</v>
      </c>
      <c r="S295" s="9">
        <f t="shared" si="14"/>
        <v>0</v>
      </c>
      <c r="T295" s="9">
        <f t="shared" si="14"/>
        <v>0</v>
      </c>
      <c r="U295" s="9">
        <f t="shared" si="14"/>
        <v>33756976.32</v>
      </c>
    </row>
    <row r="296" spans="1:21" ht="22.5" customHeight="1">
      <c r="A296" s="2">
        <v>268</v>
      </c>
      <c r="B296" s="3" t="s">
        <v>324</v>
      </c>
      <c r="C296" s="2" t="s">
        <v>162</v>
      </c>
      <c r="D296" s="2" t="s">
        <v>163</v>
      </c>
      <c r="E296" s="2" t="s">
        <v>366</v>
      </c>
      <c r="F296" s="2" t="s">
        <v>367</v>
      </c>
      <c r="G296" s="4">
        <v>15</v>
      </c>
      <c r="H296" s="4">
        <f>8+2</f>
        <v>10</v>
      </c>
      <c r="I296" s="5">
        <v>286.5</v>
      </c>
      <c r="J296" s="4">
        <f>3+1</f>
        <v>4</v>
      </c>
      <c r="K296" s="4">
        <f>3+1</f>
        <v>4</v>
      </c>
      <c r="L296" s="4">
        <v>0</v>
      </c>
      <c r="M296" s="5">
        <f>125.1+49.7</f>
        <v>174.8</v>
      </c>
      <c r="N296" s="5">
        <f>125.1+49.7</f>
        <v>174.8</v>
      </c>
      <c r="O296" s="5">
        <v>0</v>
      </c>
      <c r="P296" s="5">
        <f>11031259+2973000</f>
        <v>14004259</v>
      </c>
      <c r="Q296" s="5">
        <v>0</v>
      </c>
      <c r="R296" s="5">
        <v>0</v>
      </c>
      <c r="S296" s="5">
        <v>0</v>
      </c>
      <c r="T296" s="5">
        <v>0</v>
      </c>
      <c r="U296" s="5">
        <f>11031259+2973000</f>
        <v>14004259</v>
      </c>
    </row>
    <row r="297" spans="1:21" ht="19.5" customHeight="1">
      <c r="A297" s="2">
        <v>269</v>
      </c>
      <c r="B297" s="3" t="s">
        <v>276</v>
      </c>
      <c r="C297" s="2" t="s">
        <v>91</v>
      </c>
      <c r="D297" s="2" t="s">
        <v>92</v>
      </c>
      <c r="E297" s="2" t="s">
        <v>366</v>
      </c>
      <c r="F297" s="2" t="s">
        <v>367</v>
      </c>
      <c r="G297" s="4">
        <v>8</v>
      </c>
      <c r="H297" s="4">
        <v>1</v>
      </c>
      <c r="I297" s="5">
        <v>163.9</v>
      </c>
      <c r="J297" s="4">
        <v>1</v>
      </c>
      <c r="K297" s="4">
        <v>1</v>
      </c>
      <c r="L297" s="4">
        <v>0</v>
      </c>
      <c r="M297" s="5">
        <v>62</v>
      </c>
      <c r="N297" s="5">
        <v>62</v>
      </c>
      <c r="O297" s="5">
        <v>0</v>
      </c>
      <c r="P297" s="5">
        <v>3524289</v>
      </c>
      <c r="Q297" s="5">
        <v>0</v>
      </c>
      <c r="R297" s="5">
        <v>0</v>
      </c>
      <c r="S297" s="5">
        <v>0</v>
      </c>
      <c r="T297" s="5">
        <v>0</v>
      </c>
      <c r="U297" s="5">
        <v>3524289</v>
      </c>
    </row>
    <row r="298" spans="1:21" ht="26.25" customHeight="1">
      <c r="A298" s="2">
        <v>270</v>
      </c>
      <c r="B298" s="3" t="s">
        <v>141</v>
      </c>
      <c r="C298" s="2" t="s">
        <v>56</v>
      </c>
      <c r="D298" s="2" t="s">
        <v>57</v>
      </c>
      <c r="E298" s="2" t="s">
        <v>323</v>
      </c>
      <c r="F298" s="2" t="s">
        <v>66</v>
      </c>
      <c r="G298" s="4">
        <v>28</v>
      </c>
      <c r="H298" s="4">
        <v>14</v>
      </c>
      <c r="I298" s="5">
        <v>474.65</v>
      </c>
      <c r="J298" s="4">
        <v>2</v>
      </c>
      <c r="K298" s="4">
        <v>0</v>
      </c>
      <c r="L298" s="4">
        <v>2</v>
      </c>
      <c r="M298" s="5">
        <v>23.3</v>
      </c>
      <c r="N298" s="5">
        <v>0</v>
      </c>
      <c r="O298" s="5">
        <v>23.3</v>
      </c>
      <c r="P298" s="5">
        <v>600091.5</v>
      </c>
      <c r="Q298" s="5">
        <v>0</v>
      </c>
      <c r="R298" s="5">
        <v>0</v>
      </c>
      <c r="S298" s="5">
        <v>0</v>
      </c>
      <c r="T298" s="5">
        <v>0</v>
      </c>
      <c r="U298" s="5">
        <v>600091.5</v>
      </c>
    </row>
    <row r="299" spans="1:21" ht="19.5" customHeight="1">
      <c r="A299" s="2">
        <v>271</v>
      </c>
      <c r="B299" s="3" t="s">
        <v>357</v>
      </c>
      <c r="C299" s="2" t="s">
        <v>149</v>
      </c>
      <c r="D299" s="2" t="s">
        <v>150</v>
      </c>
      <c r="E299" s="2" t="s">
        <v>323</v>
      </c>
      <c r="F299" s="2" t="s">
        <v>66</v>
      </c>
      <c r="G299" s="4">
        <v>27</v>
      </c>
      <c r="H299" s="4">
        <v>11</v>
      </c>
      <c r="I299" s="5">
        <v>898</v>
      </c>
      <c r="J299" s="4">
        <v>4</v>
      </c>
      <c r="K299" s="4">
        <v>4</v>
      </c>
      <c r="L299" s="4">
        <v>0</v>
      </c>
      <c r="M299" s="5">
        <v>111.9</v>
      </c>
      <c r="N299" s="5">
        <v>111.9</v>
      </c>
      <c r="O299" s="5">
        <v>0</v>
      </c>
      <c r="P299" s="5">
        <v>7127229</v>
      </c>
      <c r="Q299" s="5">
        <v>0</v>
      </c>
      <c r="R299" s="5">
        <v>0</v>
      </c>
      <c r="S299" s="5">
        <v>0</v>
      </c>
      <c r="T299" s="5">
        <v>0</v>
      </c>
      <c r="U299" s="5">
        <v>7127229</v>
      </c>
    </row>
    <row r="300" spans="1:21" ht="19.5" customHeight="1">
      <c r="A300" s="2">
        <v>272</v>
      </c>
      <c r="B300" s="3" t="s">
        <v>335</v>
      </c>
      <c r="C300" s="2" t="s">
        <v>230</v>
      </c>
      <c r="D300" s="2" t="s">
        <v>231</v>
      </c>
      <c r="E300" s="2" t="s">
        <v>323</v>
      </c>
      <c r="F300" s="2" t="s">
        <v>66</v>
      </c>
      <c r="G300" s="4">
        <v>6</v>
      </c>
      <c r="H300" s="4">
        <v>3</v>
      </c>
      <c r="I300" s="5">
        <v>175.4</v>
      </c>
      <c r="J300" s="4">
        <v>1</v>
      </c>
      <c r="K300" s="4">
        <v>0</v>
      </c>
      <c r="L300" s="4">
        <v>1</v>
      </c>
      <c r="M300" s="5">
        <v>20.4</v>
      </c>
      <c r="N300" s="5">
        <v>0</v>
      </c>
      <c r="O300" s="5">
        <v>20.4</v>
      </c>
      <c r="P300" s="5">
        <v>525402</v>
      </c>
      <c r="Q300" s="5">
        <v>0</v>
      </c>
      <c r="R300" s="5">
        <v>0</v>
      </c>
      <c r="S300" s="5">
        <v>0</v>
      </c>
      <c r="T300" s="5">
        <v>0</v>
      </c>
      <c r="U300" s="5">
        <v>525402</v>
      </c>
    </row>
    <row r="301" spans="1:21" ht="19.5" customHeight="1">
      <c r="A301" s="2">
        <v>273</v>
      </c>
      <c r="B301" s="3" t="s">
        <v>296</v>
      </c>
      <c r="C301" s="2" t="s">
        <v>297</v>
      </c>
      <c r="D301" s="2" t="s">
        <v>123</v>
      </c>
      <c r="E301" s="2" t="s">
        <v>323</v>
      </c>
      <c r="F301" s="2" t="s">
        <v>66</v>
      </c>
      <c r="G301" s="4">
        <v>11</v>
      </c>
      <c r="H301" s="4">
        <v>2</v>
      </c>
      <c r="I301" s="5">
        <v>294.1</v>
      </c>
      <c r="J301" s="4">
        <v>1</v>
      </c>
      <c r="K301" s="4">
        <v>1</v>
      </c>
      <c r="L301" s="4">
        <v>0</v>
      </c>
      <c r="M301" s="5">
        <v>35.5</v>
      </c>
      <c r="N301" s="5">
        <v>35.5</v>
      </c>
      <c r="O301" s="5">
        <v>0</v>
      </c>
      <c r="P301" s="5">
        <v>1410963</v>
      </c>
      <c r="Q301" s="5">
        <v>0</v>
      </c>
      <c r="R301" s="5">
        <v>0</v>
      </c>
      <c r="S301" s="5">
        <v>0</v>
      </c>
      <c r="T301" s="5">
        <v>0</v>
      </c>
      <c r="U301" s="5">
        <v>1410963</v>
      </c>
    </row>
    <row r="302" spans="1:21" ht="19.5" customHeight="1">
      <c r="A302" s="2">
        <v>274</v>
      </c>
      <c r="B302" s="3" t="s">
        <v>343</v>
      </c>
      <c r="C302" s="2" t="s">
        <v>183</v>
      </c>
      <c r="D302" s="2" t="s">
        <v>77</v>
      </c>
      <c r="E302" s="2" t="s">
        <v>323</v>
      </c>
      <c r="F302" s="2" t="s">
        <v>66</v>
      </c>
      <c r="G302" s="4">
        <v>6</v>
      </c>
      <c r="H302" s="4">
        <v>6</v>
      </c>
      <c r="I302" s="5">
        <v>64.7</v>
      </c>
      <c r="J302" s="4">
        <v>2</v>
      </c>
      <c r="K302" s="4">
        <v>0</v>
      </c>
      <c r="L302" s="4">
        <v>2</v>
      </c>
      <c r="M302" s="5">
        <v>64.7</v>
      </c>
      <c r="N302" s="5">
        <v>0</v>
      </c>
      <c r="O302" s="5">
        <v>64.7</v>
      </c>
      <c r="P302" s="5">
        <v>1666348.5</v>
      </c>
      <c r="Q302" s="5">
        <v>0</v>
      </c>
      <c r="R302" s="5">
        <v>0</v>
      </c>
      <c r="S302" s="5">
        <v>0</v>
      </c>
      <c r="T302" s="5">
        <v>0</v>
      </c>
      <c r="U302" s="5">
        <v>1666348.5</v>
      </c>
    </row>
    <row r="303" spans="1:21" ht="19.5" customHeight="1">
      <c r="A303" s="2">
        <v>275</v>
      </c>
      <c r="B303" s="3" t="s">
        <v>196</v>
      </c>
      <c r="C303" s="2" t="s">
        <v>87</v>
      </c>
      <c r="D303" s="2" t="s">
        <v>80</v>
      </c>
      <c r="E303" s="2" t="s">
        <v>323</v>
      </c>
      <c r="F303" s="2" t="s">
        <v>66</v>
      </c>
      <c r="G303" s="4">
        <v>7</v>
      </c>
      <c r="H303" s="4">
        <v>4</v>
      </c>
      <c r="I303" s="5">
        <v>46.4</v>
      </c>
      <c r="J303" s="4">
        <v>1</v>
      </c>
      <c r="K303" s="4">
        <v>1</v>
      </c>
      <c r="L303" s="4">
        <v>0</v>
      </c>
      <c r="M303" s="5">
        <v>26.6</v>
      </c>
      <c r="N303" s="5">
        <v>26.6</v>
      </c>
      <c r="O303" s="5">
        <v>0</v>
      </c>
      <c r="P303" s="5">
        <v>685083</v>
      </c>
      <c r="Q303" s="5">
        <v>0</v>
      </c>
      <c r="R303" s="5">
        <v>0</v>
      </c>
      <c r="S303" s="5">
        <v>0</v>
      </c>
      <c r="T303" s="5">
        <v>0</v>
      </c>
      <c r="U303" s="5">
        <v>685083</v>
      </c>
    </row>
    <row r="304" spans="1:21" ht="19.5" customHeight="1">
      <c r="A304" s="2">
        <v>276</v>
      </c>
      <c r="B304" s="3" t="s">
        <v>199</v>
      </c>
      <c r="C304" s="2" t="s">
        <v>79</v>
      </c>
      <c r="D304" s="2" t="s">
        <v>80</v>
      </c>
      <c r="E304" s="2" t="s">
        <v>366</v>
      </c>
      <c r="F304" s="2" t="s">
        <v>367</v>
      </c>
      <c r="G304" s="4">
        <v>9</v>
      </c>
      <c r="H304" s="4">
        <v>5</v>
      </c>
      <c r="I304" s="5">
        <v>176.2</v>
      </c>
      <c r="J304" s="4">
        <v>1</v>
      </c>
      <c r="K304" s="4">
        <v>1</v>
      </c>
      <c r="L304" s="4">
        <v>0</v>
      </c>
      <c r="M304" s="5">
        <v>67.8</v>
      </c>
      <c r="N304" s="5">
        <v>67.8</v>
      </c>
      <c r="O304" s="5">
        <v>0</v>
      </c>
      <c r="P304" s="5">
        <v>1597621.32</v>
      </c>
      <c r="Q304" s="5">
        <v>0</v>
      </c>
      <c r="R304" s="5">
        <v>0</v>
      </c>
      <c r="S304" s="5">
        <v>0</v>
      </c>
      <c r="T304" s="5">
        <v>0</v>
      </c>
      <c r="U304" s="5">
        <v>1597621.32</v>
      </c>
    </row>
    <row r="305" spans="1:21" ht="22.5" customHeight="1">
      <c r="A305" s="2">
        <v>277</v>
      </c>
      <c r="B305" s="3" t="s">
        <v>200</v>
      </c>
      <c r="C305" s="2" t="s">
        <v>201</v>
      </c>
      <c r="D305" s="2" t="s">
        <v>202</v>
      </c>
      <c r="E305" s="2" t="s">
        <v>323</v>
      </c>
      <c r="F305" s="2" t="s">
        <v>66</v>
      </c>
      <c r="G305" s="4">
        <v>10</v>
      </c>
      <c r="H305" s="4">
        <v>3</v>
      </c>
      <c r="I305" s="5">
        <v>272.1</v>
      </c>
      <c r="J305" s="4">
        <v>1</v>
      </c>
      <c r="K305" s="4">
        <v>1</v>
      </c>
      <c r="L305" s="4">
        <v>0</v>
      </c>
      <c r="M305" s="5">
        <v>66.9</v>
      </c>
      <c r="N305" s="5">
        <v>66.9</v>
      </c>
      <c r="O305" s="5">
        <v>0</v>
      </c>
      <c r="P305" s="5">
        <v>2615690</v>
      </c>
      <c r="Q305" s="5">
        <v>0</v>
      </c>
      <c r="R305" s="5">
        <v>0</v>
      </c>
      <c r="S305" s="5">
        <v>0</v>
      </c>
      <c r="T305" s="5">
        <v>0</v>
      </c>
      <c r="U305" s="5">
        <v>2615690</v>
      </c>
    </row>
  </sheetData>
  <sheetProtection/>
  <mergeCells count="24">
    <mergeCell ref="M6:O6"/>
    <mergeCell ref="P6:U6"/>
    <mergeCell ref="P7:P8"/>
    <mergeCell ref="M7:M8"/>
    <mergeCell ref="K7:L7"/>
    <mergeCell ref="U7:U8"/>
    <mergeCell ref="Q1:U1"/>
    <mergeCell ref="Q2:U2"/>
    <mergeCell ref="I6:I8"/>
    <mergeCell ref="J6:L6"/>
    <mergeCell ref="Q7:S7"/>
    <mergeCell ref="T7:T8"/>
    <mergeCell ref="N7:O7"/>
    <mergeCell ref="A5:U5"/>
    <mergeCell ref="B6:B9"/>
    <mergeCell ref="C6:D6"/>
    <mergeCell ref="A6:A9"/>
    <mergeCell ref="C7:C9"/>
    <mergeCell ref="D7:D9"/>
    <mergeCell ref="J7:J8"/>
    <mergeCell ref="G6:G8"/>
    <mergeCell ref="H6:H8"/>
    <mergeCell ref="E6:E9"/>
    <mergeCell ref="F6:F9"/>
  </mergeCells>
  <printOptions/>
  <pageMargins left="0" right="0" top="0.984251968503937" bottom="0" header="0" footer="0"/>
  <pageSetup horizontalDpi="600" verticalDpi="600" orientation="landscape" scale="5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Богдалова Эльвира Ринатовна</dc:creator>
  <cp:keywords/>
  <dc:description/>
  <cp:lastModifiedBy>Богдалова Эльвира Ринатовна</cp:lastModifiedBy>
  <cp:lastPrinted>2019-01-25T08:42:46Z</cp:lastPrinted>
  <dcterms:created xsi:type="dcterms:W3CDTF">2017-07-04T11:17:35Z</dcterms:created>
  <dcterms:modified xsi:type="dcterms:W3CDTF">2019-01-25T08:46:36Z</dcterms:modified>
  <cp:category/>
  <cp:version/>
  <cp:contentType/>
  <cp:contentStatus/>
</cp:coreProperties>
</file>