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390" yWindow="600" windowWidth="27495" windowHeight="13740"/>
  </bookViews>
  <sheets>
    <sheet name="Форма 3" sheetId="1" r:id="rId1"/>
  </sheets>
  <definedNames>
    <definedName name="_xlnm.Print_Titles" localSheetId="0">'Форма 3'!$9:$13</definedName>
    <definedName name="_xlnm.Print_Area" localSheetId="0">'Форма 3'!$A$1:$T$26</definedName>
  </definedNames>
  <calcPr calcId="145621"/>
</workbook>
</file>

<file path=xl/calcChain.xml><?xml version="1.0" encoding="utf-8"?>
<calcChain xmlns="http://schemas.openxmlformats.org/spreadsheetml/2006/main">
  <c r="N14" i="1" l="1"/>
  <c r="J14" i="1"/>
  <c r="N17" i="1" l="1"/>
  <c r="M14" i="1" l="1"/>
  <c r="M15" i="1"/>
  <c r="J26" i="1" l="1"/>
  <c r="J25" i="1" s="1"/>
  <c r="N25" i="1"/>
  <c r="N19" i="1"/>
  <c r="N21" i="1"/>
  <c r="N23" i="1"/>
  <c r="J24" i="1"/>
  <c r="J23" i="1" s="1"/>
  <c r="J22" i="1"/>
  <c r="J21" i="1" s="1"/>
  <c r="J20" i="1"/>
  <c r="J19" i="1" s="1"/>
  <c r="J18" i="1"/>
  <c r="J17" i="1" s="1"/>
  <c r="J16" i="1"/>
  <c r="J15" i="1" s="1"/>
  <c r="N15" i="1"/>
  <c r="R26" i="1"/>
  <c r="R25" i="1" s="1"/>
  <c r="O26" i="1"/>
  <c r="O25" i="1" s="1"/>
  <c r="G26" i="1"/>
  <c r="G25" i="1" s="1"/>
  <c r="D26" i="1"/>
  <c r="D25" i="1" s="1"/>
  <c r="T25" i="1"/>
  <c r="S25" i="1"/>
  <c r="Q25" i="1"/>
  <c r="P25" i="1"/>
  <c r="M25" i="1"/>
  <c r="L25" i="1"/>
  <c r="K25" i="1"/>
  <c r="I25" i="1"/>
  <c r="H25" i="1"/>
  <c r="F25" i="1"/>
  <c r="E25" i="1"/>
  <c r="C25" i="1"/>
  <c r="R24" i="1"/>
  <c r="R23" i="1" s="1"/>
  <c r="O24" i="1"/>
  <c r="O23" i="1" s="1"/>
  <c r="G24" i="1"/>
  <c r="G23" i="1" s="1"/>
  <c r="D24" i="1"/>
  <c r="D23" i="1" s="1"/>
  <c r="T23" i="1"/>
  <c r="S23" i="1"/>
  <c r="Q23" i="1"/>
  <c r="P23" i="1"/>
  <c r="M23" i="1"/>
  <c r="L23" i="1"/>
  <c r="K23" i="1"/>
  <c r="I23" i="1"/>
  <c r="H23" i="1"/>
  <c r="F23" i="1"/>
  <c r="E23" i="1"/>
  <c r="C23" i="1"/>
  <c r="R22" i="1"/>
  <c r="R21" i="1" s="1"/>
  <c r="O22" i="1"/>
  <c r="O21" i="1" s="1"/>
  <c r="G22" i="1"/>
  <c r="G21" i="1" s="1"/>
  <c r="D22" i="1"/>
  <c r="D21" i="1" s="1"/>
  <c r="T21" i="1"/>
  <c r="S21" i="1"/>
  <c r="Q21" i="1"/>
  <c r="P21" i="1"/>
  <c r="M21" i="1"/>
  <c r="L21" i="1"/>
  <c r="K21" i="1"/>
  <c r="I21" i="1"/>
  <c r="H21" i="1"/>
  <c r="F21" i="1"/>
  <c r="E21" i="1"/>
  <c r="C21" i="1"/>
  <c r="R20" i="1"/>
  <c r="R19" i="1" s="1"/>
  <c r="O20" i="1"/>
  <c r="O19" i="1" s="1"/>
  <c r="G20" i="1"/>
  <c r="G19" i="1" s="1"/>
  <c r="D20" i="1"/>
  <c r="D19" i="1" s="1"/>
  <c r="T19" i="1"/>
  <c r="S19" i="1"/>
  <c r="Q19" i="1"/>
  <c r="P19" i="1"/>
  <c r="M19" i="1"/>
  <c r="L19" i="1"/>
  <c r="K19" i="1"/>
  <c r="I19" i="1"/>
  <c r="H19" i="1"/>
  <c r="F19" i="1"/>
  <c r="E19" i="1"/>
  <c r="C19" i="1"/>
  <c r="R18" i="1"/>
  <c r="R17" i="1" s="1"/>
  <c r="O18" i="1"/>
  <c r="O17" i="1" s="1"/>
  <c r="G18" i="1"/>
  <c r="G17" i="1" s="1"/>
  <c r="D18" i="1"/>
  <c r="D17" i="1" s="1"/>
  <c r="T17" i="1"/>
  <c r="S17" i="1"/>
  <c r="Q17" i="1"/>
  <c r="P17" i="1"/>
  <c r="M17" i="1"/>
  <c r="L17" i="1"/>
  <c r="K17" i="1"/>
  <c r="I17" i="1"/>
  <c r="H17" i="1"/>
  <c r="F17" i="1"/>
  <c r="E17" i="1"/>
  <c r="C17" i="1"/>
  <c r="R16" i="1"/>
  <c r="R15" i="1" s="1"/>
  <c r="O16" i="1"/>
  <c r="O15" i="1" s="1"/>
  <c r="G16" i="1"/>
  <c r="G15" i="1" s="1"/>
  <c r="D16" i="1"/>
  <c r="D15" i="1" s="1"/>
  <c r="T15" i="1"/>
  <c r="S15" i="1"/>
  <c r="Q15" i="1"/>
  <c r="P15" i="1"/>
  <c r="L15" i="1"/>
  <c r="K15" i="1"/>
  <c r="I15" i="1"/>
  <c r="H15" i="1"/>
  <c r="F15" i="1"/>
  <c r="E15" i="1"/>
  <c r="C15" i="1"/>
  <c r="K14" i="1" l="1"/>
  <c r="H14" i="1"/>
  <c r="L14" i="1"/>
  <c r="P14" i="1"/>
  <c r="T14" i="1"/>
  <c r="O14" i="1"/>
  <c r="Q14" i="1"/>
  <c r="S14" i="1"/>
  <c r="F14" i="1"/>
  <c r="E14" i="1"/>
  <c r="D14" i="1"/>
  <c r="G14" i="1"/>
  <c r="C14" i="1"/>
  <c r="R14" i="1"/>
  <c r="I14" i="1"/>
</calcChain>
</file>

<file path=xl/sharedStrings.xml><?xml version="1.0" encoding="utf-8"?>
<sst xmlns="http://schemas.openxmlformats.org/spreadsheetml/2006/main" count="63" uniqueCount="38">
  <si>
    <t>План мероприятий по переселению граждан из аварийного жилищного фонда, признанного таковым до 1 января 2017 года</t>
  </si>
  <si>
    <t>№ п/п</t>
  </si>
  <si>
    <t>Наименование муниципального образования</t>
  </si>
  <si>
    <t>Число жителей, планируемых  к переселению</t>
  </si>
  <si>
    <t>Количество расселяемых жилых помещений</t>
  </si>
  <si>
    <t>Расселяемая площадь жилых помещений</t>
  </si>
  <si>
    <t>Источники финансирования программы</t>
  </si>
  <si>
    <t>Справочно:
Расчетная сумма экономии бюджетных средств</t>
  </si>
  <si>
    <t>Справочно: 
Возмещение части стоимости жилых помещений</t>
  </si>
  <si>
    <t>Всего</t>
  </si>
  <si>
    <t>в том числе</t>
  </si>
  <si>
    <t>Всего:</t>
  </si>
  <si>
    <t>в том числе:</t>
  </si>
  <si>
    <t>Собственность граждан</t>
  </si>
  <si>
    <t>Муниципальная собственность</t>
  </si>
  <si>
    <t>собственность граждан</t>
  </si>
  <si>
    <t xml:space="preserve">муниципальная собственность </t>
  </si>
  <si>
    <t>за счет средств Фонда</t>
  </si>
  <si>
    <t>за счет средств бюджета субъекта Российской Федерации</t>
  </si>
  <si>
    <t>за счет средств местного бюджета</t>
  </si>
  <si>
    <t>за счет переселения граждан по договору о развитии застроенной территории</t>
  </si>
  <si>
    <t>за счет  переселения граждан в свободный муниципальный жилищный фонд</t>
  </si>
  <si>
    <t>за счет средств собственников жилых помещений</t>
  </si>
  <si>
    <t>за счет средств иных лиц (инвестора по ДРЗТ)</t>
  </si>
  <si>
    <t>чел.</t>
  </si>
  <si>
    <t>ед.</t>
  </si>
  <si>
    <t>кв.м</t>
  </si>
  <si>
    <t>руб.</t>
  </si>
  <si>
    <t>Всего по этапу 2019 года</t>
  </si>
  <si>
    <t>Итого по город Астрахань</t>
  </si>
  <si>
    <t>Всего по этапу 2020 года</t>
  </si>
  <si>
    <t>Всего по этапу 2021 года</t>
  </si>
  <si>
    <t>Всего по этапу 2022 года</t>
  </si>
  <si>
    <t>Всего по этапу 2023 года</t>
  </si>
  <si>
    <t>Всего по этапу 2024 года</t>
  </si>
  <si>
    <t>Всего по  программе переселения, в рамках которой предусмотрено финансирование за счет средств Фонда. в т.ч.:</t>
  </si>
  <si>
    <t xml:space="preserve">Приложение 5 к муниципальной программе муниципального образования "Город Астрахань" "Переселение граждан города Астрахани из аварийного жилищного фонда в 2019-2025 годах"   </t>
  </si>
  <si>
    <t>дополнительные затраты из средств бюджета МО "Город Астрахань"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</si>
</sst>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rgb="FF000000"/>
      <name val="Times New Roman"/>
    </font>
    <font>
      <b/>
      <sz val="14"/>
      <color rgb="FF000000"/>
      <name val="Times New Roman"/>
    </font>
    <font>
      <sz val="12"/>
      <color rgb="FF000000"/>
      <name val="Times New Roman"/>
    </font>
    <font>
      <sz val="14"/>
      <color rgb="FF000000"/>
      <name val="Times New Roman"/>
    </font>
    <font>
      <sz val="16"/>
      <color rgb="FF000000"/>
      <name val="Times New Roman"/>
    </font>
    <font>
      <b/>
      <sz val="16"/>
      <color rgb="FF000000"/>
      <name val="Times New Roman"/>
    </font>
    <font>
      <b/>
      <sz val="16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none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2" borderId="0" xfId="0" applyFill="1"/>
    <xf numFmtId="0" fontId="0" fillId="2" borderId="0" xfId="0" applyFill="1" applyAlignment="1">
      <alignment wrapText="1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wrapText="1"/>
    </xf>
    <xf numFmtId="0" fontId="2" fillId="2" borderId="0" xfId="0" applyFont="1" applyFill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 wrapText="1"/>
    </xf>
    <xf numFmtId="3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 wrapText="1"/>
    </xf>
    <xf numFmtId="3" fontId="7" fillId="2" borderId="1" xfId="0" applyNumberFormat="1" applyFont="1" applyFill="1" applyBorder="1" applyAlignment="1">
      <alignment horizontal="right" vertical="center"/>
    </xf>
    <xf numFmtId="4" fontId="7" fillId="2" borderId="1" xfId="0" applyNumberFormat="1" applyFont="1" applyFill="1" applyBorder="1" applyAlignment="1">
      <alignment horizontal="right" vertical="center"/>
    </xf>
    <xf numFmtId="0" fontId="8" fillId="2" borderId="0" xfId="0" applyFont="1" applyFill="1"/>
    <xf numFmtId="0" fontId="10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vertical="center"/>
    </xf>
    <xf numFmtId="0" fontId="4" fillId="2" borderId="8" xfId="0" applyFont="1" applyFill="1" applyBorder="1" applyAlignment="1">
      <alignment horizontal="left" vertical="center" wrapText="1"/>
    </xf>
    <xf numFmtId="3" fontId="3" fillId="2" borderId="8" xfId="0" applyNumberFormat="1" applyFont="1" applyFill="1" applyBorder="1" applyAlignment="1">
      <alignment horizontal="right" vertical="center"/>
    </xf>
    <xf numFmtId="4" fontId="3" fillId="2" borderId="8" xfId="0" applyNumberFormat="1" applyFont="1" applyFill="1" applyBorder="1" applyAlignment="1">
      <alignment horizontal="right" vertical="center"/>
    </xf>
    <xf numFmtId="0" fontId="9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6"/>
  <sheetViews>
    <sheetView tabSelected="1" topLeftCell="C10" workbookViewId="0">
      <selection activeCell="N15" sqref="N15"/>
    </sheetView>
  </sheetViews>
  <sheetFormatPr defaultRowHeight="15" x14ac:dyDescent="0.25"/>
  <cols>
    <col min="1" max="1" width="4.7109375" customWidth="1"/>
    <col min="2" max="2" width="45.5703125" style="1" customWidth="1"/>
    <col min="3" max="3" width="14.5703125" customWidth="1"/>
    <col min="4" max="4" width="11" customWidth="1"/>
    <col min="5" max="5" width="20.7109375" customWidth="1"/>
    <col min="6" max="6" width="21.140625" customWidth="1"/>
    <col min="7" max="7" width="14" customWidth="1"/>
    <col min="8" max="8" width="19.7109375" customWidth="1"/>
    <col min="9" max="9" width="20.85546875" customWidth="1"/>
    <col min="10" max="10" width="19" customWidth="1"/>
    <col min="11" max="11" width="19.7109375" customWidth="1"/>
    <col min="12" max="12" width="18.5703125" customWidth="1"/>
    <col min="13" max="13" width="19.5703125" customWidth="1"/>
    <col min="14" max="14" width="18.5703125" customWidth="1"/>
    <col min="15" max="15" width="13.28515625" customWidth="1"/>
    <col min="16" max="16" width="18.140625" customWidth="1"/>
    <col min="17" max="17" width="21.5703125" customWidth="1"/>
    <col min="18" max="18" width="11.42578125" customWidth="1"/>
    <col min="19" max="19" width="17.28515625" customWidth="1"/>
    <col min="20" max="20" width="15.7109375" customWidth="1"/>
  </cols>
  <sheetData>
    <row r="1" spans="1:20" ht="18.75" customHeight="1" x14ac:dyDescent="0.25">
      <c r="B1"/>
      <c r="D1" s="3"/>
      <c r="E1" s="4"/>
      <c r="F1" s="4"/>
      <c r="P1" s="21" t="s">
        <v>36</v>
      </c>
      <c r="Q1" s="22"/>
      <c r="R1" s="22"/>
      <c r="S1" s="22"/>
      <c r="T1" s="22"/>
    </row>
    <row r="2" spans="1:20" ht="18.75" customHeight="1" x14ac:dyDescent="0.25">
      <c r="B2"/>
      <c r="D2" s="3"/>
      <c r="E2" s="4"/>
      <c r="F2" s="4"/>
      <c r="P2" s="22"/>
      <c r="Q2" s="22"/>
      <c r="R2" s="22"/>
      <c r="S2" s="22"/>
      <c r="T2" s="22"/>
    </row>
    <row r="3" spans="1:20" ht="18.75" customHeight="1" x14ac:dyDescent="0.25">
      <c r="B3"/>
      <c r="D3" s="3"/>
      <c r="E3" s="4"/>
      <c r="F3" s="4"/>
      <c r="P3" s="22"/>
      <c r="Q3" s="22"/>
      <c r="R3" s="22"/>
      <c r="S3" s="22"/>
      <c r="T3" s="22"/>
    </row>
    <row r="4" spans="1:20" ht="25.5" customHeight="1" x14ac:dyDescent="0.25">
      <c r="B4"/>
      <c r="D4" s="3"/>
      <c r="E4" s="4"/>
      <c r="F4" s="4"/>
      <c r="P4" s="22"/>
      <c r="Q4" s="22"/>
      <c r="R4" s="22"/>
      <c r="S4" s="22"/>
      <c r="T4" s="22"/>
    </row>
    <row r="7" spans="1:20" ht="20.25" customHeight="1" x14ac:dyDescent="0.25">
      <c r="A7" s="2"/>
      <c r="B7" s="30" t="s">
        <v>0</v>
      </c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</row>
    <row r="9" spans="1:20" ht="69" customHeight="1" x14ac:dyDescent="0.25">
      <c r="A9" s="31" t="s">
        <v>1</v>
      </c>
      <c r="B9" s="29" t="s">
        <v>2</v>
      </c>
      <c r="C9" s="29" t="s">
        <v>3</v>
      </c>
      <c r="D9" s="29" t="s">
        <v>4</v>
      </c>
      <c r="E9" s="29"/>
      <c r="F9" s="29"/>
      <c r="G9" s="29" t="s">
        <v>5</v>
      </c>
      <c r="H9" s="29"/>
      <c r="I9" s="29"/>
      <c r="J9" s="23" t="s">
        <v>6</v>
      </c>
      <c r="K9" s="24"/>
      <c r="L9" s="24"/>
      <c r="M9" s="24"/>
      <c r="N9" s="25"/>
      <c r="O9" s="29" t="s">
        <v>7</v>
      </c>
      <c r="P9" s="29"/>
      <c r="Q9" s="29"/>
      <c r="R9" s="29" t="s">
        <v>8</v>
      </c>
      <c r="S9" s="29"/>
      <c r="T9" s="29"/>
    </row>
    <row r="10" spans="1:20" ht="21" customHeight="1" x14ac:dyDescent="0.25">
      <c r="A10" s="32"/>
      <c r="B10" s="29"/>
      <c r="C10" s="29"/>
      <c r="D10" s="34" t="s">
        <v>9</v>
      </c>
      <c r="E10" s="34" t="s">
        <v>10</v>
      </c>
      <c r="F10" s="34"/>
      <c r="G10" s="34" t="s">
        <v>9</v>
      </c>
      <c r="H10" s="34" t="s">
        <v>10</v>
      </c>
      <c r="I10" s="34"/>
      <c r="J10" s="34" t="s">
        <v>11</v>
      </c>
      <c r="K10" s="26" t="s">
        <v>12</v>
      </c>
      <c r="L10" s="27"/>
      <c r="M10" s="27"/>
      <c r="N10" s="28"/>
      <c r="O10" s="29" t="s">
        <v>11</v>
      </c>
      <c r="P10" s="29" t="s">
        <v>12</v>
      </c>
      <c r="Q10" s="29"/>
      <c r="R10" s="29" t="s">
        <v>11</v>
      </c>
      <c r="S10" s="29" t="s">
        <v>12</v>
      </c>
      <c r="T10" s="29"/>
    </row>
    <row r="11" spans="1:20" ht="149.25" customHeight="1" x14ac:dyDescent="0.25">
      <c r="A11" s="32"/>
      <c r="B11" s="29"/>
      <c r="C11" s="29"/>
      <c r="D11" s="34"/>
      <c r="E11" s="5" t="s">
        <v>13</v>
      </c>
      <c r="F11" s="5" t="s">
        <v>14</v>
      </c>
      <c r="G11" s="34"/>
      <c r="H11" s="5" t="s">
        <v>15</v>
      </c>
      <c r="I11" s="5" t="s">
        <v>16</v>
      </c>
      <c r="J11" s="34"/>
      <c r="K11" s="5" t="s">
        <v>17</v>
      </c>
      <c r="L11" s="5" t="s">
        <v>18</v>
      </c>
      <c r="M11" s="5" t="s">
        <v>19</v>
      </c>
      <c r="N11" s="16" t="s">
        <v>37</v>
      </c>
      <c r="O11" s="29"/>
      <c r="P11" s="5" t="s">
        <v>20</v>
      </c>
      <c r="Q11" s="5" t="s">
        <v>21</v>
      </c>
      <c r="R11" s="29"/>
      <c r="S11" s="5" t="s">
        <v>22</v>
      </c>
      <c r="T11" s="5" t="s">
        <v>23</v>
      </c>
    </row>
    <row r="12" spans="1:20" ht="20.25" customHeight="1" x14ac:dyDescent="0.25">
      <c r="A12" s="33"/>
      <c r="B12" s="29"/>
      <c r="C12" s="6" t="s">
        <v>24</v>
      </c>
      <c r="D12" s="6" t="s">
        <v>25</v>
      </c>
      <c r="E12" s="6" t="s">
        <v>25</v>
      </c>
      <c r="F12" s="6" t="s">
        <v>25</v>
      </c>
      <c r="G12" s="6" t="s">
        <v>26</v>
      </c>
      <c r="H12" s="6" t="s">
        <v>26</v>
      </c>
      <c r="I12" s="6" t="s">
        <v>26</v>
      </c>
      <c r="J12" s="6" t="s">
        <v>27</v>
      </c>
      <c r="K12" s="6" t="s">
        <v>27</v>
      </c>
      <c r="L12" s="6" t="s">
        <v>27</v>
      </c>
      <c r="M12" s="6" t="s">
        <v>27</v>
      </c>
      <c r="N12" s="6" t="s">
        <v>27</v>
      </c>
      <c r="O12" s="5" t="s">
        <v>27</v>
      </c>
      <c r="P12" s="6" t="s">
        <v>27</v>
      </c>
      <c r="Q12" s="5" t="s">
        <v>27</v>
      </c>
      <c r="R12" s="5" t="s">
        <v>27</v>
      </c>
      <c r="S12" s="5" t="s">
        <v>27</v>
      </c>
      <c r="T12" s="5" t="s">
        <v>27</v>
      </c>
    </row>
    <row r="13" spans="1:20" ht="20.25" customHeight="1" x14ac:dyDescent="0.25">
      <c r="A13" s="6">
        <v>1</v>
      </c>
      <c r="B13" s="5">
        <v>2</v>
      </c>
      <c r="C13" s="6">
        <v>3</v>
      </c>
      <c r="D13" s="6">
        <v>4</v>
      </c>
      <c r="E13" s="6">
        <v>5</v>
      </c>
      <c r="F13" s="6">
        <v>6</v>
      </c>
      <c r="G13" s="6">
        <v>7</v>
      </c>
      <c r="H13" s="6">
        <v>8</v>
      </c>
      <c r="I13" s="6">
        <v>9</v>
      </c>
      <c r="J13" s="6">
        <v>10</v>
      </c>
      <c r="K13" s="6">
        <v>11</v>
      </c>
      <c r="L13" s="6">
        <v>12</v>
      </c>
      <c r="M13" s="6">
        <v>13</v>
      </c>
      <c r="N13" s="6">
        <v>14</v>
      </c>
      <c r="O13" s="5">
        <v>15</v>
      </c>
      <c r="P13" s="6">
        <v>16</v>
      </c>
      <c r="Q13" s="5">
        <v>17</v>
      </c>
      <c r="R13" s="5">
        <v>18</v>
      </c>
      <c r="S13" s="5">
        <v>19</v>
      </c>
      <c r="T13" s="5">
        <v>20</v>
      </c>
    </row>
    <row r="14" spans="1:20" s="15" customFormat="1" ht="103.5" customHeight="1" x14ac:dyDescent="0.2">
      <c r="A14" s="11"/>
      <c r="B14" s="12" t="s">
        <v>35</v>
      </c>
      <c r="C14" s="13">
        <f t="shared" ref="C14:T14" si="0">SUM(C15,C17,C19,C21,C23,C25)</f>
        <v>1841</v>
      </c>
      <c r="D14" s="13">
        <f t="shared" si="0"/>
        <v>746</v>
      </c>
      <c r="E14" s="13">
        <f t="shared" si="0"/>
        <v>438</v>
      </c>
      <c r="F14" s="13">
        <f t="shared" si="0"/>
        <v>308</v>
      </c>
      <c r="G14" s="14">
        <f t="shared" si="0"/>
        <v>21828.600000000002</v>
      </c>
      <c r="H14" s="14">
        <f t="shared" si="0"/>
        <v>13327.9</v>
      </c>
      <c r="I14" s="14">
        <f t="shared" si="0"/>
        <v>8500.7000000000007</v>
      </c>
      <c r="J14" s="14">
        <f>SUM(J15,J17,J19,J21,J23,J25)</f>
        <v>761616844.26999998</v>
      </c>
      <c r="K14" s="14">
        <f>SUM(K15,K17,K19,K21,K23,K25)</f>
        <v>534844164.61000001</v>
      </c>
      <c r="L14" s="14">
        <f t="shared" si="0"/>
        <v>8832370.1399999987</v>
      </c>
      <c r="M14" s="14">
        <f>SUM(M15,M17,M19,M21,M23,M25)</f>
        <v>151853568.86000001</v>
      </c>
      <c r="N14" s="14">
        <f>SUM(N15,N17,N19,N21,N23,N25)</f>
        <v>66086740.659999996</v>
      </c>
      <c r="O14" s="14">
        <f t="shared" si="0"/>
        <v>0</v>
      </c>
      <c r="P14" s="14">
        <f t="shared" si="0"/>
        <v>0</v>
      </c>
      <c r="Q14" s="14">
        <f t="shared" si="0"/>
        <v>0</v>
      </c>
      <c r="R14" s="14">
        <f t="shared" si="0"/>
        <v>0</v>
      </c>
      <c r="S14" s="14">
        <f t="shared" si="0"/>
        <v>0</v>
      </c>
      <c r="T14" s="14">
        <f t="shared" si="0"/>
        <v>0</v>
      </c>
    </row>
    <row r="15" spans="1:20" ht="50.1" customHeight="1" x14ac:dyDescent="0.25">
      <c r="A15" s="7"/>
      <c r="B15" s="8" t="s">
        <v>28</v>
      </c>
      <c r="C15" s="9">
        <f t="shared" ref="C15:T15" si="1">SUM(C16)</f>
        <v>77</v>
      </c>
      <c r="D15" s="9">
        <f t="shared" si="1"/>
        <v>50</v>
      </c>
      <c r="E15" s="9">
        <f t="shared" si="1"/>
        <v>50</v>
      </c>
      <c r="F15" s="9">
        <f t="shared" si="1"/>
        <v>0</v>
      </c>
      <c r="G15" s="10">
        <f t="shared" si="1"/>
        <v>1947.2</v>
      </c>
      <c r="H15" s="10">
        <f t="shared" si="1"/>
        <v>1947.2</v>
      </c>
      <c r="I15" s="10">
        <f t="shared" si="1"/>
        <v>0</v>
      </c>
      <c r="J15" s="10">
        <f>SUM(J16)</f>
        <v>73441381.75</v>
      </c>
      <c r="K15" s="10">
        <f t="shared" si="1"/>
        <v>59576600.32</v>
      </c>
      <c r="L15" s="10">
        <f t="shared" si="1"/>
        <v>921347.2</v>
      </c>
      <c r="M15" s="10">
        <f t="shared" si="1"/>
        <v>942545.92000000004</v>
      </c>
      <c r="N15" s="10">
        <f t="shared" si="1"/>
        <v>12000888.310000001</v>
      </c>
      <c r="O15" s="10">
        <f t="shared" si="1"/>
        <v>0</v>
      </c>
      <c r="P15" s="10">
        <f t="shared" si="1"/>
        <v>0</v>
      </c>
      <c r="Q15" s="10">
        <f t="shared" si="1"/>
        <v>0</v>
      </c>
      <c r="R15" s="10">
        <f t="shared" si="1"/>
        <v>0</v>
      </c>
      <c r="S15" s="10">
        <f t="shared" si="1"/>
        <v>0</v>
      </c>
      <c r="T15" s="10">
        <f t="shared" si="1"/>
        <v>0</v>
      </c>
    </row>
    <row r="16" spans="1:20" ht="50.1" customHeight="1" x14ac:dyDescent="0.25">
      <c r="A16" s="7">
        <v>1</v>
      </c>
      <c r="B16" s="8" t="s">
        <v>29</v>
      </c>
      <c r="C16" s="9">
        <v>77</v>
      </c>
      <c r="D16" s="9">
        <f>E16+F16</f>
        <v>50</v>
      </c>
      <c r="E16" s="9">
        <v>50</v>
      </c>
      <c r="F16" s="9">
        <v>0</v>
      </c>
      <c r="G16" s="10">
        <f>H16+I16</f>
        <v>1947.2</v>
      </c>
      <c r="H16" s="10">
        <v>1947.2</v>
      </c>
      <c r="I16" s="10">
        <v>0</v>
      </c>
      <c r="J16" s="10">
        <f>K16+L16+M16+N16</f>
        <v>73441381.75</v>
      </c>
      <c r="K16" s="10">
        <v>59576600.32</v>
      </c>
      <c r="L16" s="10">
        <v>921347.2</v>
      </c>
      <c r="M16" s="10">
        <v>942545.92000000004</v>
      </c>
      <c r="N16" s="10">
        <v>12000888.310000001</v>
      </c>
      <c r="O16" s="10">
        <f>P16+Q16</f>
        <v>0</v>
      </c>
      <c r="P16" s="10">
        <v>0</v>
      </c>
      <c r="Q16" s="10">
        <v>0</v>
      </c>
      <c r="R16" s="10">
        <f>S16+T16</f>
        <v>0</v>
      </c>
      <c r="S16" s="10">
        <v>0</v>
      </c>
      <c r="T16" s="10">
        <v>0</v>
      </c>
    </row>
    <row r="17" spans="1:20" ht="50.1" customHeight="1" x14ac:dyDescent="0.25">
      <c r="A17" s="7"/>
      <c r="B17" s="8" t="s">
        <v>30</v>
      </c>
      <c r="C17" s="9">
        <f t="shared" ref="C17:T17" si="2">SUM(C18)</f>
        <v>500</v>
      </c>
      <c r="D17" s="9">
        <f t="shared" si="2"/>
        <v>307</v>
      </c>
      <c r="E17" s="9">
        <f t="shared" si="2"/>
        <v>307</v>
      </c>
      <c r="F17" s="9">
        <f t="shared" si="2"/>
        <v>0</v>
      </c>
      <c r="G17" s="10">
        <f t="shared" si="2"/>
        <v>8821.7000000000007</v>
      </c>
      <c r="H17" s="10">
        <f t="shared" si="2"/>
        <v>8821.7000000000007</v>
      </c>
      <c r="I17" s="10">
        <f t="shared" si="2"/>
        <v>0</v>
      </c>
      <c r="J17" s="10">
        <f>SUM(J18)</f>
        <v>176563939.46000004</v>
      </c>
      <c r="K17" s="10">
        <f t="shared" si="2"/>
        <v>146387042.27000001</v>
      </c>
      <c r="L17" s="10">
        <f t="shared" si="2"/>
        <v>2263717.15</v>
      </c>
      <c r="M17" s="10">
        <f t="shared" si="2"/>
        <v>2263717.15</v>
      </c>
      <c r="N17" s="10">
        <f>SUM(N18)</f>
        <v>25649462.890000001</v>
      </c>
      <c r="O17" s="10">
        <f t="shared" si="2"/>
        <v>0</v>
      </c>
      <c r="P17" s="10">
        <f t="shared" si="2"/>
        <v>0</v>
      </c>
      <c r="Q17" s="10">
        <f t="shared" si="2"/>
        <v>0</v>
      </c>
      <c r="R17" s="10">
        <f t="shared" si="2"/>
        <v>0</v>
      </c>
      <c r="S17" s="10">
        <f t="shared" si="2"/>
        <v>0</v>
      </c>
      <c r="T17" s="10">
        <f t="shared" si="2"/>
        <v>0</v>
      </c>
    </row>
    <row r="18" spans="1:20" ht="50.1" customHeight="1" x14ac:dyDescent="0.25">
      <c r="A18" s="7">
        <v>2</v>
      </c>
      <c r="B18" s="8" t="s">
        <v>29</v>
      </c>
      <c r="C18" s="9">
        <v>500</v>
      </c>
      <c r="D18" s="9">
        <f>E18+F18</f>
        <v>307</v>
      </c>
      <c r="E18" s="9">
        <v>307</v>
      </c>
      <c r="F18" s="9">
        <v>0</v>
      </c>
      <c r="G18" s="10">
        <f>H18+I18</f>
        <v>8821.7000000000007</v>
      </c>
      <c r="H18" s="10">
        <v>8821.7000000000007</v>
      </c>
      <c r="I18" s="10">
        <v>0</v>
      </c>
      <c r="J18" s="10">
        <f>K18+L18+M18+N18</f>
        <v>176563939.46000004</v>
      </c>
      <c r="K18" s="10">
        <v>146387042.27000001</v>
      </c>
      <c r="L18" s="10">
        <v>2263717.15</v>
      </c>
      <c r="M18" s="10">
        <v>2263717.15</v>
      </c>
      <c r="N18" s="10">
        <v>25649462.890000001</v>
      </c>
      <c r="O18" s="10">
        <f>P18+Q18</f>
        <v>0</v>
      </c>
      <c r="P18" s="10">
        <v>0</v>
      </c>
      <c r="Q18" s="10">
        <v>0</v>
      </c>
      <c r="R18" s="10">
        <f>S18+T18</f>
        <v>0</v>
      </c>
      <c r="S18" s="10">
        <v>0</v>
      </c>
      <c r="T18" s="10">
        <v>0</v>
      </c>
    </row>
    <row r="19" spans="1:20" ht="50.1" customHeight="1" x14ac:dyDescent="0.25">
      <c r="A19" s="7"/>
      <c r="B19" s="8" t="s">
        <v>31</v>
      </c>
      <c r="C19" s="9">
        <f t="shared" ref="C19:T19" si="3">SUM(C20)</f>
        <v>371</v>
      </c>
      <c r="D19" s="9">
        <f t="shared" si="3"/>
        <v>112</v>
      </c>
      <c r="E19" s="9">
        <f t="shared" si="3"/>
        <v>0</v>
      </c>
      <c r="F19" s="9">
        <f t="shared" si="3"/>
        <v>112</v>
      </c>
      <c r="G19" s="10">
        <f t="shared" si="3"/>
        <v>2944.9</v>
      </c>
      <c r="H19" s="10">
        <f t="shared" si="3"/>
        <v>0</v>
      </c>
      <c r="I19" s="10">
        <f t="shared" si="3"/>
        <v>2944.9</v>
      </c>
      <c r="J19" s="10">
        <f t="shared" si="3"/>
        <v>116985012.40000001</v>
      </c>
      <c r="K19" s="10">
        <f t="shared" si="3"/>
        <v>104557398.58</v>
      </c>
      <c r="L19" s="10">
        <f t="shared" si="3"/>
        <v>2178391.5099999998</v>
      </c>
      <c r="M19" s="10">
        <f t="shared" si="3"/>
        <v>2178391.5099999998</v>
      </c>
      <c r="N19" s="10">
        <f t="shared" si="3"/>
        <v>8070830.7999999998</v>
      </c>
      <c r="O19" s="10">
        <f t="shared" si="3"/>
        <v>0</v>
      </c>
      <c r="P19" s="10">
        <f t="shared" si="3"/>
        <v>0</v>
      </c>
      <c r="Q19" s="10">
        <f t="shared" si="3"/>
        <v>0</v>
      </c>
      <c r="R19" s="10">
        <f t="shared" si="3"/>
        <v>0</v>
      </c>
      <c r="S19" s="10">
        <f t="shared" si="3"/>
        <v>0</v>
      </c>
      <c r="T19" s="10">
        <f t="shared" si="3"/>
        <v>0</v>
      </c>
    </row>
    <row r="20" spans="1:20" ht="50.1" customHeight="1" x14ac:dyDescent="0.25">
      <c r="A20" s="7">
        <v>3</v>
      </c>
      <c r="B20" s="8" t="s">
        <v>29</v>
      </c>
      <c r="C20" s="9">
        <v>371</v>
      </c>
      <c r="D20" s="9">
        <f>E20+F20</f>
        <v>112</v>
      </c>
      <c r="E20" s="9">
        <v>0</v>
      </c>
      <c r="F20" s="9">
        <v>112</v>
      </c>
      <c r="G20" s="10">
        <f>H20+I20</f>
        <v>2944.9</v>
      </c>
      <c r="H20" s="10">
        <v>0</v>
      </c>
      <c r="I20" s="10">
        <v>2944.9</v>
      </c>
      <c r="J20" s="10">
        <f>K20+L20+M20+N20</f>
        <v>116985012.40000001</v>
      </c>
      <c r="K20" s="10">
        <v>104557398.58</v>
      </c>
      <c r="L20" s="10">
        <v>2178391.5099999998</v>
      </c>
      <c r="M20" s="10">
        <v>2178391.5099999998</v>
      </c>
      <c r="N20" s="10">
        <v>8070830.7999999998</v>
      </c>
      <c r="O20" s="10">
        <f>P20+Q20</f>
        <v>0</v>
      </c>
      <c r="P20" s="10">
        <v>0</v>
      </c>
      <c r="Q20" s="10">
        <v>0</v>
      </c>
      <c r="R20" s="10">
        <f>S20+T20</f>
        <v>0</v>
      </c>
      <c r="S20" s="10">
        <v>0</v>
      </c>
      <c r="T20" s="10">
        <v>0</v>
      </c>
    </row>
    <row r="21" spans="1:20" ht="50.1" customHeight="1" x14ac:dyDescent="0.25">
      <c r="A21" s="7"/>
      <c r="B21" s="8" t="s">
        <v>32</v>
      </c>
      <c r="C21" s="9">
        <f t="shared" ref="C21:T21" si="4">SUM(C22)</f>
        <v>155</v>
      </c>
      <c r="D21" s="9">
        <f t="shared" si="4"/>
        <v>58</v>
      </c>
      <c r="E21" s="9">
        <f t="shared" si="4"/>
        <v>39</v>
      </c>
      <c r="F21" s="9">
        <f t="shared" si="4"/>
        <v>19</v>
      </c>
      <c r="G21" s="10">
        <f t="shared" si="4"/>
        <v>2557.1999999999998</v>
      </c>
      <c r="H21" s="10">
        <f t="shared" si="4"/>
        <v>1523.3</v>
      </c>
      <c r="I21" s="10">
        <f t="shared" si="4"/>
        <v>1033.9000000000001</v>
      </c>
      <c r="J21" s="10">
        <f>SUM(J22)</f>
        <v>283848626.39999998</v>
      </c>
      <c r="K21" s="10">
        <f t="shared" si="4"/>
        <v>127049470.92</v>
      </c>
      <c r="L21" s="10">
        <f t="shared" si="4"/>
        <v>1964682.54</v>
      </c>
      <c r="M21" s="10">
        <f t="shared" si="4"/>
        <v>144964682.53999999</v>
      </c>
      <c r="N21" s="10">
        <f t="shared" si="4"/>
        <v>9869790.4000000004</v>
      </c>
      <c r="O21" s="10">
        <f t="shared" si="4"/>
        <v>0</v>
      </c>
      <c r="P21" s="10">
        <f t="shared" si="4"/>
        <v>0</v>
      </c>
      <c r="Q21" s="10">
        <f t="shared" si="4"/>
        <v>0</v>
      </c>
      <c r="R21" s="10">
        <f t="shared" si="4"/>
        <v>0</v>
      </c>
      <c r="S21" s="10">
        <f t="shared" si="4"/>
        <v>0</v>
      </c>
      <c r="T21" s="10">
        <f t="shared" si="4"/>
        <v>0</v>
      </c>
    </row>
    <row r="22" spans="1:20" ht="50.1" customHeight="1" x14ac:dyDescent="0.25">
      <c r="A22" s="7">
        <v>4</v>
      </c>
      <c r="B22" s="8" t="s">
        <v>29</v>
      </c>
      <c r="C22" s="9">
        <v>155</v>
      </c>
      <c r="D22" s="9">
        <f>E22+F22</f>
        <v>58</v>
      </c>
      <c r="E22" s="9">
        <v>39</v>
      </c>
      <c r="F22" s="9">
        <v>19</v>
      </c>
      <c r="G22" s="10">
        <f>H22+I22</f>
        <v>2557.1999999999998</v>
      </c>
      <c r="H22" s="10">
        <v>1523.3</v>
      </c>
      <c r="I22" s="10">
        <v>1033.9000000000001</v>
      </c>
      <c r="J22" s="10">
        <f>K22+L22+M22+N22</f>
        <v>283848626.39999998</v>
      </c>
      <c r="K22" s="10">
        <v>127049470.92</v>
      </c>
      <c r="L22" s="10">
        <v>1964682.54</v>
      </c>
      <c r="M22" s="10">
        <v>144964682.53999999</v>
      </c>
      <c r="N22" s="10">
        <v>9869790.4000000004</v>
      </c>
      <c r="O22" s="10">
        <f>P22+Q22</f>
        <v>0</v>
      </c>
      <c r="P22" s="10">
        <v>0</v>
      </c>
      <c r="Q22" s="10">
        <v>0</v>
      </c>
      <c r="R22" s="10">
        <f>S22+T22</f>
        <v>0</v>
      </c>
      <c r="S22" s="10">
        <v>0</v>
      </c>
      <c r="T22" s="10">
        <v>0</v>
      </c>
    </row>
    <row r="23" spans="1:20" ht="50.1" customHeight="1" x14ac:dyDescent="0.25">
      <c r="A23" s="7"/>
      <c r="B23" s="8" t="s">
        <v>33</v>
      </c>
      <c r="C23" s="9">
        <f t="shared" ref="C23:T23" si="5">SUM(C24)</f>
        <v>665</v>
      </c>
      <c r="D23" s="9">
        <f t="shared" si="5"/>
        <v>182</v>
      </c>
      <c r="E23" s="9">
        <f t="shared" si="5"/>
        <v>5</v>
      </c>
      <c r="F23" s="9">
        <f t="shared" si="5"/>
        <v>177</v>
      </c>
      <c r="G23" s="10">
        <f t="shared" si="5"/>
        <v>4689.2</v>
      </c>
      <c r="H23" s="10">
        <f t="shared" si="5"/>
        <v>167.3</v>
      </c>
      <c r="I23" s="10">
        <f t="shared" si="5"/>
        <v>4521.8999999999996</v>
      </c>
      <c r="J23" s="10">
        <f t="shared" si="5"/>
        <v>110777884.25999999</v>
      </c>
      <c r="K23" s="10">
        <f t="shared" si="5"/>
        <v>97273652.519999996</v>
      </c>
      <c r="L23" s="10">
        <f t="shared" si="5"/>
        <v>1504231.74</v>
      </c>
      <c r="M23" s="10">
        <f t="shared" si="5"/>
        <v>1504231.74</v>
      </c>
      <c r="N23" s="10">
        <f t="shared" si="5"/>
        <v>10495768.26</v>
      </c>
      <c r="O23" s="10">
        <f t="shared" si="5"/>
        <v>0</v>
      </c>
      <c r="P23" s="10">
        <f t="shared" si="5"/>
        <v>0</v>
      </c>
      <c r="Q23" s="10">
        <f t="shared" si="5"/>
        <v>0</v>
      </c>
      <c r="R23" s="10">
        <f t="shared" si="5"/>
        <v>0</v>
      </c>
      <c r="S23" s="10">
        <f t="shared" si="5"/>
        <v>0</v>
      </c>
      <c r="T23" s="10">
        <f t="shared" si="5"/>
        <v>0</v>
      </c>
    </row>
    <row r="24" spans="1:20" ht="50.1" customHeight="1" x14ac:dyDescent="0.25">
      <c r="A24" s="7">
        <v>5</v>
      </c>
      <c r="B24" s="8" t="s">
        <v>29</v>
      </c>
      <c r="C24" s="9">
        <v>665</v>
      </c>
      <c r="D24" s="9">
        <f>E24+F24</f>
        <v>182</v>
      </c>
      <c r="E24" s="9">
        <v>5</v>
      </c>
      <c r="F24" s="9">
        <v>177</v>
      </c>
      <c r="G24" s="10">
        <f>H24+I24</f>
        <v>4689.2</v>
      </c>
      <c r="H24" s="10">
        <v>167.3</v>
      </c>
      <c r="I24" s="10">
        <v>4521.8999999999996</v>
      </c>
      <c r="J24" s="10">
        <f>K24+L24+M24+N24</f>
        <v>110777884.25999999</v>
      </c>
      <c r="K24" s="10">
        <v>97273652.519999996</v>
      </c>
      <c r="L24" s="10">
        <v>1504231.74</v>
      </c>
      <c r="M24" s="10">
        <v>1504231.74</v>
      </c>
      <c r="N24" s="10">
        <v>10495768.26</v>
      </c>
      <c r="O24" s="10">
        <f>P24+Q24</f>
        <v>0</v>
      </c>
      <c r="P24" s="10">
        <v>0</v>
      </c>
      <c r="Q24" s="10">
        <v>0</v>
      </c>
      <c r="R24" s="10">
        <f>S24+T24</f>
        <v>0</v>
      </c>
      <c r="S24" s="10">
        <v>0</v>
      </c>
      <c r="T24" s="10">
        <v>0</v>
      </c>
    </row>
    <row r="25" spans="1:20" ht="50.1" customHeight="1" x14ac:dyDescent="0.25">
      <c r="A25" s="7"/>
      <c r="B25" s="8" t="s">
        <v>34</v>
      </c>
      <c r="C25" s="9">
        <f t="shared" ref="C25:T25" si="6">SUM(C26)</f>
        <v>73</v>
      </c>
      <c r="D25" s="9">
        <f t="shared" si="6"/>
        <v>37</v>
      </c>
      <c r="E25" s="9">
        <f t="shared" si="6"/>
        <v>37</v>
      </c>
      <c r="F25" s="9">
        <f t="shared" si="6"/>
        <v>0</v>
      </c>
      <c r="G25" s="10">
        <f t="shared" si="6"/>
        <v>868.4</v>
      </c>
      <c r="H25" s="10">
        <f t="shared" si="6"/>
        <v>868.4</v>
      </c>
      <c r="I25" s="10">
        <f t="shared" si="6"/>
        <v>0</v>
      </c>
      <c r="J25" s="10">
        <f t="shared" si="6"/>
        <v>0</v>
      </c>
      <c r="K25" s="10">
        <f t="shared" si="6"/>
        <v>0</v>
      </c>
      <c r="L25" s="10">
        <f t="shared" si="6"/>
        <v>0</v>
      </c>
      <c r="M25" s="10">
        <f t="shared" si="6"/>
        <v>0</v>
      </c>
      <c r="N25" s="10">
        <f t="shared" si="6"/>
        <v>0</v>
      </c>
      <c r="O25" s="10">
        <f t="shared" si="6"/>
        <v>0</v>
      </c>
      <c r="P25" s="10">
        <f t="shared" si="6"/>
        <v>0</v>
      </c>
      <c r="Q25" s="10">
        <f t="shared" si="6"/>
        <v>0</v>
      </c>
      <c r="R25" s="10">
        <f t="shared" si="6"/>
        <v>0</v>
      </c>
      <c r="S25" s="10">
        <f t="shared" si="6"/>
        <v>0</v>
      </c>
      <c r="T25" s="10">
        <f t="shared" si="6"/>
        <v>0</v>
      </c>
    </row>
    <row r="26" spans="1:20" ht="50.1" customHeight="1" x14ac:dyDescent="0.25">
      <c r="A26" s="17">
        <v>6</v>
      </c>
      <c r="B26" s="18" t="s">
        <v>29</v>
      </c>
      <c r="C26" s="19">
        <v>73</v>
      </c>
      <c r="D26" s="19">
        <f>E26+F26</f>
        <v>37</v>
      </c>
      <c r="E26" s="19">
        <v>37</v>
      </c>
      <c r="F26" s="19">
        <v>0</v>
      </c>
      <c r="G26" s="20">
        <f>H26+I26</f>
        <v>868.4</v>
      </c>
      <c r="H26" s="20">
        <v>868.4</v>
      </c>
      <c r="I26" s="20">
        <v>0</v>
      </c>
      <c r="J26" s="20">
        <f>K26+L26+M26</f>
        <v>0</v>
      </c>
      <c r="K26" s="20">
        <v>0</v>
      </c>
      <c r="L26" s="20">
        <v>0</v>
      </c>
      <c r="M26" s="20">
        <v>0</v>
      </c>
      <c r="N26" s="20">
        <v>0</v>
      </c>
      <c r="O26" s="20">
        <f>P26+Q26</f>
        <v>0</v>
      </c>
      <c r="P26" s="20">
        <v>0</v>
      </c>
      <c r="Q26" s="20">
        <v>0</v>
      </c>
      <c r="R26" s="20">
        <f>S26+T26</f>
        <v>0</v>
      </c>
      <c r="S26" s="20">
        <v>0</v>
      </c>
      <c r="T26" s="20">
        <v>0</v>
      </c>
    </row>
  </sheetData>
  <sheetProtection formatCells="0" formatColumns="0" formatRows="0" insertColumns="0" insertRows="0" insertHyperlinks="0" deleteColumns="0" deleteRows="0" sort="0" autoFilter="0" pivotTables="0"/>
  <mergeCells count="20">
    <mergeCell ref="A9:A12"/>
    <mergeCell ref="D10:D11"/>
    <mergeCell ref="G10:G11"/>
    <mergeCell ref="E10:F10"/>
    <mergeCell ref="S10:T10"/>
    <mergeCell ref="J10:J11"/>
    <mergeCell ref="D9:F9"/>
    <mergeCell ref="G9:I9"/>
    <mergeCell ref="O10:O11"/>
    <mergeCell ref="R10:R11"/>
    <mergeCell ref="P10:Q10"/>
    <mergeCell ref="O9:Q9"/>
    <mergeCell ref="R9:T9"/>
    <mergeCell ref="H10:I10"/>
    <mergeCell ref="P1:T4"/>
    <mergeCell ref="J9:N9"/>
    <mergeCell ref="K10:N10"/>
    <mergeCell ref="C9:C11"/>
    <mergeCell ref="B9:B12"/>
    <mergeCell ref="B7:T7"/>
  </mergeCells>
  <printOptions horizontalCentered="1"/>
  <pageMargins left="0.31496062992125984" right="0.31496062992125984" top="0.9055118110236221" bottom="0.31496062992125984" header="0" footer="0"/>
  <pageSetup paperSize="9" scale="3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Форма 3</vt:lpstr>
      <vt:lpstr>'Форма 3'!Заголовки_для_печати</vt:lpstr>
      <vt:lpstr>'Форма 3'!Область_печати</vt:lpstr>
    </vt:vector>
  </TitlesOfParts>
  <Manager/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LunkovaIM</cp:lastModifiedBy>
  <cp:lastPrinted>2020-12-14T13:37:43Z</cp:lastPrinted>
  <dcterms:created xsi:type="dcterms:W3CDTF">2006-09-16T00:00:00Z</dcterms:created>
  <dcterms:modified xsi:type="dcterms:W3CDTF">2020-12-15T08:05:33Z</dcterms:modified>
  <cp:category/>
</cp:coreProperties>
</file>