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Приложение 2" sheetId="5" r:id="rId1"/>
    <sheet name="Приложение 2 (2)" sheetId="6" r:id="rId2"/>
    <sheet name="старая субвенция" sheetId="3" state="hidden" r:id="rId3"/>
  </sheets>
  <definedNames>
    <definedName name="_xlnm._FilterDatabase" localSheetId="0" hidden="1">'Приложение 2'!$A$6:$I$121</definedName>
    <definedName name="_xlnm._FilterDatabase" localSheetId="1" hidden="1">'Приложение 2 (2)'!$A$6:$I$121</definedName>
    <definedName name="_xlnm._FilterDatabase" localSheetId="2" hidden="1">'старая субвенция'!$A$6:$L$141</definedName>
    <definedName name="_xlnm.Print_Titles" localSheetId="0">'Приложение 2'!$B:$B,'Приложение 2'!$5:$7</definedName>
    <definedName name="_xlnm.Print_Titles" localSheetId="1">'Приложение 2 (2)'!$B:$B,'Приложение 2 (2)'!$5:$7</definedName>
    <definedName name="_xlnm.Print_Titles" localSheetId="2">'старая субвенция'!$B:$B,'старая субвенция'!$5:$7</definedName>
    <definedName name="_xlnm.Print_Area" localSheetId="0">'Приложение 2'!$A$1:$J$127</definedName>
    <definedName name="_xlnm.Print_Area" localSheetId="1">'Приложение 2 (2)'!$A$1:$J$127</definedName>
  </definedNames>
  <calcPr calcId="152511"/>
</workbook>
</file>

<file path=xl/calcChain.xml><?xml version="1.0" encoding="utf-8"?>
<calcChain xmlns="http://schemas.openxmlformats.org/spreadsheetml/2006/main">
  <c r="H35" i="5" l="1"/>
  <c r="H82" i="5"/>
  <c r="H81" i="5"/>
  <c r="H80" i="5"/>
  <c r="G118" i="6"/>
  <c r="G117" i="6"/>
  <c r="G116" i="6"/>
  <c r="G115" i="6"/>
  <c r="G114" i="6"/>
  <c r="J113" i="6"/>
  <c r="I113" i="6"/>
  <c r="H113" i="6"/>
  <c r="G113" i="6" s="1"/>
  <c r="G112" i="6"/>
  <c r="J111" i="6"/>
  <c r="I111" i="6"/>
  <c r="G111" i="6" s="1"/>
  <c r="H111" i="6"/>
  <c r="G110" i="6"/>
  <c r="J109" i="6"/>
  <c r="J104" i="6" s="1"/>
  <c r="I109" i="6"/>
  <c r="H109" i="6"/>
  <c r="G108" i="6"/>
  <c r="J107" i="6"/>
  <c r="I107" i="6"/>
  <c r="H107" i="6"/>
  <c r="G107" i="6"/>
  <c r="G106" i="6"/>
  <c r="J105" i="6"/>
  <c r="I105" i="6"/>
  <c r="H105" i="6"/>
  <c r="G105" i="6" s="1"/>
  <c r="H104" i="6"/>
  <c r="I103" i="6"/>
  <c r="R102" i="6"/>
  <c r="G102" i="6"/>
  <c r="R101" i="6"/>
  <c r="G101" i="6"/>
  <c r="R100" i="6"/>
  <c r="G100" i="6"/>
  <c r="R99" i="6"/>
  <c r="G99" i="6"/>
  <c r="R98" i="6"/>
  <c r="G98" i="6"/>
  <c r="R97" i="6"/>
  <c r="J97" i="6"/>
  <c r="I97" i="6"/>
  <c r="G97" i="6" s="1"/>
  <c r="H97" i="6"/>
  <c r="R96" i="6"/>
  <c r="G96" i="6"/>
  <c r="R95" i="6"/>
  <c r="J95" i="6"/>
  <c r="I95" i="6"/>
  <c r="H95" i="6"/>
  <c r="G95" i="6" s="1"/>
  <c r="R94" i="6"/>
  <c r="G94" i="6"/>
  <c r="R93" i="6"/>
  <c r="J93" i="6"/>
  <c r="I93" i="6"/>
  <c r="H93" i="6"/>
  <c r="G93" i="6"/>
  <c r="R92" i="6"/>
  <c r="G92" i="6"/>
  <c r="R91" i="6"/>
  <c r="J91" i="6"/>
  <c r="J87" i="6" s="1"/>
  <c r="I91" i="6"/>
  <c r="H91" i="6"/>
  <c r="G91" i="6" s="1"/>
  <c r="R90" i="6"/>
  <c r="G90" i="6"/>
  <c r="R89" i="6"/>
  <c r="J89" i="6"/>
  <c r="I89" i="6"/>
  <c r="I88" i="6" s="1"/>
  <c r="H89" i="6"/>
  <c r="R88" i="6"/>
  <c r="J88" i="6"/>
  <c r="H88" i="6"/>
  <c r="G88" i="6" s="1"/>
  <c r="R87" i="6"/>
  <c r="G86" i="6"/>
  <c r="G85" i="6"/>
  <c r="G84" i="6"/>
  <c r="Q83" i="6"/>
  <c r="P83" i="6"/>
  <c r="R103" i="6" s="1"/>
  <c r="J83" i="6"/>
  <c r="I83" i="6"/>
  <c r="H83" i="6"/>
  <c r="G83" i="6"/>
  <c r="J82" i="6"/>
  <c r="I82" i="6"/>
  <c r="I77" i="6" s="1"/>
  <c r="H82" i="6"/>
  <c r="G82" i="6"/>
  <c r="J81" i="6"/>
  <c r="I81" i="6"/>
  <c r="I76" i="6" s="1"/>
  <c r="H81" i="6"/>
  <c r="G81" i="6"/>
  <c r="J80" i="6"/>
  <c r="I80" i="6"/>
  <c r="H80" i="6"/>
  <c r="G80" i="6"/>
  <c r="G79" i="6"/>
  <c r="J78" i="6"/>
  <c r="I78" i="6"/>
  <c r="H78" i="6"/>
  <c r="G78" i="6" s="1"/>
  <c r="J77" i="6"/>
  <c r="H77" i="6"/>
  <c r="G77" i="6" s="1"/>
  <c r="J76" i="6"/>
  <c r="J66" i="6" s="1"/>
  <c r="H76" i="6"/>
  <c r="H66" i="6" s="1"/>
  <c r="J75" i="6"/>
  <c r="H75" i="6"/>
  <c r="G74" i="6"/>
  <c r="J73" i="6"/>
  <c r="I73" i="6"/>
  <c r="G73" i="6" s="1"/>
  <c r="H73" i="6"/>
  <c r="G72" i="6"/>
  <c r="J71" i="6"/>
  <c r="J68" i="6" s="1"/>
  <c r="I71" i="6"/>
  <c r="H71" i="6"/>
  <c r="G71" i="6" s="1"/>
  <c r="G70" i="6"/>
  <c r="J69" i="6"/>
  <c r="I69" i="6"/>
  <c r="H69" i="6"/>
  <c r="G69" i="6"/>
  <c r="G64" i="6"/>
  <c r="J63" i="6"/>
  <c r="J59" i="6" s="1"/>
  <c r="J58" i="6" s="1"/>
  <c r="J57" i="6" s="1"/>
  <c r="I63" i="6"/>
  <c r="H63" i="6"/>
  <c r="H59" i="6" s="1"/>
  <c r="G62" i="6"/>
  <c r="G61" i="6"/>
  <c r="G60" i="6"/>
  <c r="I59" i="6"/>
  <c r="I58" i="6"/>
  <c r="I57" i="6"/>
  <c r="G56" i="6"/>
  <c r="G55" i="6"/>
  <c r="G54" i="6"/>
  <c r="J53" i="6"/>
  <c r="I53" i="6"/>
  <c r="H53" i="6"/>
  <c r="G53" i="6" s="1"/>
  <c r="J52" i="6"/>
  <c r="J48" i="6" s="1"/>
  <c r="J47" i="6" s="1"/>
  <c r="J46" i="6" s="1"/>
  <c r="J21" i="6" s="1"/>
  <c r="I52" i="6"/>
  <c r="H52" i="6"/>
  <c r="G52" i="6" s="1"/>
  <c r="G51" i="6"/>
  <c r="G50" i="6"/>
  <c r="G49" i="6"/>
  <c r="I48" i="6"/>
  <c r="I47" i="6"/>
  <c r="I46" i="6"/>
  <c r="I21" i="6" s="1"/>
  <c r="G45" i="6"/>
  <c r="G44" i="6"/>
  <c r="J43" i="6"/>
  <c r="I43" i="6"/>
  <c r="I35" i="6" s="1"/>
  <c r="H43" i="6"/>
  <c r="G43" i="6"/>
  <c r="G42" i="6"/>
  <c r="G41" i="6"/>
  <c r="G40" i="6"/>
  <c r="J39" i="6"/>
  <c r="J36" i="6" s="1"/>
  <c r="I39" i="6"/>
  <c r="H39" i="6"/>
  <c r="G39" i="6" s="1"/>
  <c r="G38" i="6"/>
  <c r="G37" i="6"/>
  <c r="I36" i="6"/>
  <c r="H36" i="6"/>
  <c r="H35" i="6"/>
  <c r="J34" i="6"/>
  <c r="I34" i="6"/>
  <c r="H34" i="6"/>
  <c r="G34" i="6" s="1"/>
  <c r="H33" i="6"/>
  <c r="H32" i="6"/>
  <c r="J31" i="6"/>
  <c r="I31" i="6"/>
  <c r="H31" i="6"/>
  <c r="G31" i="6" s="1"/>
  <c r="H30" i="6"/>
  <c r="H29" i="6"/>
  <c r="J28" i="6"/>
  <c r="I28" i="6"/>
  <c r="H28" i="6"/>
  <c r="G28" i="6" s="1"/>
  <c r="H27" i="6"/>
  <c r="I26" i="6"/>
  <c r="H20" i="6"/>
  <c r="J19" i="6"/>
  <c r="I19" i="6"/>
  <c r="H19" i="6"/>
  <c r="G17" i="6"/>
  <c r="G16" i="6"/>
  <c r="J15" i="6"/>
  <c r="I15" i="6"/>
  <c r="H15" i="6"/>
  <c r="G15" i="6" s="1"/>
  <c r="J14" i="6"/>
  <c r="I14" i="6"/>
  <c r="H14" i="6"/>
  <c r="G14" i="6" s="1"/>
  <c r="H58" i="6" l="1"/>
  <c r="G59" i="6"/>
  <c r="J24" i="6"/>
  <c r="G104" i="6"/>
  <c r="G35" i="6"/>
  <c r="I75" i="6"/>
  <c r="G75" i="6" s="1"/>
  <c r="I66" i="6"/>
  <c r="G36" i="6"/>
  <c r="I33" i="6"/>
  <c r="I32" i="6"/>
  <c r="J67" i="6"/>
  <c r="J25" i="6" s="1"/>
  <c r="J22" i="6"/>
  <c r="G66" i="6"/>
  <c r="H24" i="6"/>
  <c r="J35" i="6"/>
  <c r="I68" i="6"/>
  <c r="R85" i="6"/>
  <c r="R83" i="6" s="1"/>
  <c r="I87" i="6"/>
  <c r="G89" i="6"/>
  <c r="G19" i="6"/>
  <c r="H48" i="6"/>
  <c r="G63" i="6"/>
  <c r="G76" i="6"/>
  <c r="J103" i="6"/>
  <c r="J26" i="6" s="1"/>
  <c r="I104" i="6"/>
  <c r="G109" i="6"/>
  <c r="H18" i="6"/>
  <c r="R84" i="6"/>
  <c r="H68" i="6"/>
  <c r="H87" i="6"/>
  <c r="H103" i="6"/>
  <c r="H78" i="5"/>
  <c r="H77" i="5"/>
  <c r="H76" i="5"/>
  <c r="H75" i="5"/>
  <c r="H32" i="5"/>
  <c r="H29" i="5"/>
  <c r="H67" i="6" l="1"/>
  <c r="G68" i="6"/>
  <c r="H22" i="6"/>
  <c r="G22" i="6" s="1"/>
  <c r="H57" i="6"/>
  <c r="G57" i="6" s="1"/>
  <c r="G58" i="6"/>
  <c r="I30" i="6"/>
  <c r="I29" i="6"/>
  <c r="I20" i="6"/>
  <c r="J23" i="6"/>
  <c r="I22" i="6"/>
  <c r="I67" i="6"/>
  <c r="I25" i="6" s="1"/>
  <c r="J12" i="6"/>
  <c r="J65" i="6"/>
  <c r="H12" i="6"/>
  <c r="H47" i="6"/>
  <c r="G48" i="6"/>
  <c r="I24" i="6"/>
  <c r="G24" i="6" s="1"/>
  <c r="I65" i="6"/>
  <c r="G103" i="6"/>
  <c r="H26" i="6"/>
  <c r="G26" i="6" s="1"/>
  <c r="G87" i="6"/>
  <c r="J33" i="6"/>
  <c r="G33" i="6" s="1"/>
  <c r="J32" i="6"/>
  <c r="G67" i="6" l="1"/>
  <c r="H25" i="6"/>
  <c r="H65" i="6"/>
  <c r="G65" i="6" s="1"/>
  <c r="H9" i="6"/>
  <c r="I27" i="6"/>
  <c r="H46" i="6"/>
  <c r="G47" i="6"/>
  <c r="J9" i="6"/>
  <c r="I18" i="6"/>
  <c r="I13" i="6"/>
  <c r="I10" i="6" s="1"/>
  <c r="I121" i="6" s="1"/>
  <c r="I23" i="6"/>
  <c r="I12" i="6"/>
  <c r="J30" i="6"/>
  <c r="J29" i="6"/>
  <c r="J27" i="6" s="1"/>
  <c r="J20" i="6"/>
  <c r="G32" i="6"/>
  <c r="G30" i="6"/>
  <c r="J39" i="5"/>
  <c r="I39" i="5"/>
  <c r="H39" i="5"/>
  <c r="I11" i="6" l="1"/>
  <c r="I9" i="6"/>
  <c r="H21" i="6"/>
  <c r="G46" i="6"/>
  <c r="J18" i="6"/>
  <c r="J13" i="6"/>
  <c r="J120" i="6"/>
  <c r="G29" i="6"/>
  <c r="G18" i="6"/>
  <c r="G27" i="6"/>
  <c r="H120" i="6"/>
  <c r="G20" i="6"/>
  <c r="G12" i="6"/>
  <c r="G25" i="6"/>
  <c r="H23" i="6"/>
  <c r="G23" i="6" s="1"/>
  <c r="I35" i="5"/>
  <c r="J35" i="5"/>
  <c r="J10" i="6" l="1"/>
  <c r="J11" i="6"/>
  <c r="I120" i="6"/>
  <c r="I119" i="6" s="1"/>
  <c r="I8" i="6"/>
  <c r="G9" i="6"/>
  <c r="G21" i="6"/>
  <c r="H13" i="6"/>
  <c r="G45" i="5"/>
  <c r="G42" i="5"/>
  <c r="I32" i="5"/>
  <c r="J32" i="5"/>
  <c r="J121" i="6" l="1"/>
  <c r="J119" i="6" s="1"/>
  <c r="J8" i="6"/>
  <c r="G120" i="6"/>
  <c r="H10" i="6"/>
  <c r="G13" i="6"/>
  <c r="K13" i="6"/>
  <c r="H11" i="6"/>
  <c r="G11" i="6" s="1"/>
  <c r="I82" i="5"/>
  <c r="J82" i="5"/>
  <c r="G82" i="5" s="1"/>
  <c r="G86" i="5"/>
  <c r="H121" i="6" l="1"/>
  <c r="G10" i="6"/>
  <c r="H8" i="6"/>
  <c r="G8" i="6" s="1"/>
  <c r="R87" i="5"/>
  <c r="R88" i="5"/>
  <c r="R89" i="5"/>
  <c r="R90" i="5"/>
  <c r="R91" i="5"/>
  <c r="R92" i="5"/>
  <c r="R93" i="5"/>
  <c r="R94" i="5"/>
  <c r="R95" i="5"/>
  <c r="R96" i="5"/>
  <c r="R97" i="5"/>
  <c r="R98" i="5"/>
  <c r="R99" i="5"/>
  <c r="R100" i="5"/>
  <c r="R101" i="5"/>
  <c r="R102" i="5"/>
  <c r="Q83" i="5"/>
  <c r="P83" i="5"/>
  <c r="R85" i="5" s="1"/>
  <c r="G121" i="6" l="1"/>
  <c r="H119" i="6"/>
  <c r="G119" i="6" s="1"/>
  <c r="R103" i="5"/>
  <c r="R84" i="5"/>
  <c r="R83" i="5" s="1"/>
  <c r="J83" i="5"/>
  <c r="H34" i="5" l="1"/>
  <c r="H31" i="5" s="1"/>
  <c r="H19" i="5" l="1"/>
  <c r="H28" i="5"/>
  <c r="H36" i="5"/>
  <c r="H15" i="5" l="1"/>
  <c r="H14" i="5"/>
  <c r="G38" i="5" l="1"/>
  <c r="G84" i="5" l="1"/>
  <c r="G85" i="5"/>
  <c r="G90" i="5"/>
  <c r="G92" i="5"/>
  <c r="G94" i="5"/>
  <c r="G96" i="5"/>
  <c r="G98" i="5"/>
  <c r="G99" i="5"/>
  <c r="G100" i="5"/>
  <c r="G101" i="5"/>
  <c r="G102" i="5"/>
  <c r="I81" i="5"/>
  <c r="J81" i="5"/>
  <c r="I83" i="5"/>
  <c r="H83" i="5"/>
  <c r="G81" i="5" l="1"/>
  <c r="G83" i="5"/>
  <c r="J80" i="5"/>
  <c r="I80" i="5"/>
  <c r="J76" i="5"/>
  <c r="J66" i="5" s="1"/>
  <c r="J24" i="5" s="1"/>
  <c r="I76" i="5"/>
  <c r="I66" i="5" s="1"/>
  <c r="I24" i="5" s="1"/>
  <c r="G80" i="5" l="1"/>
  <c r="G76" i="5"/>
  <c r="H66" i="5"/>
  <c r="I52" i="5"/>
  <c r="J52" i="5"/>
  <c r="H52" i="5"/>
  <c r="I34" i="5"/>
  <c r="J34" i="5"/>
  <c r="J43" i="5"/>
  <c r="I43" i="5"/>
  <c r="H43" i="5"/>
  <c r="I36" i="5"/>
  <c r="H20" i="5" l="1"/>
  <c r="H27" i="5"/>
  <c r="H30" i="5"/>
  <c r="H24" i="5"/>
  <c r="G66" i="5"/>
  <c r="H12" i="5" l="1"/>
  <c r="H9" i="5" s="1"/>
  <c r="H18" i="5"/>
  <c r="G24" i="5"/>
  <c r="I48" i="5"/>
  <c r="J48" i="5"/>
  <c r="H48" i="5"/>
  <c r="G16" i="5" l="1"/>
  <c r="G17" i="5"/>
  <c r="G37" i="5"/>
  <c r="G40" i="5"/>
  <c r="G41" i="5"/>
  <c r="G43" i="5"/>
  <c r="G44" i="5"/>
  <c r="G49" i="5"/>
  <c r="G50" i="5"/>
  <c r="G51" i="5"/>
  <c r="G52" i="5"/>
  <c r="G54" i="5"/>
  <c r="G55" i="5"/>
  <c r="G56" i="5"/>
  <c r="G60" i="5"/>
  <c r="G61" i="5"/>
  <c r="G62" i="5"/>
  <c r="G64" i="5"/>
  <c r="G70" i="5"/>
  <c r="G72" i="5"/>
  <c r="G74" i="5"/>
  <c r="G79" i="5"/>
  <c r="G106" i="5"/>
  <c r="G108" i="5"/>
  <c r="G110" i="5"/>
  <c r="G112" i="5"/>
  <c r="G114" i="5"/>
  <c r="G115" i="5"/>
  <c r="G116" i="5"/>
  <c r="G117" i="5"/>
  <c r="G118" i="5"/>
  <c r="J113" i="5"/>
  <c r="J111" i="5"/>
  <c r="J109" i="5"/>
  <c r="J107" i="5"/>
  <c r="J105" i="5"/>
  <c r="J97" i="5"/>
  <c r="J95" i="5"/>
  <c r="J93" i="5"/>
  <c r="J91" i="5"/>
  <c r="J89" i="5"/>
  <c r="J88" i="5" s="1"/>
  <c r="J78" i="5"/>
  <c r="J73" i="5"/>
  <c r="J71" i="5"/>
  <c r="J69" i="5"/>
  <c r="J63" i="5"/>
  <c r="J59" i="5" s="1"/>
  <c r="J58" i="5" s="1"/>
  <c r="J57" i="5" s="1"/>
  <c r="J53" i="5"/>
  <c r="J31" i="5"/>
  <c r="J19" i="5" s="1"/>
  <c r="J15" i="5"/>
  <c r="J14" i="5" s="1"/>
  <c r="I113" i="5"/>
  <c r="I111" i="5"/>
  <c r="I109" i="5"/>
  <c r="I107" i="5"/>
  <c r="I105" i="5"/>
  <c r="I97" i="5"/>
  <c r="I95" i="5"/>
  <c r="I93" i="5"/>
  <c r="I91" i="5"/>
  <c r="I89" i="5"/>
  <c r="I88" i="5" s="1"/>
  <c r="I78" i="5"/>
  <c r="I73" i="5"/>
  <c r="I71" i="5"/>
  <c r="I69" i="5"/>
  <c r="I63" i="5"/>
  <c r="I59" i="5" s="1"/>
  <c r="I58" i="5" s="1"/>
  <c r="I57" i="5" s="1"/>
  <c r="I53" i="5"/>
  <c r="I31" i="5"/>
  <c r="I19" i="5" s="1"/>
  <c r="I15" i="5"/>
  <c r="I14" i="5" s="1"/>
  <c r="G14" i="5" s="1"/>
  <c r="J36" i="5" l="1"/>
  <c r="J77" i="5"/>
  <c r="I77" i="5"/>
  <c r="I68" i="5"/>
  <c r="I104" i="5"/>
  <c r="J33" i="5"/>
  <c r="J68" i="5"/>
  <c r="J22" i="5" s="1"/>
  <c r="J87" i="5"/>
  <c r="J104" i="5"/>
  <c r="I47" i="5"/>
  <c r="I46" i="5" s="1"/>
  <c r="I21" i="5" s="1"/>
  <c r="J28" i="5"/>
  <c r="J47" i="5"/>
  <c r="J46" i="5" s="1"/>
  <c r="J21" i="5" s="1"/>
  <c r="J103" i="5"/>
  <c r="J26" i="5" s="1"/>
  <c r="J12" i="5"/>
  <c r="I33" i="5"/>
  <c r="I30" i="5"/>
  <c r="I28" i="5"/>
  <c r="I12" i="5"/>
  <c r="I103" i="5"/>
  <c r="I26" i="5" s="1"/>
  <c r="I87" i="5"/>
  <c r="H113" i="5"/>
  <c r="G113" i="5" s="1"/>
  <c r="I75" i="5" l="1"/>
  <c r="I67" i="5"/>
  <c r="J75" i="5"/>
  <c r="G75" i="5" s="1"/>
  <c r="J67" i="5"/>
  <c r="I22" i="5"/>
  <c r="J30" i="5"/>
  <c r="I20" i="5"/>
  <c r="I29" i="5"/>
  <c r="I27" i="5" s="1"/>
  <c r="G39" i="5"/>
  <c r="J65" i="5" l="1"/>
  <c r="J25" i="5"/>
  <c r="J23" i="5" s="1"/>
  <c r="I65" i="5"/>
  <c r="I25" i="5"/>
  <c r="I23" i="5" s="1"/>
  <c r="J29" i="5"/>
  <c r="J27" i="5" s="1"/>
  <c r="J20" i="5"/>
  <c r="J13" i="5" s="1"/>
  <c r="I18" i="5"/>
  <c r="J9" i="5"/>
  <c r="I9" i="5"/>
  <c r="H111" i="5"/>
  <c r="G111" i="5" s="1"/>
  <c r="H109" i="5"/>
  <c r="G109" i="5" s="1"/>
  <c r="H107" i="5"/>
  <c r="G107" i="5" s="1"/>
  <c r="H105" i="5"/>
  <c r="G105" i="5" s="1"/>
  <c r="H97" i="5"/>
  <c r="G97" i="5" s="1"/>
  <c r="H95" i="5"/>
  <c r="G95" i="5" s="1"/>
  <c r="H93" i="5"/>
  <c r="G93" i="5" s="1"/>
  <c r="H91" i="5"/>
  <c r="G91" i="5" s="1"/>
  <c r="H89" i="5"/>
  <c r="G89" i="5" s="1"/>
  <c r="H73" i="5"/>
  <c r="G73" i="5" s="1"/>
  <c r="H71" i="5"/>
  <c r="G71" i="5" s="1"/>
  <c r="H69" i="5"/>
  <c r="G69" i="5" s="1"/>
  <c r="H63" i="5"/>
  <c r="G63" i="5" s="1"/>
  <c r="H53" i="5"/>
  <c r="G53" i="5" s="1"/>
  <c r="I13" i="5" l="1"/>
  <c r="I10" i="5" s="1"/>
  <c r="J18" i="5"/>
  <c r="G78" i="5"/>
  <c r="H88" i="5"/>
  <c r="G88" i="5" s="1"/>
  <c r="J120" i="5"/>
  <c r="I120" i="5"/>
  <c r="H104" i="5"/>
  <c r="G104" i="5" s="1"/>
  <c r="G36" i="5"/>
  <c r="H59" i="5"/>
  <c r="G59" i="5" s="1"/>
  <c r="H68" i="5"/>
  <c r="G68" i="5" s="1"/>
  <c r="H103" i="5"/>
  <c r="H87" i="5"/>
  <c r="G87" i="5" s="1"/>
  <c r="I11" i="5" l="1"/>
  <c r="I121" i="5"/>
  <c r="I119" i="5" s="1"/>
  <c r="I8" i="5"/>
  <c r="J10" i="5"/>
  <c r="J11" i="5"/>
  <c r="H26" i="5"/>
  <c r="G26" i="5" s="1"/>
  <c r="G103" i="5"/>
  <c r="G77" i="5"/>
  <c r="G31" i="5"/>
  <c r="G34" i="5"/>
  <c r="G32" i="5"/>
  <c r="G35" i="5"/>
  <c r="G15" i="5"/>
  <c r="H47" i="5"/>
  <c r="G47" i="5" s="1"/>
  <c r="G48" i="5"/>
  <c r="H58" i="5"/>
  <c r="H22" i="5"/>
  <c r="G22" i="5" s="1"/>
  <c r="H67" i="5"/>
  <c r="H33" i="5"/>
  <c r="G33" i="5" s="1"/>
  <c r="H25" i="5" l="1"/>
  <c r="H23" i="5" s="1"/>
  <c r="G23" i="5" s="1"/>
  <c r="G67" i="5"/>
  <c r="H65" i="5"/>
  <c r="G65" i="5" s="1"/>
  <c r="J121" i="5"/>
  <c r="J119" i="5" s="1"/>
  <c r="J8" i="5"/>
  <c r="G30" i="5"/>
  <c r="G28" i="5"/>
  <c r="G29" i="5"/>
  <c r="H57" i="5"/>
  <c r="G58" i="5"/>
  <c r="H46" i="5"/>
  <c r="G25" i="5" l="1"/>
  <c r="G46" i="5"/>
  <c r="H21" i="5"/>
  <c r="H13" i="5" s="1"/>
  <c r="K13" i="5" s="1"/>
  <c r="G19" i="5"/>
  <c r="G12" i="5"/>
  <c r="G20" i="5"/>
  <c r="G27" i="5"/>
  <c r="G18" i="5"/>
  <c r="G57" i="5"/>
  <c r="H11" i="5" l="1"/>
  <c r="G11" i="5" s="1"/>
  <c r="G21" i="5"/>
  <c r="G9" i="5" l="1"/>
  <c r="H120" i="5"/>
  <c r="G120" i="5" s="1"/>
  <c r="G13" i="5"/>
  <c r="H10" i="5"/>
  <c r="G137" i="3"/>
  <c r="G136" i="3"/>
  <c r="G135" i="3"/>
  <c r="M134" i="3"/>
  <c r="L134" i="3"/>
  <c r="K134" i="3"/>
  <c r="J134" i="3"/>
  <c r="I134" i="3"/>
  <c r="H134" i="3"/>
  <c r="G134" i="3" s="1"/>
  <c r="M133" i="3"/>
  <c r="L133" i="3"/>
  <c r="K133" i="3"/>
  <c r="J133" i="3"/>
  <c r="I133" i="3"/>
  <c r="H133" i="3"/>
  <c r="G133" i="3"/>
  <c r="M132" i="3"/>
  <c r="L132" i="3"/>
  <c r="K132" i="3"/>
  <c r="J132" i="3"/>
  <c r="I132" i="3"/>
  <c r="H132" i="3"/>
  <c r="G132" i="3" s="1"/>
  <c r="M131" i="3"/>
  <c r="L131" i="3"/>
  <c r="K131" i="3"/>
  <c r="J131" i="3"/>
  <c r="I131" i="3"/>
  <c r="H131" i="3"/>
  <c r="G131" i="3"/>
  <c r="M130" i="3"/>
  <c r="L130" i="3"/>
  <c r="K130" i="3"/>
  <c r="J130" i="3"/>
  <c r="I130" i="3"/>
  <c r="H130" i="3"/>
  <c r="G130" i="3" s="1"/>
  <c r="M129" i="3"/>
  <c r="L129" i="3"/>
  <c r="K129" i="3"/>
  <c r="J129" i="3"/>
  <c r="I129" i="3"/>
  <c r="H129" i="3"/>
  <c r="G129" i="3"/>
  <c r="M128" i="3"/>
  <c r="L128" i="3"/>
  <c r="K128" i="3"/>
  <c r="J128" i="3"/>
  <c r="I128" i="3"/>
  <c r="H128" i="3"/>
  <c r="G128" i="3" s="1"/>
  <c r="M127" i="3"/>
  <c r="L127" i="3"/>
  <c r="K127" i="3"/>
  <c r="J127" i="3"/>
  <c r="I127" i="3"/>
  <c r="H127" i="3"/>
  <c r="G127" i="3"/>
  <c r="M126" i="3"/>
  <c r="L126" i="3"/>
  <c r="K126" i="3"/>
  <c r="J126" i="3"/>
  <c r="I126" i="3"/>
  <c r="H126" i="3"/>
  <c r="G126" i="3" s="1"/>
  <c r="M125" i="3"/>
  <c r="L125" i="3"/>
  <c r="K125" i="3"/>
  <c r="J125" i="3"/>
  <c r="I125" i="3"/>
  <c r="H125" i="3"/>
  <c r="G125" i="3"/>
  <c r="M124" i="3"/>
  <c r="L124" i="3"/>
  <c r="K124" i="3"/>
  <c r="J124" i="3"/>
  <c r="I124" i="3"/>
  <c r="H124" i="3"/>
  <c r="G124" i="3" s="1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/>
  <c r="M122" i="3"/>
  <c r="L122" i="3"/>
  <c r="K122" i="3"/>
  <c r="J122" i="3"/>
  <c r="I122" i="3"/>
  <c r="H122" i="3"/>
  <c r="G122" i="3" s="1"/>
  <c r="G121" i="3"/>
  <c r="G120" i="3"/>
  <c r="G119" i="3"/>
  <c r="G118" i="3"/>
  <c r="G117" i="3"/>
  <c r="M116" i="3"/>
  <c r="L116" i="3"/>
  <c r="K116" i="3"/>
  <c r="J116" i="3"/>
  <c r="H116" i="3"/>
  <c r="G116" i="3"/>
  <c r="G115" i="3"/>
  <c r="J114" i="3"/>
  <c r="I114" i="3"/>
  <c r="H114" i="3"/>
  <c r="G114" i="3" s="1"/>
  <c r="G113" i="3"/>
  <c r="J112" i="3"/>
  <c r="I112" i="3"/>
  <c r="I106" i="3" s="1"/>
  <c r="H112" i="3"/>
  <c r="G112" i="3"/>
  <c r="G111" i="3"/>
  <c r="J110" i="3"/>
  <c r="J106" i="3" s="1"/>
  <c r="J29" i="3" s="1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G109" i="3"/>
  <c r="L108" i="3"/>
  <c r="L107" i="3" s="1"/>
  <c r="J108" i="3"/>
  <c r="J107" i="3" s="1"/>
  <c r="I108" i="3"/>
  <c r="H108" i="3"/>
  <c r="M107" i="3"/>
  <c r="K107" i="3"/>
  <c r="I107" i="3"/>
  <c r="L106" i="3"/>
  <c r="H106" i="3"/>
  <c r="G105" i="3"/>
  <c r="G104" i="3"/>
  <c r="G103" i="3"/>
  <c r="G102" i="3"/>
  <c r="G101" i="3"/>
  <c r="M100" i="3"/>
  <c r="L100" i="3"/>
  <c r="L90" i="3" s="1"/>
  <c r="K100" i="3"/>
  <c r="J100" i="3"/>
  <c r="I100" i="3"/>
  <c r="H100" i="3"/>
  <c r="G100" i="3" s="1"/>
  <c r="G99" i="3"/>
  <c r="J98" i="3"/>
  <c r="I98" i="3"/>
  <c r="I90" i="3" s="1"/>
  <c r="I29" i="3" s="1"/>
  <c r="H98" i="3"/>
  <c r="G98" i="3"/>
  <c r="G97" i="3"/>
  <c r="J96" i="3"/>
  <c r="J90" i="3" s="1"/>
  <c r="I96" i="3"/>
  <c r="H96" i="3"/>
  <c r="G95" i="3"/>
  <c r="J94" i="3"/>
  <c r="I94" i="3"/>
  <c r="H94" i="3"/>
  <c r="G94" i="3"/>
  <c r="G93" i="3"/>
  <c r="M92" i="3"/>
  <c r="M91" i="3" s="1"/>
  <c r="L92" i="3"/>
  <c r="K92" i="3"/>
  <c r="K91" i="3" s="1"/>
  <c r="J92" i="3"/>
  <c r="I92" i="3"/>
  <c r="I91" i="3" s="1"/>
  <c r="H92" i="3"/>
  <c r="G92" i="3"/>
  <c r="L91" i="3"/>
  <c r="J91" i="3"/>
  <c r="H91" i="3"/>
  <c r="G91" i="3" s="1"/>
  <c r="M90" i="3"/>
  <c r="K90" i="3"/>
  <c r="K29" i="3" s="1"/>
  <c r="M89" i="3"/>
  <c r="G89" i="3"/>
  <c r="M88" i="3"/>
  <c r="L88" i="3"/>
  <c r="L87" i="3" s="1"/>
  <c r="L79" i="3" s="1"/>
  <c r="K88" i="3"/>
  <c r="J88" i="3"/>
  <c r="J87" i="3" s="1"/>
  <c r="J28" i="3" s="1"/>
  <c r="I88" i="3"/>
  <c r="H88" i="3"/>
  <c r="M87" i="3"/>
  <c r="K87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M79" i="3" s="1"/>
  <c r="L80" i="3"/>
  <c r="K80" i="3"/>
  <c r="K79" i="3" s="1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H73" i="3"/>
  <c r="M72" i="3"/>
  <c r="M71" i="3" s="1"/>
  <c r="J71" i="3"/>
  <c r="J26" i="3" s="1"/>
  <c r="M70" i="3"/>
  <c r="M60" i="3" s="1"/>
  <c r="L70" i="3"/>
  <c r="K70" i="3"/>
  <c r="K60" i="3" s="1"/>
  <c r="K57" i="3" s="1"/>
  <c r="K54" i="3" s="1"/>
  <c r="K25" i="3" s="1"/>
  <c r="J70" i="3"/>
  <c r="G70" i="3"/>
  <c r="G69" i="3"/>
  <c r="I68" i="3"/>
  <c r="G68" i="3" s="1"/>
  <c r="M67" i="3"/>
  <c r="L67" i="3"/>
  <c r="K67" i="3"/>
  <c r="J67" i="3"/>
  <c r="H67" i="3"/>
  <c r="M66" i="3"/>
  <c r="L66" i="3"/>
  <c r="L64" i="3" s="1"/>
  <c r="K66" i="3"/>
  <c r="J66" i="3"/>
  <c r="J64" i="3" s="1"/>
  <c r="I66" i="3"/>
  <c r="G66" i="3"/>
  <c r="G65" i="3"/>
  <c r="M64" i="3"/>
  <c r="K64" i="3"/>
  <c r="G64" i="3" s="1"/>
  <c r="I64" i="3"/>
  <c r="H64" i="3"/>
  <c r="G63" i="3"/>
  <c r="G62" i="3"/>
  <c r="M61" i="3"/>
  <c r="L61" i="3"/>
  <c r="K61" i="3"/>
  <c r="J61" i="3"/>
  <c r="I61" i="3"/>
  <c r="G61" i="3"/>
  <c r="L60" i="3"/>
  <c r="L57" i="3" s="1"/>
  <c r="L54" i="3" s="1"/>
  <c r="J60" i="3"/>
  <c r="J57" i="3" s="1"/>
  <c r="I60" i="3"/>
  <c r="H60" i="3"/>
  <c r="M59" i="3"/>
  <c r="L59" i="3"/>
  <c r="K59" i="3"/>
  <c r="J59" i="3"/>
  <c r="I59" i="3"/>
  <c r="H59" i="3"/>
  <c r="G59" i="3"/>
  <c r="J58" i="3"/>
  <c r="H58" i="3"/>
  <c r="M57" i="3"/>
  <c r="I57" i="3"/>
  <c r="L56" i="3"/>
  <c r="L24" i="3" s="1"/>
  <c r="L23" i="3" s="1"/>
  <c r="J56" i="3"/>
  <c r="H56" i="3"/>
  <c r="L55" i="3"/>
  <c r="J55" i="3"/>
  <c r="M54" i="3"/>
  <c r="M25" i="3" s="1"/>
  <c r="J54" i="3"/>
  <c r="I54" i="3"/>
  <c r="I25" i="3" s="1"/>
  <c r="L53" i="3"/>
  <c r="L52" i="3" s="1"/>
  <c r="J53" i="3"/>
  <c r="J52" i="3" s="1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I49" i="3"/>
  <c r="G49" i="3"/>
  <c r="H48" i="3"/>
  <c r="G48" i="3"/>
  <c r="H47" i="3"/>
  <c r="G47" i="3"/>
  <c r="M46" i="3"/>
  <c r="L46" i="3"/>
  <c r="L42" i="3" s="1"/>
  <c r="K46" i="3"/>
  <c r="J46" i="3"/>
  <c r="J42" i="3" s="1"/>
  <c r="J39" i="3" s="1"/>
  <c r="I46" i="3"/>
  <c r="H46" i="3"/>
  <c r="M45" i="3"/>
  <c r="M43" i="3" s="1"/>
  <c r="L45" i="3"/>
  <c r="K45" i="3"/>
  <c r="K43" i="3" s="1"/>
  <c r="J45" i="3"/>
  <c r="I45" i="3"/>
  <c r="H45" i="3"/>
  <c r="G45" i="3"/>
  <c r="J44" i="3"/>
  <c r="I44" i="3"/>
  <c r="H44" i="3"/>
  <c r="G44" i="3"/>
  <c r="L43" i="3"/>
  <c r="J43" i="3"/>
  <c r="H43" i="3"/>
  <c r="M42" i="3"/>
  <c r="M39" i="3" s="1"/>
  <c r="K42" i="3"/>
  <c r="K39" i="3" s="1"/>
  <c r="K36" i="3" s="1"/>
  <c r="I42" i="3"/>
  <c r="I39" i="3" s="1"/>
  <c r="M41" i="3"/>
  <c r="L41" i="3"/>
  <c r="K41" i="3"/>
  <c r="J41" i="3"/>
  <c r="H41" i="3"/>
  <c r="M40" i="3"/>
  <c r="L39" i="3"/>
  <c r="M38" i="3"/>
  <c r="K38" i="3"/>
  <c r="M36" i="3"/>
  <c r="I36" i="3"/>
  <c r="M33" i="3"/>
  <c r="L33" i="3"/>
  <c r="K33" i="3"/>
  <c r="J33" i="3"/>
  <c r="I33" i="3"/>
  <c r="H33" i="3"/>
  <c r="G33" i="3" s="1"/>
  <c r="M32" i="3"/>
  <c r="L32" i="3"/>
  <c r="K32" i="3"/>
  <c r="J32" i="3"/>
  <c r="I32" i="3"/>
  <c r="H32" i="3"/>
  <c r="G32" i="3"/>
  <c r="L31" i="3"/>
  <c r="L30" i="3" s="1"/>
  <c r="J31" i="3"/>
  <c r="H31" i="3"/>
  <c r="K30" i="3"/>
  <c r="M29" i="3"/>
  <c r="L29" i="3"/>
  <c r="M28" i="3"/>
  <c r="K28" i="3"/>
  <c r="I28" i="3"/>
  <c r="L27" i="3"/>
  <c r="I27" i="3"/>
  <c r="M26" i="3"/>
  <c r="L25" i="3"/>
  <c r="J25" i="3"/>
  <c r="J24" i="3"/>
  <c r="J23" i="3"/>
  <c r="M22" i="3"/>
  <c r="I22" i="3"/>
  <c r="G19" i="3"/>
  <c r="M18" i="3"/>
  <c r="M17" i="3" s="1"/>
  <c r="M15" i="3" s="1"/>
  <c r="M11" i="3" s="1"/>
  <c r="M141" i="3" s="1"/>
  <c r="L18" i="3"/>
  <c r="K18" i="3"/>
  <c r="K17" i="3" s="1"/>
  <c r="J18" i="3"/>
  <c r="I18" i="3"/>
  <c r="I17" i="3" s="1"/>
  <c r="H18" i="3"/>
  <c r="G18" i="3"/>
  <c r="L17" i="3"/>
  <c r="L16" i="3" s="1"/>
  <c r="J17" i="3"/>
  <c r="J16" i="3" s="1"/>
  <c r="H17" i="3"/>
  <c r="M16" i="3"/>
  <c r="I16" i="3"/>
  <c r="J13" i="3"/>
  <c r="J9" i="3"/>
  <c r="H8" i="5" l="1"/>
  <c r="G8" i="5" s="1"/>
  <c r="G10" i="5"/>
  <c r="H121" i="5"/>
  <c r="J36" i="3"/>
  <c r="J22" i="3"/>
  <c r="J139" i="3"/>
  <c r="K15" i="3"/>
  <c r="K11" i="3" s="1"/>
  <c r="K141" i="3" s="1"/>
  <c r="G31" i="3"/>
  <c r="H30" i="3"/>
  <c r="K37" i="3"/>
  <c r="K35" i="3"/>
  <c r="K34" i="3" s="1"/>
  <c r="K21" i="3"/>
  <c r="L36" i="3"/>
  <c r="L22" i="3"/>
  <c r="J40" i="3"/>
  <c r="J38" i="3"/>
  <c r="L40" i="3"/>
  <c r="L38" i="3"/>
  <c r="G46" i="3"/>
  <c r="H42" i="3"/>
  <c r="H13" i="3"/>
  <c r="L13" i="3"/>
  <c r="J15" i="3"/>
  <c r="J11" i="3" s="1"/>
  <c r="J141" i="3" s="1"/>
  <c r="K16" i="3"/>
  <c r="G17" i="3"/>
  <c r="H16" i="3"/>
  <c r="G16" i="3" s="1"/>
  <c r="K22" i="3"/>
  <c r="I30" i="3"/>
  <c r="M30" i="3"/>
  <c r="J30" i="3"/>
  <c r="M37" i="3"/>
  <c r="M35" i="3"/>
  <c r="M34" i="3" s="1"/>
  <c r="M21" i="3"/>
  <c r="K40" i="3"/>
  <c r="H40" i="3"/>
  <c r="H38" i="3"/>
  <c r="I43" i="3"/>
  <c r="G43" i="3" s="1"/>
  <c r="I41" i="3"/>
  <c r="I58" i="3"/>
  <c r="I56" i="3"/>
  <c r="K58" i="3"/>
  <c r="K56" i="3"/>
  <c r="M58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G58" i="3" s="1"/>
  <c r="G60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G121" i="5" l="1"/>
  <c r="H119" i="5"/>
  <c r="G119" i="5" s="1"/>
  <c r="J79" i="3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G30" i="3"/>
  <c r="H79" i="3"/>
  <c r="G79" i="3" s="1"/>
  <c r="G80" i="3"/>
  <c r="H27" i="3"/>
  <c r="G27" i="3" s="1"/>
  <c r="G73" i="3"/>
  <c r="I38" i="3"/>
  <c r="I40" i="3"/>
  <c r="G40" i="3" s="1"/>
  <c r="H37" i="3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K10" i="3" l="1"/>
  <c r="K12" i="3"/>
  <c r="J20" i="3"/>
  <c r="J14" i="3"/>
  <c r="L20" i="3"/>
  <c r="L14" i="3"/>
  <c r="M10" i="3"/>
  <c r="M12" i="3"/>
  <c r="G37" i="3"/>
  <c r="I37" i="3"/>
  <c r="I35" i="3"/>
  <c r="I34" i="3" s="1"/>
  <c r="I21" i="3"/>
  <c r="I52" i="3"/>
  <c r="G53" i="3"/>
  <c r="G24" i="3"/>
  <c r="G55" i="3"/>
  <c r="H139" i="3"/>
  <c r="G9" i="3"/>
  <c r="G21" i="3"/>
  <c r="H20" i="3"/>
  <c r="H14" i="3"/>
  <c r="G38" i="3"/>
  <c r="G39" i="3"/>
  <c r="H36" i="3"/>
  <c r="G36" i="3" s="1"/>
  <c r="H22" i="3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G12" i="3" s="1"/>
  <c r="H140" i="3"/>
  <c r="G10" i="3"/>
  <c r="H8" i="3"/>
  <c r="I140" i="3" l="1"/>
  <c r="I138" i="3" s="1"/>
  <c r="I8" i="3"/>
  <c r="G8" i="3"/>
  <c r="H138" i="3"/>
  <c r="G138" i="3" s="1"/>
  <c r="H141" i="3"/>
  <c r="G141" i="3" s="1"/>
  <c r="G11" i="3"/>
  <c r="G140" i="3" l="1"/>
</calcChain>
</file>

<file path=xl/comments1.xml><?xml version="1.0" encoding="utf-8"?>
<comments xmlns="http://schemas.openxmlformats.org/spreadsheetml/2006/main">
  <authors>
    <author>Автор</author>
  </authors>
  <commentList>
    <comment ref="H4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I4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J4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H4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-1186029,0р и посадили на медкабинеты п4 м1.1.2</t>
        </r>
      </text>
    </comment>
    <comment ref="H5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H10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  <comment ref="I10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  <comment ref="J10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H4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I4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J4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1 000 000,00 - на 1.1.5
1 000 000,00 - на 1.1.8</t>
        </r>
      </text>
    </comment>
    <comment ref="H4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-1186029,0р и посадили на медкабинеты п4 м1.1.2</t>
        </r>
      </text>
    </comment>
    <comment ref="H5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H10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  <comment ref="I10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  <comment ref="J10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13 019 800,00 на питание ОВЗ (2.2.2)</t>
        </r>
      </text>
    </comment>
  </commentList>
</comments>
</file>

<file path=xl/comments3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<sst xmlns="http://schemas.openxmlformats.org/spreadsheetml/2006/main" count="1392" uniqueCount="200">
  <si>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</si>
  <si>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</si>
  <si>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</si>
  <si>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</si>
  <si>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</si>
  <si>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</si>
  <si>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</si>
  <si>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</si>
  <si>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</si>
  <si>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</si>
  <si>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</si>
  <si>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</si>
  <si>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</si>
  <si>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</si>
  <si>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</si>
  <si>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</si>
  <si>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</si>
  <si>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</si>
  <si>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</si>
  <si>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</si>
  <si>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</si>
  <si>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</si>
  <si>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</si>
  <si>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</si>
  <si>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</si>
  <si>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</si>
  <si>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</si>
  <si>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</si>
  <si>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</si>
  <si>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</si>
  <si>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</si>
  <si>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</si>
  <si>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</si>
  <si>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</si>
  <si>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</si>
  <si>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</si>
  <si>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</si>
  <si>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</si>
  <si>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</si>
  <si>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</si>
  <si>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</si>
  <si>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</si>
  <si>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</si>
  <si>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</si>
  <si>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</si>
  <si>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</si>
  <si>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</si>
  <si>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</si>
  <si>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</si>
  <si>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</si>
  <si>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</si>
  <si>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</si>
  <si>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</si>
  <si>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</si>
  <si>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</si>
  <si>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</si>
  <si>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</si>
  <si>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</si>
  <si>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</si>
  <si>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</si>
  <si>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</si>
  <si>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</si>
  <si>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</si>
  <si>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</si>
  <si>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</si>
  <si>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</si>
  <si>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</si>
  <si>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</si>
  <si>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</si>
  <si>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</si>
  <si>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</si>
  <si>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</si>
  <si>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</si>
  <si>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</si>
  <si>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</si>
  <si>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</si>
  <si>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</si>
  <si>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</si>
  <si>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</si>
  <si>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</si>
  <si>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</si>
  <si>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</si>
  <si>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</si>
  <si>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</si>
  <si>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</si>
  <si>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</si>
  <si>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</si>
  <si>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</si>
  <si>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</si>
  <si>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</si>
  <si>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</si>
  <si>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</si>
  <si>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</si>
  <si>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</si>
  <si>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</si>
  <si>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</si>
  <si>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</si>
  <si>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</si>
  <si>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</si>
  <si>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</si>
  <si>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</si>
  <si>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</si>
  <si>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</si>
  <si>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</si>
  <si>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</si>
  <si>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</si>
  <si>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</si>
  <si>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</si>
  <si>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</si>
  <si>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</si>
  <si>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</si>
  <si>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</si>
  <si>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</si>
  <si>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</si>
  <si>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</si>
  <si>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</si>
  <si>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</si>
  <si>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</si>
  <si>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</si>
  <si>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</si>
  <si>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</si>
  <si>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</si>
  <si>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</si>
  <si>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Заместитель главы администрации -начальник управления                                                                                                                                              (должность руководителя)</t>
  </si>
  <si>
    <t xml:space="preserve">Рогачева Елена Владимировна 
51-27-62 </t>
  </si>
  <si>
    <t>0112641021</t>
  </si>
  <si>
    <r>
      <rPr>
        <b/>
        <sz val="8"/>
        <color rgb="FFFF0000"/>
        <rFont val="Times New Roman"/>
        <family val="1"/>
        <charset val="204"/>
      </rPr>
      <t>Мероприятие 1.1.2.</t>
    </r>
    <r>
      <rPr>
        <sz val="8"/>
        <color rgb="FFFF0000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</si>
  <si>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1.1.3. </t>
    </r>
    <r>
      <rPr>
        <sz val="8"/>
        <color rgb="FFFF000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</si>
  <si>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</si>
  <si>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</si>
  <si>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t>2023 год</t>
  </si>
  <si>
    <t>2022 год</t>
  </si>
  <si>
    <t>2024 год</t>
  </si>
  <si>
    <t xml:space="preserve">Приложение 2 к муниципальной программе муниципального образования "Город Астрахань" "Развитие системы образования муниципального образования  "Город Астрахань" 
</t>
  </si>
  <si>
    <t>Бюджет МО "Город Астрахань"</t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</si>
  <si>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</si>
  <si>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1.4.1.</t>
    </r>
    <r>
      <rPr>
        <sz val="8"/>
        <rFont val="Times New Roman"/>
        <family val="1"/>
        <charset val="204"/>
      </rPr>
      <t xml:space="preserve">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</si>
  <si>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t>0110153030</t>
  </si>
  <si>
    <t>Проект на 2022-2024гг к Думе (в соответствии с протоколом)</t>
  </si>
  <si>
    <t>без УК</t>
  </si>
  <si>
    <r>
      <rPr>
        <b/>
        <sz val="8"/>
        <color rgb="FFFF0000"/>
        <rFont val="Times New Roman"/>
        <family val="1"/>
        <charset val="204"/>
      </rPr>
      <t xml:space="preserve">Цель 1. </t>
    </r>
    <r>
      <rPr>
        <sz val="8"/>
        <color rgb="FFFF0000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</si>
  <si>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rgb="FFFF0000"/>
        <rFont val="Times New Roman"/>
        <family val="1"/>
        <charset val="204"/>
      </rPr>
      <t>Задача 1.1.</t>
    </r>
    <r>
      <rPr>
        <sz val="8"/>
        <color rgb="FFFF0000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</si>
  <si>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rgb="FFFF0000"/>
        <rFont val="Times New Roman"/>
        <family val="1"/>
        <charset val="204"/>
      </rPr>
      <t>Мероприятие 1.1.1.</t>
    </r>
    <r>
      <rPr>
        <sz val="8"/>
        <color rgb="FFFF0000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</si>
  <si>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color rgb="FFFF0000"/>
        <rFont val="Times New Roman"/>
        <family val="1"/>
        <charset val="204"/>
      </rPr>
      <t xml:space="preserve">Задача 1.2. </t>
    </r>
    <r>
      <rPr>
        <sz val="8"/>
        <color rgb="FFFF0000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</si>
  <si>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color rgb="FFFF0000"/>
        <rFont val="Times New Roman"/>
        <family val="1"/>
        <charset val="204"/>
      </rPr>
      <t>Мероприятие 1.2.1.</t>
    </r>
    <r>
      <rPr>
        <sz val="8"/>
        <color rgb="FFFF0000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</si>
  <si>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color rgb="FFFF0000"/>
        <rFont val="Times New Roman"/>
        <family val="1"/>
        <charset val="204"/>
      </rPr>
      <t xml:space="preserve">Задача 1.3. </t>
    </r>
    <r>
      <rPr>
        <sz val="8"/>
        <color rgb="FFFF0000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</si>
  <si>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color rgb="FFFF0000"/>
        <rFont val="Times New Roman"/>
        <family val="1"/>
        <charset val="204"/>
      </rPr>
      <t>Мероприятие 1.3.1.</t>
    </r>
    <r>
      <rPr>
        <sz val="8"/>
        <color rgb="FFFF0000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</si>
  <si>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color rgb="FFFF0000"/>
        <rFont val="Times New Roman"/>
        <family val="1"/>
        <charset val="204"/>
      </rPr>
      <t xml:space="preserve">Задача 1.4. </t>
    </r>
    <r>
      <rPr>
        <sz val="8"/>
        <color rgb="FFFF0000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</si>
  <si>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color rgb="FFFF0000"/>
        <rFont val="Times New Roman"/>
        <family val="1"/>
        <charset val="204"/>
      </rPr>
      <t xml:space="preserve">Мероприятие 1.4.1. </t>
    </r>
    <r>
      <rPr>
        <sz val="8"/>
        <color rgb="FFFF0000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</si>
  <si>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color rgb="FFFF0000"/>
        <rFont val="Times New Roman"/>
        <family val="1"/>
        <charset val="204"/>
      </rPr>
      <t xml:space="preserve">Задача 1.5. </t>
    </r>
    <r>
      <rPr>
        <sz val="8"/>
        <color rgb="FFFF0000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</si>
  <si>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rgb="FFFF0000"/>
        <rFont val="Times New Roman"/>
        <family val="1"/>
        <charset val="204"/>
      </rPr>
      <t>Мероприятие 1.5.1.</t>
    </r>
    <r>
      <rPr>
        <sz val="8"/>
        <color rgb="FFFF0000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</si>
  <si>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rgb="FFFF0000"/>
        <rFont val="Times New Roman"/>
        <family val="1"/>
        <charset val="204"/>
      </rPr>
      <t xml:space="preserve">Мероприятие 1.5.2.  </t>
    </r>
    <r>
      <rPr>
        <sz val="8"/>
        <color rgb="FFFF0000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</si>
  <si>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color rgb="FFFF0000"/>
        <rFont val="Times New Roman"/>
        <family val="1"/>
        <charset val="204"/>
      </rPr>
      <t>Мероприятие 1.5.3.</t>
    </r>
    <r>
      <rPr>
        <sz val="8"/>
        <color rgb="FFFF0000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</si>
  <si>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color rgb="FFFF0000"/>
        <rFont val="Times New Roman"/>
        <family val="1"/>
        <charset val="204"/>
      </rPr>
      <t xml:space="preserve">Мероприятие 1.5.4. </t>
    </r>
    <r>
      <rPr>
        <sz val="8"/>
        <color rgb="FFFF0000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</si>
  <si>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rgb="FFFF0000"/>
        <rFont val="Times New Roman"/>
        <family val="1"/>
        <charset val="204"/>
      </rPr>
      <t xml:space="preserve">Мероприятие 1.5.5. </t>
    </r>
    <r>
      <rPr>
        <sz val="8"/>
        <color rgb="FFFF0000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</si>
  <si>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r>
      <rPr>
        <b/>
        <sz val="8"/>
        <color rgb="FFFF0000"/>
        <rFont val="Times New Roman"/>
        <family val="1"/>
        <charset val="204"/>
      </rPr>
      <t>Цель 1</t>
    </r>
    <r>
      <rPr>
        <sz val="8"/>
        <color rgb="FFFF0000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</si>
  <si>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rgb="FFFF0000"/>
        <rFont val="Times New Roman"/>
        <family val="1"/>
        <charset val="204"/>
      </rPr>
      <t>Задача 1.1.</t>
    </r>
    <r>
      <rPr>
        <sz val="8"/>
        <color rgb="FFFF0000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</si>
  <si>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rgb="FFFF0000"/>
        <rFont val="Times New Roman"/>
        <family val="1"/>
        <charset val="204"/>
      </rPr>
      <t>Мероприятие 1.1.1.</t>
    </r>
    <r>
      <rPr>
        <sz val="8"/>
        <color rgb="FFFF0000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</si>
  <si>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1.1.2. </t>
    </r>
    <r>
      <rPr>
        <sz val="8"/>
        <color rgb="FFFF0000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</si>
  <si>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color rgb="FFFF0000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</si>
  <si>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 Оснащение медицинских кабинетов муниципальных образовательных организаций города Астрахани медицинским оборудованием,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мебелью, оргтехникой и медицинскими изделиями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</si>
  <si>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1.1.2. </t>
    </r>
    <r>
      <rPr>
        <sz val="8"/>
        <color rgb="FFFF0000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</si>
  <si>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1.1.3. </t>
    </r>
    <r>
      <rPr>
        <sz val="8"/>
        <color rgb="FFFF0000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</si>
  <si>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color rgb="FFFF0000"/>
        <rFont val="Times New Roman"/>
        <family val="1"/>
        <charset val="204"/>
      </rPr>
      <t>Мероприятие 1.1.5. С</t>
    </r>
    <r>
      <rPr>
        <sz val="8"/>
        <color rgb="FFFF0000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</si>
  <si>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t>01407L0000</t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</si>
  <si>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</si>
  <si>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t>0140000000</t>
  </si>
  <si>
    <t>0150000000</t>
  </si>
  <si>
    <t>9% софин.предоставленной  субсидии АО</t>
  </si>
  <si>
    <t>субсидия</t>
  </si>
  <si>
    <t>ВСЕГО</t>
  </si>
  <si>
    <t>ФБ</t>
  </si>
  <si>
    <t>АО</t>
  </si>
  <si>
    <t>Город</t>
  </si>
  <si>
    <t>2022г</t>
  </si>
  <si>
    <t>2023г</t>
  </si>
  <si>
    <t>%</t>
  </si>
  <si>
    <r>
      <rPr>
        <b/>
        <sz val="8"/>
        <rFont val="Times New Roman"/>
        <family val="1"/>
        <charset val="204"/>
      </rPr>
      <t>Мероприятие 2.2.1.</t>
    </r>
    <r>
      <rPr>
        <sz val="8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образовательных организациях муниципального образования "Город Астрахань"</t>
    </r>
  </si>
  <si>
    <t>ПРОЕКТ на 01.07.2021</t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</si>
  <si>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бесплатного двухразового питания, обучающихся с ограниченными возможностями здоровья в общеобразовательных организациях </t>
    </r>
  </si>
  <si>
    <t>0140743050</t>
  </si>
  <si>
    <t>2022-2023 год в соотв. с росписью ФКУ от 31.05.2021</t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</si>
  <si>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</si>
  <si>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t>Мероприятие 1.1.8.</t>
    </r>
    <r>
      <rPr>
        <sz val="8"/>
        <rFont val="Times New Roman"/>
        <family val="1"/>
        <charset val="204"/>
      </rPr>
      <t xml:space="preserve"> Создание дополнительных мест в действующей сети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</si>
  <si>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</si>
  <si>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>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</si>
  <si>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</si>
  <si>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</si>
  <si>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</si>
  <si>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</si>
  <si>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</si>
  <si>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rFont val="Times New Roman"/>
        <family val="1"/>
        <charset val="204"/>
      </rPr>
      <t>Мероприятие 1.1.2.</t>
    </r>
    <r>
      <rPr>
        <sz val="8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</si>
  <si>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</si>
  <si>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</si>
  <si>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</si>
  <si>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</si>
  <si>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</si>
  <si>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Мероприятие 1.5.1.</t>
    </r>
    <r>
      <rPr>
        <sz val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</si>
  <si>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t>Заместитель главы муниципального образования "Город Астрахань" -начальник управления                                                                                                                                              (должность руководителя)</t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</si>
  <si>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питанинием обучающихся с ограниченными возможностями здоровья в общеобразовательных организациях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</si>
</sst>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0.0000000000000"/>
  </numFmts>
  <fonts count="2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8"/>
      <color rgb="FFFF0000"/>
      <name val="Times New Roman"/>
      <family val="1"/>
      <charset val="204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204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top" wrapText="1"/>
    </xf>
    <xf numFmtId="0" fontId="23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/>
    <xf numFmtId="0" fontId="11" fillId="0" borderId="0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49" fontId="5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23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vertical="top" wrapText="1"/>
    </xf>
    <xf numFmtId="4" fontId="23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/>
    </xf>
    <xf numFmtId="0" fontId="0" fillId="0" borderId="0" xfId="0" applyFill="1" applyAlignment="1">
      <alignment vertical="top"/>
    </xf>
    <xf numFmtId="165" fontId="10" fillId="0" borderId="1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top" wrapText="1"/>
    </xf>
    <xf numFmtId="4" fontId="10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4" fontId="3" fillId="4" borderId="1" xfId="0" applyNumberFormat="1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left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/>
    </xf>
    <xf numFmtId="0" fontId="26" fillId="0" borderId="0" xfId="0" applyFont="1" applyFill="1" applyAlignment="1">
      <alignment vertical="top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vertical="center" wrapText="1"/>
    </xf>
    <xf numFmtId="4" fontId="16" fillId="0" borderId="0" xfId="0" applyNumberFormat="1" applyFont="1" applyFill="1" applyBorder="1"/>
    <xf numFmtId="4" fontId="3" fillId="0" borderId="1" xfId="0" applyNumberFormat="1" applyFont="1" applyFill="1" applyBorder="1" applyAlignment="1">
      <alignment horizontal="center" vertical="center"/>
    </xf>
    <xf numFmtId="165" fontId="3" fillId="0" borderId="1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horizontal="center" vertical="top" wrapText="1"/>
    </xf>
    <xf numFmtId="0" fontId="25" fillId="0" borderId="0" xfId="0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wrapText="1"/>
    </xf>
    <xf numFmtId="0" fontId="27" fillId="0" borderId="0" xfId="2" applyFont="1" applyFill="1" applyBorder="1" applyAlignment="1">
      <alignment horizontal="center" vertical="top" wrapText="1"/>
    </xf>
    <xf numFmtId="0" fontId="16" fillId="0" borderId="0" xfId="0" applyFont="1" applyFill="1" applyBorder="1" applyAlignment="1">
      <alignment horizontal="center" vertical="top" wrapText="1"/>
    </xf>
    <xf numFmtId="0" fontId="27" fillId="0" borderId="0" xfId="0" applyFont="1" applyFill="1" applyBorder="1" applyAlignment="1">
      <alignment horizontal="center" vertical="center" wrapText="1"/>
    </xf>
    <xf numFmtId="49" fontId="27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top"/>
    </xf>
    <xf numFmtId="0" fontId="16" fillId="0" borderId="0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left" vertical="top" wrapText="1"/>
    </xf>
    <xf numFmtId="0" fontId="3" fillId="0" borderId="13" xfId="0" applyFont="1" applyFill="1" applyBorder="1" applyAlignment="1">
      <alignment horizontal="left" vertical="top" wrapText="1"/>
    </xf>
    <xf numFmtId="0" fontId="3" fillId="0" borderId="1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1" fontId="15" fillId="0" borderId="2" xfId="0" applyNumberFormat="1" applyFont="1" applyFill="1" applyBorder="1" applyAlignment="1">
      <alignment horizontal="center" vertical="center" wrapText="1"/>
    </xf>
    <xf numFmtId="1" fontId="15" fillId="0" borderId="3" xfId="0" applyNumberFormat="1" applyFont="1" applyFill="1" applyBorder="1" applyAlignment="1">
      <alignment horizontal="center" vertical="center" wrapText="1"/>
    </xf>
    <xf numFmtId="1" fontId="15" fillId="0" borderId="4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top" wrapText="1"/>
    </xf>
    <xf numFmtId="0" fontId="15" fillId="0" borderId="3" xfId="0" applyFont="1" applyFill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right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30"/>
  <sheetViews>
    <sheetView showGridLines="0" tabSelected="1" view="pageBreakPreview" topLeftCell="A2" zoomScale="130" zoomScaleNormal="130" zoomScaleSheetLayoutView="130" workbookViewId="0">
      <pane ySplit="5" topLeftCell="A109" activePane="bottomLeft" state="frozen"/>
      <selection activeCell="A2" sqref="A2"/>
      <selection pane="bottomLeft" activeCell="B86" sqref="B86"/>
    </sheetView>
  </sheetViews>
  <sheetFormatPr defaultColWidth="9.109375" defaultRowHeight="13.8" x14ac:dyDescent="0.3"/>
  <cols>
    <col min="1" max="1" width="3.6640625" style="34" customWidth="1"/>
    <col min="2" max="2" width="50.44140625" style="143" customWidth="1"/>
    <col min="3" max="3" width="25.88671875" style="143" customWidth="1"/>
    <col min="4" max="4" width="16.44140625" style="143" customWidth="1"/>
    <col min="5" max="5" width="7.109375" style="144" customWidth="1"/>
    <col min="6" max="6" width="9.88671875" style="146" customWidth="1"/>
    <col min="7" max="7" width="14.109375" style="35" customWidth="1"/>
    <col min="8" max="8" width="12.33203125" style="35" customWidth="1"/>
    <col min="9" max="9" width="12.5546875" style="35" customWidth="1"/>
    <col min="10" max="11" width="14.88671875" style="35" bestFit="1" customWidth="1"/>
    <col min="12" max="14" width="9.109375" style="35"/>
    <col min="15" max="15" width="9.109375" style="35" customWidth="1"/>
    <col min="16" max="16" width="13.44140625" style="35" bestFit="1" customWidth="1"/>
    <col min="17" max="17" width="12.5546875" style="35" customWidth="1"/>
    <col min="18" max="18" width="14.44140625" style="35" bestFit="1" customWidth="1"/>
    <col min="19" max="16384" width="9.109375" style="35"/>
  </cols>
  <sheetData>
    <row r="1" spans="1:13" ht="47.25" customHeight="1" x14ac:dyDescent="0.3">
      <c r="A1" s="127"/>
      <c r="B1" s="128"/>
      <c r="C1" s="123"/>
      <c r="D1" s="123"/>
      <c r="E1" s="6"/>
      <c r="F1" s="176" t="s">
        <v>133</v>
      </c>
      <c r="G1" s="176"/>
      <c r="H1" s="176"/>
      <c r="I1" s="176"/>
      <c r="J1" s="176"/>
      <c r="K1" s="35" t="s">
        <v>138</v>
      </c>
    </row>
    <row r="2" spans="1:13" ht="15.75" customHeight="1" x14ac:dyDescent="0.3">
      <c r="A2" s="148"/>
      <c r="B2" s="148"/>
      <c r="C2" s="123"/>
      <c r="D2" s="123"/>
      <c r="E2" s="6"/>
      <c r="F2" s="135"/>
      <c r="G2" s="129"/>
      <c r="H2" s="130"/>
      <c r="I2" s="130"/>
      <c r="K2" s="147" t="s">
        <v>178</v>
      </c>
      <c r="L2" s="147"/>
      <c r="M2" s="147"/>
    </row>
    <row r="3" spans="1:13" ht="12.75" customHeight="1" x14ac:dyDescent="0.3">
      <c r="A3" s="177" t="s">
        <v>9</v>
      </c>
      <c r="B3" s="177"/>
      <c r="C3" s="177"/>
      <c r="D3" s="177"/>
      <c r="E3" s="177"/>
      <c r="F3" s="177"/>
      <c r="G3" s="177"/>
      <c r="H3" s="177"/>
      <c r="I3" s="177"/>
      <c r="K3" s="147"/>
      <c r="L3" s="147"/>
      <c r="M3" s="147"/>
    </row>
    <row r="4" spans="1:13" x14ac:dyDescent="0.3">
      <c r="A4" s="127"/>
      <c r="B4" s="123"/>
      <c r="C4" s="123"/>
      <c r="D4" s="123"/>
      <c r="E4" s="6"/>
      <c r="F4" s="135"/>
      <c r="G4" s="18"/>
      <c r="H4" s="18"/>
      <c r="I4" s="60"/>
      <c r="K4" s="147"/>
      <c r="L4" s="147"/>
      <c r="M4" s="147"/>
    </row>
    <row r="5" spans="1:13" ht="17.25" customHeight="1" x14ac:dyDescent="0.3">
      <c r="A5" s="178" t="s">
        <v>0</v>
      </c>
      <c r="B5" s="179" t="s">
        <v>97</v>
      </c>
      <c r="C5" s="179" t="s">
        <v>2</v>
      </c>
      <c r="D5" s="179" t="s">
        <v>10</v>
      </c>
      <c r="E5" s="178" t="s">
        <v>95</v>
      </c>
      <c r="F5" s="178"/>
      <c r="G5" s="180" t="s">
        <v>44</v>
      </c>
      <c r="H5" s="181"/>
      <c r="I5" s="181"/>
      <c r="J5" s="182"/>
      <c r="K5" s="35" t="s">
        <v>181</v>
      </c>
    </row>
    <row r="6" spans="1:13" ht="30.6" x14ac:dyDescent="0.3">
      <c r="A6" s="178"/>
      <c r="B6" s="179"/>
      <c r="C6" s="179"/>
      <c r="D6" s="179"/>
      <c r="E6" s="115" t="s">
        <v>94</v>
      </c>
      <c r="F6" s="54" t="s">
        <v>96</v>
      </c>
      <c r="G6" s="115" t="s">
        <v>11</v>
      </c>
      <c r="H6" s="115" t="s">
        <v>131</v>
      </c>
      <c r="I6" s="115" t="s">
        <v>130</v>
      </c>
      <c r="J6" s="115" t="s">
        <v>132</v>
      </c>
    </row>
    <row r="7" spans="1:13" x14ac:dyDescent="0.3">
      <c r="A7" s="116">
        <v>1</v>
      </c>
      <c r="B7" s="119">
        <v>2</v>
      </c>
      <c r="C7" s="119">
        <v>3</v>
      </c>
      <c r="D7" s="119">
        <v>4</v>
      </c>
      <c r="E7" s="116">
        <v>5</v>
      </c>
      <c r="F7" s="93">
        <v>6</v>
      </c>
      <c r="G7" s="116">
        <v>7</v>
      </c>
      <c r="H7" s="116">
        <v>8</v>
      </c>
      <c r="I7" s="116">
        <v>9</v>
      </c>
      <c r="J7" s="116">
        <v>10</v>
      </c>
    </row>
    <row r="8" spans="1:13" ht="20.25" customHeight="1" x14ac:dyDescent="0.3">
      <c r="A8" s="169">
        <v>1</v>
      </c>
      <c r="B8" s="157" t="s">
        <v>6</v>
      </c>
      <c r="C8" s="186" t="s">
        <v>60</v>
      </c>
      <c r="D8" s="119" t="s">
        <v>1</v>
      </c>
      <c r="E8" s="115" t="s">
        <v>17</v>
      </c>
      <c r="F8" s="54" t="s">
        <v>100</v>
      </c>
      <c r="G8" s="30">
        <f>H8+I8+J8</f>
        <v>12212888106.810001</v>
      </c>
      <c r="H8" s="30">
        <f>H9+H10</f>
        <v>4234267511.21</v>
      </c>
      <c r="I8" s="30">
        <f t="shared" ref="I8:J8" si="0">I9+I10</f>
        <v>3989310297.8000002</v>
      </c>
      <c r="J8" s="30">
        <f t="shared" si="0"/>
        <v>3989310297.8000002</v>
      </c>
      <c r="K8" s="131"/>
    </row>
    <row r="9" spans="1:13" ht="18.75" customHeight="1" x14ac:dyDescent="0.3">
      <c r="A9" s="169"/>
      <c r="B9" s="158"/>
      <c r="C9" s="187"/>
      <c r="D9" s="119" t="s">
        <v>13</v>
      </c>
      <c r="E9" s="115" t="s">
        <v>17</v>
      </c>
      <c r="F9" s="54" t="s">
        <v>17</v>
      </c>
      <c r="G9" s="30">
        <f t="shared" ref="G9:G56" si="1">H9+I9+J9</f>
        <v>8297339541.8100004</v>
      </c>
      <c r="H9" s="30">
        <f>H12</f>
        <v>2929084656.21</v>
      </c>
      <c r="I9" s="30">
        <f t="shared" ref="I9:J9" si="2">I12</f>
        <v>2684127442.8000002</v>
      </c>
      <c r="J9" s="30">
        <f t="shared" si="2"/>
        <v>2684127442.8000002</v>
      </c>
    </row>
    <row r="10" spans="1:13" ht="21.75" customHeight="1" x14ac:dyDescent="0.3">
      <c r="A10" s="169"/>
      <c r="B10" s="159"/>
      <c r="C10" s="188"/>
      <c r="D10" s="119" t="s">
        <v>134</v>
      </c>
      <c r="E10" s="115" t="s">
        <v>17</v>
      </c>
      <c r="F10" s="54" t="s">
        <v>17</v>
      </c>
      <c r="G10" s="30">
        <f t="shared" si="1"/>
        <v>3915548565</v>
      </c>
      <c r="H10" s="30">
        <f>H13</f>
        <v>1305182854.9999998</v>
      </c>
      <c r="I10" s="30">
        <f t="shared" ref="I10:J10" si="3">I13</f>
        <v>1305182855</v>
      </c>
      <c r="J10" s="30">
        <f t="shared" si="3"/>
        <v>1305182855</v>
      </c>
      <c r="K10" s="131"/>
    </row>
    <row r="11" spans="1:13" ht="21.75" customHeight="1" x14ac:dyDescent="0.3">
      <c r="A11" s="169">
        <v>2</v>
      </c>
      <c r="B11" s="183" t="s">
        <v>51</v>
      </c>
      <c r="C11" s="186" t="s">
        <v>60</v>
      </c>
      <c r="D11" s="119" t="s">
        <v>1</v>
      </c>
      <c r="E11" s="115" t="s">
        <v>17</v>
      </c>
      <c r="F11" s="54" t="s">
        <v>17</v>
      </c>
      <c r="G11" s="30">
        <f t="shared" si="1"/>
        <v>12212888106.810001</v>
      </c>
      <c r="H11" s="30">
        <f>H12+H13</f>
        <v>4234267511.21</v>
      </c>
      <c r="I11" s="30">
        <f t="shared" ref="I11:J11" si="4">I12+I13</f>
        <v>3989310297.8000002</v>
      </c>
      <c r="J11" s="30">
        <f t="shared" si="4"/>
        <v>3989310297.8000002</v>
      </c>
    </row>
    <row r="12" spans="1:13" ht="20.25" customHeight="1" x14ac:dyDescent="0.3">
      <c r="A12" s="169"/>
      <c r="B12" s="184"/>
      <c r="C12" s="187"/>
      <c r="D12" s="119" t="s">
        <v>13</v>
      </c>
      <c r="E12" s="115" t="s">
        <v>17</v>
      </c>
      <c r="F12" s="54" t="s">
        <v>17</v>
      </c>
      <c r="G12" s="30">
        <f t="shared" si="1"/>
        <v>8297339541.8100004</v>
      </c>
      <c r="H12" s="30">
        <f>H19+H24</f>
        <v>2929084656.21</v>
      </c>
      <c r="I12" s="30">
        <f t="shared" ref="I12:J12" si="5">I19+I24</f>
        <v>2684127442.8000002</v>
      </c>
      <c r="J12" s="30">
        <f t="shared" si="5"/>
        <v>2684127442.8000002</v>
      </c>
      <c r="K12" s="35" t="s">
        <v>139</v>
      </c>
    </row>
    <row r="13" spans="1:13" ht="26.25" customHeight="1" x14ac:dyDescent="0.3">
      <c r="A13" s="169"/>
      <c r="B13" s="185"/>
      <c r="C13" s="188"/>
      <c r="D13" s="119" t="s">
        <v>134</v>
      </c>
      <c r="E13" s="115" t="s">
        <v>17</v>
      </c>
      <c r="F13" s="54" t="s">
        <v>17</v>
      </c>
      <c r="G13" s="30">
        <f t="shared" si="1"/>
        <v>3915548565</v>
      </c>
      <c r="H13" s="30">
        <f>H15+H20+H21+H25+H26</f>
        <v>1305182854.9999998</v>
      </c>
      <c r="I13" s="30">
        <f t="shared" ref="I13:J13" si="6">I15+I20+I21+I25+I26</f>
        <v>1305182855</v>
      </c>
      <c r="J13" s="30">
        <f t="shared" si="6"/>
        <v>1305182855</v>
      </c>
      <c r="K13" s="131">
        <f>H13-151000</f>
        <v>1305031854.9999998</v>
      </c>
    </row>
    <row r="14" spans="1:13" ht="12.75" customHeight="1" x14ac:dyDescent="0.3">
      <c r="A14" s="169">
        <v>3</v>
      </c>
      <c r="B14" s="170" t="s">
        <v>53</v>
      </c>
      <c r="C14" s="175" t="s">
        <v>62</v>
      </c>
      <c r="D14" s="119" t="s">
        <v>1</v>
      </c>
      <c r="E14" s="115">
        <v>741</v>
      </c>
      <c r="F14" s="54" t="s">
        <v>99</v>
      </c>
      <c r="G14" s="30">
        <f>H14+I14+J14</f>
        <v>187431756</v>
      </c>
      <c r="H14" s="30">
        <f>H15</f>
        <v>62477252</v>
      </c>
      <c r="I14" s="30">
        <f t="shared" ref="I14:J15" si="7">I15</f>
        <v>62477252</v>
      </c>
      <c r="J14" s="30">
        <f t="shared" si="7"/>
        <v>62477252</v>
      </c>
    </row>
    <row r="15" spans="1:13" ht="25.5" customHeight="1" x14ac:dyDescent="0.3">
      <c r="A15" s="169"/>
      <c r="B15" s="170"/>
      <c r="C15" s="175"/>
      <c r="D15" s="119" t="s">
        <v>134</v>
      </c>
      <c r="E15" s="115">
        <v>741</v>
      </c>
      <c r="F15" s="54" t="s">
        <v>99</v>
      </c>
      <c r="G15" s="30">
        <f t="shared" si="1"/>
        <v>187431756</v>
      </c>
      <c r="H15" s="30">
        <f>H16</f>
        <v>62477252</v>
      </c>
      <c r="I15" s="30">
        <f t="shared" si="7"/>
        <v>62477252</v>
      </c>
      <c r="J15" s="30">
        <f t="shared" si="7"/>
        <v>62477252</v>
      </c>
    </row>
    <row r="16" spans="1:13" ht="41.25" customHeight="1" x14ac:dyDescent="0.3">
      <c r="A16" s="116">
        <v>4</v>
      </c>
      <c r="B16" s="118" t="s">
        <v>47</v>
      </c>
      <c r="C16" s="119" t="s">
        <v>62</v>
      </c>
      <c r="D16" s="119" t="s">
        <v>134</v>
      </c>
      <c r="E16" s="115">
        <v>741</v>
      </c>
      <c r="F16" s="54" t="s">
        <v>99</v>
      </c>
      <c r="G16" s="30">
        <f t="shared" si="1"/>
        <v>187431756</v>
      </c>
      <c r="H16" s="30">
        <v>62477252</v>
      </c>
      <c r="I16" s="30">
        <v>62477252</v>
      </c>
      <c r="J16" s="30">
        <v>62477252</v>
      </c>
    </row>
    <row r="17" spans="1:10" ht="27" customHeight="1" x14ac:dyDescent="0.3">
      <c r="A17" s="116">
        <v>5</v>
      </c>
      <c r="B17" s="118" t="s">
        <v>54</v>
      </c>
      <c r="C17" s="119" t="s">
        <v>62</v>
      </c>
      <c r="D17" s="119" t="s">
        <v>43</v>
      </c>
      <c r="E17" s="115">
        <v>741</v>
      </c>
      <c r="F17" s="54" t="s">
        <v>17</v>
      </c>
      <c r="G17" s="30">
        <f t="shared" si="1"/>
        <v>0</v>
      </c>
      <c r="H17" s="30">
        <v>0</v>
      </c>
      <c r="I17" s="30">
        <v>0</v>
      </c>
      <c r="J17" s="30">
        <v>0</v>
      </c>
    </row>
    <row r="18" spans="1:10" ht="12.75" customHeight="1" x14ac:dyDescent="0.3">
      <c r="A18" s="169">
        <v>6</v>
      </c>
      <c r="B18" s="170" t="s">
        <v>52</v>
      </c>
      <c r="C18" s="170" t="s">
        <v>62</v>
      </c>
      <c r="D18" s="119" t="s">
        <v>1</v>
      </c>
      <c r="E18" s="115">
        <v>741</v>
      </c>
      <c r="F18" s="54" t="s">
        <v>17</v>
      </c>
      <c r="G18" s="30">
        <f t="shared" si="1"/>
        <v>10914537478.619999</v>
      </c>
      <c r="H18" s="30">
        <f>H19+H20</f>
        <v>3796370726.3999996</v>
      </c>
      <c r="I18" s="30">
        <f t="shared" ref="I18:J18" si="8">I19+I20</f>
        <v>3559083376.1099997</v>
      </c>
      <c r="J18" s="30">
        <f t="shared" si="8"/>
        <v>3559083376.1099997</v>
      </c>
    </row>
    <row r="19" spans="1:10" x14ac:dyDescent="0.3">
      <c r="A19" s="169"/>
      <c r="B19" s="170"/>
      <c r="C19" s="170"/>
      <c r="D19" s="119" t="s">
        <v>13</v>
      </c>
      <c r="E19" s="115">
        <v>741</v>
      </c>
      <c r="F19" s="54" t="s">
        <v>17</v>
      </c>
      <c r="G19" s="30">
        <f t="shared" si="1"/>
        <v>7466943150</v>
      </c>
      <c r="H19" s="30">
        <f>H31</f>
        <v>2647507250</v>
      </c>
      <c r="I19" s="30">
        <f>I31</f>
        <v>2409717950</v>
      </c>
      <c r="J19" s="30">
        <f>J31</f>
        <v>2409717950</v>
      </c>
    </row>
    <row r="20" spans="1:10" ht="25.5" customHeight="1" x14ac:dyDescent="0.3">
      <c r="A20" s="169"/>
      <c r="B20" s="170"/>
      <c r="C20" s="170"/>
      <c r="D20" s="119" t="s">
        <v>134</v>
      </c>
      <c r="E20" s="115">
        <v>741</v>
      </c>
      <c r="F20" s="54" t="s">
        <v>17</v>
      </c>
      <c r="G20" s="30">
        <f t="shared" si="1"/>
        <v>3447594328.6199999</v>
      </c>
      <c r="H20" s="30">
        <f>H32</f>
        <v>1148863476.3999999</v>
      </c>
      <c r="I20" s="30">
        <f t="shared" ref="I20:J20" si="9">I32</f>
        <v>1149365426.1099999</v>
      </c>
      <c r="J20" s="30">
        <f t="shared" si="9"/>
        <v>1149365426.1099999</v>
      </c>
    </row>
    <row r="21" spans="1:10" ht="42.6" customHeight="1" x14ac:dyDescent="0.3">
      <c r="A21" s="114">
        <v>7</v>
      </c>
      <c r="B21" s="94" t="s">
        <v>184</v>
      </c>
      <c r="C21" s="94" t="s">
        <v>62</v>
      </c>
      <c r="D21" s="119" t="s">
        <v>134</v>
      </c>
      <c r="E21" s="115">
        <v>741</v>
      </c>
      <c r="F21" s="54" t="s">
        <v>17</v>
      </c>
      <c r="G21" s="30">
        <f t="shared" si="1"/>
        <v>143267883</v>
      </c>
      <c r="H21" s="30">
        <f>H46</f>
        <v>47755961</v>
      </c>
      <c r="I21" s="30">
        <f t="shared" ref="I21:J21" si="10">I46</f>
        <v>47755961</v>
      </c>
      <c r="J21" s="30">
        <f t="shared" si="10"/>
        <v>47755961</v>
      </c>
    </row>
    <row r="22" spans="1:10" ht="20.399999999999999" x14ac:dyDescent="0.3">
      <c r="A22" s="116">
        <v>8</v>
      </c>
      <c r="B22" s="118" t="s">
        <v>75</v>
      </c>
      <c r="C22" s="118" t="s">
        <v>62</v>
      </c>
      <c r="D22" s="119" t="s">
        <v>43</v>
      </c>
      <c r="E22" s="115">
        <v>741</v>
      </c>
      <c r="F22" s="54" t="s">
        <v>17</v>
      </c>
      <c r="G22" s="30">
        <f t="shared" si="1"/>
        <v>0</v>
      </c>
      <c r="H22" s="30">
        <f t="shared" ref="H22" si="11">H68</f>
        <v>0</v>
      </c>
      <c r="I22" s="30">
        <f t="shared" ref="I22:J22" si="12">I68</f>
        <v>0</v>
      </c>
      <c r="J22" s="30">
        <f t="shared" si="12"/>
        <v>0</v>
      </c>
    </row>
    <row r="23" spans="1:10" ht="28.8" customHeight="1" x14ac:dyDescent="0.3">
      <c r="A23" s="163">
        <v>9</v>
      </c>
      <c r="B23" s="153" t="s">
        <v>76</v>
      </c>
      <c r="C23" s="118" t="s">
        <v>62</v>
      </c>
      <c r="D23" s="119" t="s">
        <v>1</v>
      </c>
      <c r="E23" s="115">
        <v>741</v>
      </c>
      <c r="F23" s="54" t="s">
        <v>17</v>
      </c>
      <c r="G23" s="30">
        <f>H23+I23+J23</f>
        <v>967197989.19000006</v>
      </c>
      <c r="H23" s="30">
        <f>H24+H25</f>
        <v>327512571.80999994</v>
      </c>
      <c r="I23" s="30">
        <f t="shared" ref="I23:J23" si="13">I24+I25</f>
        <v>319842708.69</v>
      </c>
      <c r="J23" s="30">
        <f t="shared" si="13"/>
        <v>319842708.69</v>
      </c>
    </row>
    <row r="24" spans="1:10" ht="25.2" customHeight="1" x14ac:dyDescent="0.3">
      <c r="A24" s="164"/>
      <c r="B24" s="154"/>
      <c r="C24" s="118" t="s">
        <v>62</v>
      </c>
      <c r="D24" s="119" t="s">
        <v>13</v>
      </c>
      <c r="E24" s="115">
        <v>741</v>
      </c>
      <c r="F24" s="54" t="s">
        <v>17</v>
      </c>
      <c r="G24" s="30">
        <f>H24+I24+J24</f>
        <v>830396391.80999994</v>
      </c>
      <c r="H24" s="30">
        <f>H66</f>
        <v>281577406.20999998</v>
      </c>
      <c r="I24" s="30">
        <f t="shared" ref="I24:J24" si="14">I66</f>
        <v>274409492.80000001</v>
      </c>
      <c r="J24" s="30">
        <f t="shared" si="14"/>
        <v>274409492.80000001</v>
      </c>
    </row>
    <row r="25" spans="1:10" ht="20.399999999999999" x14ac:dyDescent="0.3">
      <c r="A25" s="165"/>
      <c r="B25" s="155"/>
      <c r="C25" s="118" t="s">
        <v>62</v>
      </c>
      <c r="D25" s="119" t="s">
        <v>134</v>
      </c>
      <c r="E25" s="115">
        <v>741</v>
      </c>
      <c r="F25" s="54" t="s">
        <v>17</v>
      </c>
      <c r="G25" s="30">
        <f t="shared" si="1"/>
        <v>136801597.38</v>
      </c>
      <c r="H25" s="30">
        <f>H67</f>
        <v>45935165.599999994</v>
      </c>
      <c r="I25" s="30">
        <f t="shared" ref="I25:J25" si="15">I67</f>
        <v>45433215.890000001</v>
      </c>
      <c r="J25" s="30">
        <f t="shared" si="15"/>
        <v>45433215.890000001</v>
      </c>
    </row>
    <row r="26" spans="1:10" ht="60.6" customHeight="1" x14ac:dyDescent="0.3">
      <c r="A26" s="116">
        <v>10</v>
      </c>
      <c r="B26" s="118" t="s">
        <v>77</v>
      </c>
      <c r="C26" s="118" t="s">
        <v>60</v>
      </c>
      <c r="D26" s="119" t="s">
        <v>134</v>
      </c>
      <c r="E26" s="115" t="s">
        <v>17</v>
      </c>
      <c r="F26" s="54" t="s">
        <v>17</v>
      </c>
      <c r="G26" s="30">
        <f t="shared" si="1"/>
        <v>453000</v>
      </c>
      <c r="H26" s="30">
        <f t="shared" ref="H26" si="16">H103</f>
        <v>151000</v>
      </c>
      <c r="I26" s="30">
        <f t="shared" ref="I26:J26" si="17">I103</f>
        <v>151000</v>
      </c>
      <c r="J26" s="30">
        <f t="shared" si="17"/>
        <v>151000</v>
      </c>
    </row>
    <row r="27" spans="1:10" ht="12.75" customHeight="1" x14ac:dyDescent="0.3">
      <c r="A27" s="169">
        <v>11</v>
      </c>
      <c r="B27" s="174" t="s">
        <v>14</v>
      </c>
      <c r="C27" s="170" t="s">
        <v>62</v>
      </c>
      <c r="D27" s="119" t="s">
        <v>1</v>
      </c>
      <c r="E27" s="115">
        <v>741</v>
      </c>
      <c r="F27" s="54" t="s">
        <v>101</v>
      </c>
      <c r="G27" s="30">
        <f t="shared" si="1"/>
        <v>10914537478.619999</v>
      </c>
      <c r="H27" s="30">
        <f>H28+H29</f>
        <v>3796370726.3999996</v>
      </c>
      <c r="I27" s="30">
        <f t="shared" ref="I27:J27" si="18">I28+I29</f>
        <v>3559083376.1099997</v>
      </c>
      <c r="J27" s="30">
        <f t="shared" si="18"/>
        <v>3559083376.1099997</v>
      </c>
    </row>
    <row r="28" spans="1:10" x14ac:dyDescent="0.3">
      <c r="A28" s="169"/>
      <c r="B28" s="174"/>
      <c r="C28" s="170"/>
      <c r="D28" s="119" t="s">
        <v>13</v>
      </c>
      <c r="E28" s="115">
        <v>741</v>
      </c>
      <c r="F28" s="54" t="s">
        <v>101</v>
      </c>
      <c r="G28" s="30">
        <f t="shared" si="1"/>
        <v>7466943150</v>
      </c>
      <c r="H28" s="30">
        <f>H31</f>
        <v>2647507250</v>
      </c>
      <c r="I28" s="30">
        <f t="shared" ref="I28:J28" si="19">I31</f>
        <v>2409717950</v>
      </c>
      <c r="J28" s="30">
        <f t="shared" si="19"/>
        <v>2409717950</v>
      </c>
    </row>
    <row r="29" spans="1:10" ht="20.399999999999999" x14ac:dyDescent="0.3">
      <c r="A29" s="169"/>
      <c r="B29" s="174"/>
      <c r="C29" s="170"/>
      <c r="D29" s="119" t="s">
        <v>134</v>
      </c>
      <c r="E29" s="115">
        <v>741</v>
      </c>
      <c r="F29" s="54" t="s">
        <v>101</v>
      </c>
      <c r="G29" s="30">
        <f t="shared" si="1"/>
        <v>3447594328.6199999</v>
      </c>
      <c r="H29" s="30">
        <f>H32</f>
        <v>1148863476.3999999</v>
      </c>
      <c r="I29" s="30">
        <f t="shared" ref="I29:J29" si="20">I32</f>
        <v>1149365426.1099999</v>
      </c>
      <c r="J29" s="30">
        <f t="shared" si="20"/>
        <v>1149365426.1099999</v>
      </c>
    </row>
    <row r="30" spans="1:10" ht="12.75" customHeight="1" x14ac:dyDescent="0.3">
      <c r="A30" s="169">
        <v>12</v>
      </c>
      <c r="B30" s="170" t="s">
        <v>79</v>
      </c>
      <c r="C30" s="170" t="s">
        <v>61</v>
      </c>
      <c r="D30" s="119" t="s">
        <v>1</v>
      </c>
      <c r="E30" s="115">
        <v>741</v>
      </c>
      <c r="F30" s="54" t="s">
        <v>17</v>
      </c>
      <c r="G30" s="30">
        <f t="shared" si="1"/>
        <v>10914537478.619999</v>
      </c>
      <c r="H30" s="30">
        <f>H31+H32</f>
        <v>3796370726.3999996</v>
      </c>
      <c r="I30" s="30">
        <f t="shared" ref="I30:J30" si="21">I31+I32</f>
        <v>3559083376.1099997</v>
      </c>
      <c r="J30" s="30">
        <f t="shared" si="21"/>
        <v>3559083376.1099997</v>
      </c>
    </row>
    <row r="31" spans="1:10" x14ac:dyDescent="0.3">
      <c r="A31" s="169"/>
      <c r="B31" s="170"/>
      <c r="C31" s="170"/>
      <c r="D31" s="119" t="s">
        <v>13</v>
      </c>
      <c r="E31" s="115">
        <v>741</v>
      </c>
      <c r="F31" s="54" t="s">
        <v>17</v>
      </c>
      <c r="G31" s="30">
        <f t="shared" si="1"/>
        <v>7466943150</v>
      </c>
      <c r="H31" s="30">
        <f>H34</f>
        <v>2647507250</v>
      </c>
      <c r="I31" s="30">
        <f t="shared" ref="I31:J31" si="22">I34</f>
        <v>2409717950</v>
      </c>
      <c r="J31" s="30">
        <f t="shared" si="22"/>
        <v>2409717950</v>
      </c>
    </row>
    <row r="32" spans="1:10" ht="20.399999999999999" x14ac:dyDescent="0.3">
      <c r="A32" s="169"/>
      <c r="B32" s="170"/>
      <c r="C32" s="170"/>
      <c r="D32" s="119" t="s">
        <v>134</v>
      </c>
      <c r="E32" s="115">
        <v>741</v>
      </c>
      <c r="F32" s="54" t="s">
        <v>17</v>
      </c>
      <c r="G32" s="30">
        <f t="shared" si="1"/>
        <v>3447594328.6199999</v>
      </c>
      <c r="H32" s="30">
        <f>H35</f>
        <v>1148863476.3999999</v>
      </c>
      <c r="I32" s="30">
        <f>I35</f>
        <v>1149365426.1099999</v>
      </c>
      <c r="J32" s="30">
        <f>J35</f>
        <v>1149365426.1099999</v>
      </c>
    </row>
    <row r="33" spans="1:11" ht="12.75" customHeight="1" x14ac:dyDescent="0.3">
      <c r="A33" s="169">
        <v>13</v>
      </c>
      <c r="B33" s="170" t="s">
        <v>185</v>
      </c>
      <c r="C33" s="170" t="s">
        <v>62</v>
      </c>
      <c r="D33" s="119" t="s">
        <v>1</v>
      </c>
      <c r="E33" s="115">
        <v>741</v>
      </c>
      <c r="F33" s="54" t="s">
        <v>17</v>
      </c>
      <c r="G33" s="30">
        <f t="shared" si="1"/>
        <v>10914537478.619999</v>
      </c>
      <c r="H33" s="30">
        <f t="shared" ref="H33" si="23">H34+H35</f>
        <v>3796370726.3999996</v>
      </c>
      <c r="I33" s="30">
        <f t="shared" ref="I33:J33" si="24">I34+I35</f>
        <v>3559083376.1099997</v>
      </c>
      <c r="J33" s="30">
        <f t="shared" si="24"/>
        <v>3559083376.1099997</v>
      </c>
    </row>
    <row r="34" spans="1:11" x14ac:dyDescent="0.3">
      <c r="A34" s="169"/>
      <c r="B34" s="170"/>
      <c r="C34" s="170"/>
      <c r="D34" s="119" t="s">
        <v>13</v>
      </c>
      <c r="E34" s="115">
        <v>741</v>
      </c>
      <c r="F34" s="54" t="s">
        <v>17</v>
      </c>
      <c r="G34" s="30">
        <f t="shared" si="1"/>
        <v>7466943150</v>
      </c>
      <c r="H34" s="30">
        <f>H37+H38+H44</f>
        <v>2647507250</v>
      </c>
      <c r="I34" s="30">
        <f t="shared" ref="I34:J34" si="25">I37+I38+I44</f>
        <v>2409717950</v>
      </c>
      <c r="J34" s="30">
        <f t="shared" si="25"/>
        <v>2409717950</v>
      </c>
    </row>
    <row r="35" spans="1:11" ht="20.399999999999999" x14ac:dyDescent="0.3">
      <c r="A35" s="169"/>
      <c r="B35" s="170"/>
      <c r="C35" s="170"/>
      <c r="D35" s="119" t="s">
        <v>134</v>
      </c>
      <c r="E35" s="115">
        <v>741</v>
      </c>
      <c r="F35" s="54" t="s">
        <v>17</v>
      </c>
      <c r="G35" s="30">
        <f t="shared" si="1"/>
        <v>3447594328.6199999</v>
      </c>
      <c r="H35" s="30">
        <f>H39+H40+H41+H42+H43+H45</f>
        <v>1148863476.3999999</v>
      </c>
      <c r="I35" s="30">
        <f t="shared" ref="I35:J35" si="26">I39+I40+I41+I42+I43+I45</f>
        <v>1149365426.1099999</v>
      </c>
      <c r="J35" s="30">
        <f t="shared" si="26"/>
        <v>1149365426.1099999</v>
      </c>
    </row>
    <row r="36" spans="1:11" ht="12.75" customHeight="1" x14ac:dyDescent="0.3">
      <c r="A36" s="169">
        <v>14</v>
      </c>
      <c r="B36" s="170" t="s">
        <v>55</v>
      </c>
      <c r="C36" s="170" t="s">
        <v>62</v>
      </c>
      <c r="D36" s="119" t="s">
        <v>1</v>
      </c>
      <c r="E36" s="115">
        <v>741</v>
      </c>
      <c r="F36" s="54" t="s">
        <v>17</v>
      </c>
      <c r="G36" s="30">
        <f t="shared" si="1"/>
        <v>10866741658.619999</v>
      </c>
      <c r="H36" s="30">
        <f>H37+H38+H39</f>
        <v>3780438786.3999996</v>
      </c>
      <c r="I36" s="30">
        <f t="shared" ref="I36:J36" si="27">I37+I38+I39</f>
        <v>3543151436.1099997</v>
      </c>
      <c r="J36" s="30">
        <f t="shared" si="27"/>
        <v>3543151436.1099997</v>
      </c>
    </row>
    <row r="37" spans="1:11" x14ac:dyDescent="0.3">
      <c r="A37" s="169"/>
      <c r="B37" s="170"/>
      <c r="C37" s="170"/>
      <c r="D37" s="163" t="s">
        <v>13</v>
      </c>
      <c r="E37" s="149">
        <v>741</v>
      </c>
      <c r="F37" s="54" t="s">
        <v>102</v>
      </c>
      <c r="G37" s="30">
        <f t="shared" si="1"/>
        <v>6955617000</v>
      </c>
      <c r="H37" s="30">
        <v>2477065200</v>
      </c>
      <c r="I37" s="30">
        <v>2239275900</v>
      </c>
      <c r="J37" s="30">
        <v>2239275900</v>
      </c>
    </row>
    <row r="38" spans="1:11" x14ac:dyDescent="0.3">
      <c r="A38" s="169"/>
      <c r="B38" s="170"/>
      <c r="C38" s="170"/>
      <c r="D38" s="165"/>
      <c r="E38" s="150"/>
      <c r="F38" s="54" t="s">
        <v>137</v>
      </c>
      <c r="G38" s="30">
        <f t="shared" si="1"/>
        <v>511326150</v>
      </c>
      <c r="H38" s="30">
        <v>170442050</v>
      </c>
      <c r="I38" s="30">
        <v>170442050</v>
      </c>
      <c r="J38" s="30">
        <v>170442050</v>
      </c>
    </row>
    <row r="39" spans="1:11" ht="20.399999999999999" x14ac:dyDescent="0.3">
      <c r="A39" s="169"/>
      <c r="B39" s="170"/>
      <c r="C39" s="170"/>
      <c r="D39" s="119" t="s">
        <v>134</v>
      </c>
      <c r="E39" s="115">
        <v>741</v>
      </c>
      <c r="F39" s="54" t="s">
        <v>103</v>
      </c>
      <c r="G39" s="30">
        <f t="shared" si="1"/>
        <v>3399798508.6199999</v>
      </c>
      <c r="H39" s="30">
        <f>1155757536+8589366-27848314.9-3567050.7</f>
        <v>1132931536.3999999</v>
      </c>
      <c r="I39" s="30">
        <f>1155757536+8589366-27139400.39-3774015.5</f>
        <v>1133433486.1099999</v>
      </c>
      <c r="J39" s="30">
        <f>1155757536+8589366-27139400.39-3774015.5</f>
        <v>1133433486.1099999</v>
      </c>
    </row>
    <row r="40" spans="1:11" ht="34.799999999999997" customHeight="1" x14ac:dyDescent="0.3">
      <c r="A40" s="116">
        <v>15</v>
      </c>
      <c r="B40" s="21" t="s">
        <v>87</v>
      </c>
      <c r="C40" s="118" t="s">
        <v>62</v>
      </c>
      <c r="D40" s="119" t="s">
        <v>134</v>
      </c>
      <c r="E40" s="115">
        <v>741</v>
      </c>
      <c r="F40" s="54" t="s">
        <v>104</v>
      </c>
      <c r="G40" s="30">
        <f t="shared" si="1"/>
        <v>41795820</v>
      </c>
      <c r="H40" s="30">
        <v>13931940</v>
      </c>
      <c r="I40" s="30">
        <v>13931940</v>
      </c>
      <c r="J40" s="30">
        <v>13931940</v>
      </c>
    </row>
    <row r="41" spans="1:11" ht="20.399999999999999" x14ac:dyDescent="0.3">
      <c r="A41" s="116">
        <v>16</v>
      </c>
      <c r="B41" s="21" t="s">
        <v>59</v>
      </c>
      <c r="C41" s="118" t="s">
        <v>62</v>
      </c>
      <c r="D41" s="119" t="s">
        <v>134</v>
      </c>
      <c r="E41" s="115">
        <v>741</v>
      </c>
      <c r="F41" s="54" t="s">
        <v>125</v>
      </c>
      <c r="G41" s="30">
        <f t="shared" si="1"/>
        <v>0</v>
      </c>
      <c r="H41" s="30">
        <v>0</v>
      </c>
      <c r="I41" s="30">
        <v>0</v>
      </c>
      <c r="J41" s="30">
        <v>0</v>
      </c>
      <c r="K41" s="131"/>
    </row>
    <row r="42" spans="1:11" ht="23.4" customHeight="1" x14ac:dyDescent="0.3">
      <c r="A42" s="116">
        <v>17</v>
      </c>
      <c r="B42" s="22" t="s">
        <v>182</v>
      </c>
      <c r="C42" s="118" t="s">
        <v>61</v>
      </c>
      <c r="D42" s="119" t="s">
        <v>134</v>
      </c>
      <c r="E42" s="115">
        <v>741</v>
      </c>
      <c r="F42" s="54" t="s">
        <v>17</v>
      </c>
      <c r="G42" s="30">
        <f t="shared" si="1"/>
        <v>3000000</v>
      </c>
      <c r="H42" s="30">
        <v>1000000</v>
      </c>
      <c r="I42" s="30">
        <v>1000000</v>
      </c>
      <c r="J42" s="30">
        <v>1000000</v>
      </c>
      <c r="K42" s="131"/>
    </row>
    <row r="43" spans="1:11" ht="49.5" customHeight="1" x14ac:dyDescent="0.3">
      <c r="A43" s="116">
        <v>18</v>
      </c>
      <c r="B43" s="22" t="s">
        <v>67</v>
      </c>
      <c r="C43" s="118" t="s">
        <v>61</v>
      </c>
      <c r="D43" s="119" t="s">
        <v>134</v>
      </c>
      <c r="E43" s="115">
        <v>741</v>
      </c>
      <c r="F43" s="54" t="s">
        <v>105</v>
      </c>
      <c r="G43" s="30">
        <f t="shared" si="1"/>
        <v>0</v>
      </c>
      <c r="H43" s="30">
        <f>1186029-1186029</f>
        <v>0</v>
      </c>
      <c r="I43" s="30">
        <f>1186029-1186029</f>
        <v>0</v>
      </c>
      <c r="J43" s="30">
        <f>1186029-1186029</f>
        <v>0</v>
      </c>
    </row>
    <row r="44" spans="1:11" ht="60.75" customHeight="1" x14ac:dyDescent="0.3">
      <c r="A44" s="116">
        <v>19</v>
      </c>
      <c r="B44" s="124" t="s">
        <v>89</v>
      </c>
      <c r="C44" s="118" t="s">
        <v>62</v>
      </c>
      <c r="D44" s="119" t="s">
        <v>13</v>
      </c>
      <c r="E44" s="115">
        <v>741</v>
      </c>
      <c r="F44" s="54" t="s">
        <v>106</v>
      </c>
      <c r="G44" s="30">
        <f t="shared" si="1"/>
        <v>0</v>
      </c>
      <c r="H44" s="30">
        <v>0</v>
      </c>
      <c r="I44" s="30">
        <v>0</v>
      </c>
      <c r="J44" s="30">
        <v>0</v>
      </c>
    </row>
    <row r="45" spans="1:11" ht="20.399999999999999" x14ac:dyDescent="0.3">
      <c r="A45" s="116">
        <v>20</v>
      </c>
      <c r="B45" s="22" t="s">
        <v>183</v>
      </c>
      <c r="C45" s="118" t="s">
        <v>61</v>
      </c>
      <c r="D45" s="119" t="s">
        <v>134</v>
      </c>
      <c r="E45" s="115">
        <v>741</v>
      </c>
      <c r="F45" s="54" t="s">
        <v>17</v>
      </c>
      <c r="G45" s="30">
        <f t="shared" si="1"/>
        <v>3000000</v>
      </c>
      <c r="H45" s="30">
        <v>1000000</v>
      </c>
      <c r="I45" s="30">
        <v>1000000</v>
      </c>
      <c r="J45" s="30">
        <v>1000000</v>
      </c>
    </row>
    <row r="46" spans="1:11" ht="54" customHeight="1" x14ac:dyDescent="0.3">
      <c r="A46" s="116">
        <v>21</v>
      </c>
      <c r="B46" s="97" t="s">
        <v>15</v>
      </c>
      <c r="C46" s="94" t="s">
        <v>62</v>
      </c>
      <c r="D46" s="119" t="s">
        <v>134</v>
      </c>
      <c r="E46" s="115">
        <v>741</v>
      </c>
      <c r="F46" s="54" t="s">
        <v>107</v>
      </c>
      <c r="G46" s="30">
        <f t="shared" si="1"/>
        <v>143267883</v>
      </c>
      <c r="H46" s="30">
        <f>H47</f>
        <v>47755961</v>
      </c>
      <c r="I46" s="30">
        <f t="shared" ref="I46:J46" si="28">I47</f>
        <v>47755961</v>
      </c>
      <c r="J46" s="30">
        <f t="shared" si="28"/>
        <v>47755961</v>
      </c>
    </row>
    <row r="47" spans="1:11" ht="40.799999999999997" x14ac:dyDescent="0.3">
      <c r="A47" s="116">
        <v>22</v>
      </c>
      <c r="B47" s="94" t="s">
        <v>186</v>
      </c>
      <c r="C47" s="94" t="s">
        <v>62</v>
      </c>
      <c r="D47" s="119" t="s">
        <v>134</v>
      </c>
      <c r="E47" s="115">
        <v>741</v>
      </c>
      <c r="F47" s="54" t="s">
        <v>17</v>
      </c>
      <c r="G47" s="30">
        <f t="shared" si="1"/>
        <v>143267883</v>
      </c>
      <c r="H47" s="30">
        <f>H48</f>
        <v>47755961</v>
      </c>
      <c r="I47" s="30">
        <f t="shared" ref="I47:J47" si="29">I48</f>
        <v>47755961</v>
      </c>
      <c r="J47" s="30">
        <f t="shared" si="29"/>
        <v>47755961</v>
      </c>
    </row>
    <row r="48" spans="1:11" ht="55.8" customHeight="1" x14ac:dyDescent="0.3">
      <c r="A48" s="114">
        <v>23</v>
      </c>
      <c r="B48" s="94" t="s">
        <v>187</v>
      </c>
      <c r="C48" s="94" t="s">
        <v>62</v>
      </c>
      <c r="D48" s="119" t="s">
        <v>134</v>
      </c>
      <c r="E48" s="115">
        <v>741</v>
      </c>
      <c r="F48" s="54" t="s">
        <v>17</v>
      </c>
      <c r="G48" s="30">
        <f t="shared" si="1"/>
        <v>143267883</v>
      </c>
      <c r="H48" s="30">
        <f>H49+H50+H51+H52+H56</f>
        <v>47755961</v>
      </c>
      <c r="I48" s="30">
        <f t="shared" ref="I48:J48" si="30">I49+I50+I51+I52+I56</f>
        <v>47755961</v>
      </c>
      <c r="J48" s="30">
        <f t="shared" si="30"/>
        <v>47755961</v>
      </c>
    </row>
    <row r="49" spans="1:10" ht="30.6" x14ac:dyDescent="0.3">
      <c r="A49" s="126">
        <v>24</v>
      </c>
      <c r="B49" s="94" t="s">
        <v>18</v>
      </c>
      <c r="C49" s="153" t="s">
        <v>62</v>
      </c>
      <c r="D49" s="119" t="s">
        <v>134</v>
      </c>
      <c r="E49" s="115">
        <v>741</v>
      </c>
      <c r="F49" s="145" t="s">
        <v>108</v>
      </c>
      <c r="G49" s="30">
        <f t="shared" si="1"/>
        <v>50518500</v>
      </c>
      <c r="H49" s="30">
        <v>16839500</v>
      </c>
      <c r="I49" s="30">
        <v>16839500</v>
      </c>
      <c r="J49" s="30">
        <v>16839500</v>
      </c>
    </row>
    <row r="50" spans="1:10" ht="30.6" hidden="1" x14ac:dyDescent="0.3">
      <c r="A50" s="122">
        <v>26</v>
      </c>
      <c r="B50" s="118" t="s">
        <v>19</v>
      </c>
      <c r="C50" s="154"/>
      <c r="D50" s="119" t="s">
        <v>134</v>
      </c>
      <c r="E50" s="115">
        <v>741</v>
      </c>
      <c r="F50" s="54" t="s">
        <v>17</v>
      </c>
      <c r="G50" s="30">
        <f t="shared" si="1"/>
        <v>0</v>
      </c>
      <c r="H50" s="30">
        <v>0</v>
      </c>
      <c r="I50" s="30">
        <v>0</v>
      </c>
      <c r="J50" s="30">
        <v>0</v>
      </c>
    </row>
    <row r="51" spans="1:10" ht="3" hidden="1" customHeight="1" x14ac:dyDescent="0.3">
      <c r="A51" s="122">
        <v>27</v>
      </c>
      <c r="B51" s="118" t="s">
        <v>56</v>
      </c>
      <c r="C51" s="155"/>
      <c r="D51" s="119" t="s">
        <v>134</v>
      </c>
      <c r="E51" s="115">
        <v>741</v>
      </c>
      <c r="F51" s="54" t="s">
        <v>17</v>
      </c>
      <c r="G51" s="30">
        <f t="shared" si="1"/>
        <v>0</v>
      </c>
      <c r="H51" s="30">
        <v>0</v>
      </c>
      <c r="I51" s="30">
        <v>0</v>
      </c>
      <c r="J51" s="30">
        <v>0</v>
      </c>
    </row>
    <row r="52" spans="1:10" ht="40.799999999999997" x14ac:dyDescent="0.3">
      <c r="A52" s="126">
        <v>25</v>
      </c>
      <c r="B52" s="94" t="s">
        <v>68</v>
      </c>
      <c r="C52" s="94" t="s">
        <v>62</v>
      </c>
      <c r="D52" s="119" t="s">
        <v>134</v>
      </c>
      <c r="E52" s="115">
        <v>741</v>
      </c>
      <c r="F52" s="54" t="s">
        <v>109</v>
      </c>
      <c r="G52" s="30">
        <f t="shared" si="1"/>
        <v>46105383</v>
      </c>
      <c r="H52" s="30">
        <f>15682432-313971</f>
        <v>15368461</v>
      </c>
      <c r="I52" s="30">
        <f t="shared" ref="I52:J52" si="31">15682432-313971</f>
        <v>15368461</v>
      </c>
      <c r="J52" s="30">
        <f t="shared" si="31"/>
        <v>15368461</v>
      </c>
    </row>
    <row r="53" spans="1:10" hidden="1" x14ac:dyDescent="0.3">
      <c r="A53" s="171">
        <v>29</v>
      </c>
      <c r="B53" s="153" t="s">
        <v>81</v>
      </c>
      <c r="C53" s="153" t="s">
        <v>62</v>
      </c>
      <c r="D53" s="119" t="s">
        <v>1</v>
      </c>
      <c r="E53" s="115">
        <v>741</v>
      </c>
      <c r="F53" s="54" t="s">
        <v>17</v>
      </c>
      <c r="G53" s="30">
        <f t="shared" si="1"/>
        <v>0</v>
      </c>
      <c r="H53" s="30">
        <f t="shared" ref="H53" si="32">H54+H55</f>
        <v>0</v>
      </c>
      <c r="I53" s="30">
        <f t="shared" ref="I53:J53" si="33">I54+I55</f>
        <v>0</v>
      </c>
      <c r="J53" s="30">
        <f t="shared" si="33"/>
        <v>0</v>
      </c>
    </row>
    <row r="54" spans="1:10" ht="96" hidden="1" customHeight="1" x14ac:dyDescent="0.3">
      <c r="A54" s="172"/>
      <c r="B54" s="154"/>
      <c r="C54" s="154"/>
      <c r="D54" s="119" t="s">
        <v>13</v>
      </c>
      <c r="E54" s="115">
        <v>741</v>
      </c>
      <c r="F54" s="54" t="s">
        <v>17</v>
      </c>
      <c r="G54" s="30">
        <f t="shared" si="1"/>
        <v>0</v>
      </c>
      <c r="H54" s="30">
        <v>0</v>
      </c>
      <c r="I54" s="30">
        <v>0</v>
      </c>
      <c r="J54" s="30">
        <v>0</v>
      </c>
    </row>
    <row r="55" spans="1:10" ht="20.399999999999999" hidden="1" x14ac:dyDescent="0.3">
      <c r="A55" s="173"/>
      <c r="B55" s="155"/>
      <c r="C55" s="155"/>
      <c r="D55" s="119" t="s">
        <v>134</v>
      </c>
      <c r="E55" s="115" t="s">
        <v>17</v>
      </c>
      <c r="F55" s="54" t="s">
        <v>17</v>
      </c>
      <c r="G55" s="30">
        <f t="shared" si="1"/>
        <v>0</v>
      </c>
      <c r="H55" s="30"/>
      <c r="I55" s="30"/>
      <c r="J55" s="30"/>
    </row>
    <row r="56" spans="1:10" ht="20.399999999999999" x14ac:dyDescent="0.3">
      <c r="A56" s="122">
        <v>26</v>
      </c>
      <c r="B56" s="118" t="s">
        <v>93</v>
      </c>
      <c r="C56" s="118" t="s">
        <v>62</v>
      </c>
      <c r="D56" s="119" t="s">
        <v>134</v>
      </c>
      <c r="E56" s="115">
        <v>741</v>
      </c>
      <c r="F56" s="54" t="s">
        <v>110</v>
      </c>
      <c r="G56" s="30">
        <f t="shared" si="1"/>
        <v>46644000</v>
      </c>
      <c r="H56" s="30">
        <v>15548000</v>
      </c>
      <c r="I56" s="30">
        <v>15548000</v>
      </c>
      <c r="J56" s="30">
        <v>15548000</v>
      </c>
    </row>
    <row r="57" spans="1:10" s="34" customFormat="1" ht="30.6" hidden="1" x14ac:dyDescent="0.3">
      <c r="A57" s="122">
        <v>31</v>
      </c>
      <c r="B57" s="117" t="s">
        <v>16</v>
      </c>
      <c r="C57" s="118" t="s">
        <v>65</v>
      </c>
      <c r="D57" s="119" t="s">
        <v>134</v>
      </c>
      <c r="E57" s="115">
        <v>737</v>
      </c>
      <c r="F57" s="54" t="s">
        <v>17</v>
      </c>
      <c r="G57" s="30">
        <f t="shared" ref="G57:G118" si="34">H57+I57+J57</f>
        <v>0</v>
      </c>
      <c r="H57" s="50">
        <f t="shared" ref="H57:J58" si="35">H58</f>
        <v>0</v>
      </c>
      <c r="I57" s="50">
        <f t="shared" si="35"/>
        <v>0</v>
      </c>
      <c r="J57" s="50">
        <f t="shared" si="35"/>
        <v>0</v>
      </c>
    </row>
    <row r="58" spans="1:10" ht="30.6" hidden="1" x14ac:dyDescent="0.3">
      <c r="A58" s="122">
        <v>32</v>
      </c>
      <c r="B58" s="49" t="s">
        <v>188</v>
      </c>
      <c r="C58" s="118" t="s">
        <v>65</v>
      </c>
      <c r="D58" s="119" t="s">
        <v>134</v>
      </c>
      <c r="E58" s="115">
        <v>737</v>
      </c>
      <c r="F58" s="54" t="s">
        <v>17</v>
      </c>
      <c r="G58" s="30">
        <f t="shared" si="34"/>
        <v>0</v>
      </c>
      <c r="H58" s="30">
        <f t="shared" si="35"/>
        <v>0</v>
      </c>
      <c r="I58" s="30">
        <f t="shared" si="35"/>
        <v>0</v>
      </c>
      <c r="J58" s="30">
        <f t="shared" si="35"/>
        <v>0</v>
      </c>
    </row>
    <row r="59" spans="1:10" ht="30.6" hidden="1" x14ac:dyDescent="0.3">
      <c r="A59" s="122">
        <v>33</v>
      </c>
      <c r="B59" s="49" t="s">
        <v>189</v>
      </c>
      <c r="C59" s="118" t="s">
        <v>65</v>
      </c>
      <c r="D59" s="119" t="s">
        <v>134</v>
      </c>
      <c r="E59" s="115">
        <v>737</v>
      </c>
      <c r="F59" s="54" t="s">
        <v>17</v>
      </c>
      <c r="G59" s="30">
        <f t="shared" si="34"/>
        <v>0</v>
      </c>
      <c r="H59" s="30">
        <f t="shared" ref="H59" si="36">SUM(H60:H64)</f>
        <v>0</v>
      </c>
      <c r="I59" s="30">
        <f t="shared" ref="I59:J59" si="37">SUM(I60:I64)</f>
        <v>0</v>
      </c>
      <c r="J59" s="30">
        <f t="shared" si="37"/>
        <v>0</v>
      </c>
    </row>
    <row r="60" spans="1:10" ht="30.6" hidden="1" x14ac:dyDescent="0.3">
      <c r="A60" s="122">
        <v>34</v>
      </c>
      <c r="B60" s="49" t="s">
        <v>190</v>
      </c>
      <c r="C60" s="118" t="s">
        <v>65</v>
      </c>
      <c r="D60" s="119" t="s">
        <v>134</v>
      </c>
      <c r="E60" s="115">
        <v>737</v>
      </c>
      <c r="F60" s="54" t="s">
        <v>17</v>
      </c>
      <c r="G60" s="30">
        <f t="shared" si="34"/>
        <v>0</v>
      </c>
      <c r="H60" s="30">
        <v>0</v>
      </c>
      <c r="I60" s="30">
        <v>0</v>
      </c>
      <c r="J60" s="30">
        <v>0</v>
      </c>
    </row>
    <row r="61" spans="1:10" ht="30.6" hidden="1" x14ac:dyDescent="0.3">
      <c r="A61" s="122"/>
      <c r="B61" s="49" t="s">
        <v>191</v>
      </c>
      <c r="C61" s="119" t="s">
        <v>65</v>
      </c>
      <c r="D61" s="119" t="s">
        <v>134</v>
      </c>
      <c r="E61" s="115" t="s">
        <v>17</v>
      </c>
      <c r="F61" s="54" t="s">
        <v>17</v>
      </c>
      <c r="G61" s="30">
        <f t="shared" si="34"/>
        <v>0</v>
      </c>
      <c r="H61" s="30">
        <v>0</v>
      </c>
      <c r="I61" s="30">
        <v>0</v>
      </c>
      <c r="J61" s="30">
        <v>0</v>
      </c>
    </row>
    <row r="62" spans="1:10" ht="30.6" hidden="1" x14ac:dyDescent="0.3">
      <c r="A62" s="122">
        <v>35</v>
      </c>
      <c r="B62" s="49" t="s">
        <v>192</v>
      </c>
      <c r="C62" s="118" t="s">
        <v>65</v>
      </c>
      <c r="D62" s="119" t="s">
        <v>134</v>
      </c>
      <c r="E62" s="115">
        <v>737</v>
      </c>
      <c r="F62" s="54" t="s">
        <v>17</v>
      </c>
      <c r="G62" s="30">
        <f t="shared" si="34"/>
        <v>0</v>
      </c>
      <c r="H62" s="30">
        <v>0</v>
      </c>
      <c r="I62" s="30">
        <v>0</v>
      </c>
      <c r="J62" s="30">
        <v>0</v>
      </c>
    </row>
    <row r="63" spans="1:10" ht="67.5" hidden="1" customHeight="1" x14ac:dyDescent="0.3">
      <c r="A63" s="122">
        <v>33</v>
      </c>
      <c r="B63" s="118" t="s">
        <v>193</v>
      </c>
      <c r="C63" s="118" t="s">
        <v>65</v>
      </c>
      <c r="D63" s="119" t="s">
        <v>134</v>
      </c>
      <c r="E63" s="115" t="s">
        <v>17</v>
      </c>
      <c r="F63" s="54" t="s">
        <v>17</v>
      </c>
      <c r="G63" s="30">
        <f t="shared" si="34"/>
        <v>0</v>
      </c>
      <c r="H63" s="30">
        <f>10800000-4900000-5900000</f>
        <v>0</v>
      </c>
      <c r="I63" s="30">
        <f>10800000-4900000-5900000</f>
        <v>0</v>
      </c>
      <c r="J63" s="30">
        <f>10800000-4900000-5900000</f>
        <v>0</v>
      </c>
    </row>
    <row r="64" spans="1:10" ht="138" hidden="1" customHeight="1" x14ac:dyDescent="0.3">
      <c r="A64" s="122">
        <v>36</v>
      </c>
      <c r="B64" s="49" t="s">
        <v>90</v>
      </c>
      <c r="C64" s="118" t="s">
        <v>65</v>
      </c>
      <c r="D64" s="119" t="s">
        <v>134</v>
      </c>
      <c r="E64" s="115">
        <v>737</v>
      </c>
      <c r="F64" s="54" t="s">
        <v>17</v>
      </c>
      <c r="G64" s="30">
        <f t="shared" si="34"/>
        <v>0</v>
      </c>
      <c r="H64" s="30">
        <v>0</v>
      </c>
      <c r="I64" s="30">
        <v>0</v>
      </c>
      <c r="J64" s="30">
        <v>0</v>
      </c>
    </row>
    <row r="65" spans="1:10" ht="24.75" customHeight="1" x14ac:dyDescent="0.3">
      <c r="A65" s="163">
        <v>27</v>
      </c>
      <c r="B65" s="166" t="s">
        <v>8</v>
      </c>
      <c r="C65" s="118" t="s">
        <v>62</v>
      </c>
      <c r="D65" s="119" t="s">
        <v>1</v>
      </c>
      <c r="E65" s="115">
        <v>741</v>
      </c>
      <c r="F65" s="54" t="s">
        <v>166</v>
      </c>
      <c r="G65" s="30">
        <f>H65+I65+J65</f>
        <v>967197989.19000006</v>
      </c>
      <c r="H65" s="30">
        <f>H66+H67</f>
        <v>327512571.80999994</v>
      </c>
      <c r="I65" s="30">
        <f t="shared" ref="I65:J65" si="38">I66+I67</f>
        <v>319842708.69</v>
      </c>
      <c r="J65" s="30">
        <f t="shared" si="38"/>
        <v>319842708.69</v>
      </c>
    </row>
    <row r="66" spans="1:10" ht="25.5" customHeight="1" x14ac:dyDescent="0.3">
      <c r="A66" s="164"/>
      <c r="B66" s="167"/>
      <c r="C66" s="118" t="s">
        <v>62</v>
      </c>
      <c r="D66" s="119" t="s">
        <v>13</v>
      </c>
      <c r="E66" s="115">
        <v>741</v>
      </c>
      <c r="F66" s="54" t="s">
        <v>166</v>
      </c>
      <c r="G66" s="30">
        <f>H66+I66+J66</f>
        <v>830396391.80999994</v>
      </c>
      <c r="H66" s="30">
        <f>H76</f>
        <v>281577406.20999998</v>
      </c>
      <c r="I66" s="30">
        <f t="shared" ref="I66:J66" si="39">I76</f>
        <v>274409492.80000001</v>
      </c>
      <c r="J66" s="30">
        <f t="shared" si="39"/>
        <v>274409492.80000001</v>
      </c>
    </row>
    <row r="67" spans="1:10" ht="27" customHeight="1" x14ac:dyDescent="0.3">
      <c r="A67" s="165"/>
      <c r="B67" s="168"/>
      <c r="C67" s="118" t="s">
        <v>62</v>
      </c>
      <c r="D67" s="119" t="s">
        <v>134</v>
      </c>
      <c r="E67" s="115">
        <v>741</v>
      </c>
      <c r="F67" s="54" t="s">
        <v>166</v>
      </c>
      <c r="G67" s="30">
        <f t="shared" si="34"/>
        <v>136801597.38</v>
      </c>
      <c r="H67" s="30">
        <f t="shared" ref="H67:J67" si="40">H68+H77</f>
        <v>45935165.599999994</v>
      </c>
      <c r="I67" s="30">
        <f t="shared" si="40"/>
        <v>45433215.890000001</v>
      </c>
      <c r="J67" s="30">
        <f t="shared" si="40"/>
        <v>45433215.890000001</v>
      </c>
    </row>
    <row r="68" spans="1:10" ht="20.399999999999999" x14ac:dyDescent="0.3">
      <c r="A68" s="116">
        <v>28</v>
      </c>
      <c r="B68" s="118" t="s">
        <v>20</v>
      </c>
      <c r="C68" s="118" t="s">
        <v>62</v>
      </c>
      <c r="D68" s="119" t="s">
        <v>43</v>
      </c>
      <c r="E68" s="115">
        <v>741</v>
      </c>
      <c r="F68" s="54" t="s">
        <v>17</v>
      </c>
      <c r="G68" s="30">
        <f t="shared" si="34"/>
        <v>0</v>
      </c>
      <c r="H68" s="30">
        <f t="shared" ref="H68" si="41">H69+H71+H73</f>
        <v>0</v>
      </c>
      <c r="I68" s="30">
        <f t="shared" ref="I68:J68" si="42">I69+I71+I73</f>
        <v>0</v>
      </c>
      <c r="J68" s="30">
        <f t="shared" si="42"/>
        <v>0</v>
      </c>
    </row>
    <row r="69" spans="1:10" ht="38.4" customHeight="1" x14ac:dyDescent="0.3">
      <c r="A69" s="122">
        <v>29</v>
      </c>
      <c r="B69" s="118" t="s">
        <v>194</v>
      </c>
      <c r="C69" s="118" t="s">
        <v>62</v>
      </c>
      <c r="D69" s="119" t="s">
        <v>43</v>
      </c>
      <c r="E69" s="115">
        <v>741</v>
      </c>
      <c r="F69" s="54" t="s">
        <v>17</v>
      </c>
      <c r="G69" s="30">
        <f t="shared" si="34"/>
        <v>0</v>
      </c>
      <c r="H69" s="30">
        <f>H70</f>
        <v>0</v>
      </c>
      <c r="I69" s="30">
        <f>I70</f>
        <v>0</v>
      </c>
      <c r="J69" s="30">
        <f>J70</f>
        <v>0</v>
      </c>
    </row>
    <row r="70" spans="1:10" ht="30.6" x14ac:dyDescent="0.3">
      <c r="A70" s="116">
        <v>30</v>
      </c>
      <c r="B70" s="118" t="s">
        <v>195</v>
      </c>
      <c r="C70" s="118" t="s">
        <v>62</v>
      </c>
      <c r="D70" s="119" t="s">
        <v>43</v>
      </c>
      <c r="E70" s="115">
        <v>741</v>
      </c>
      <c r="F70" s="54" t="s">
        <v>17</v>
      </c>
      <c r="G70" s="30">
        <f t="shared" si="34"/>
        <v>0</v>
      </c>
      <c r="H70" s="30">
        <v>0</v>
      </c>
      <c r="I70" s="30">
        <v>0</v>
      </c>
      <c r="J70" s="30">
        <v>0</v>
      </c>
    </row>
    <row r="71" spans="1:10" ht="30.6" x14ac:dyDescent="0.3">
      <c r="A71" s="116">
        <v>31</v>
      </c>
      <c r="B71" s="118" t="s">
        <v>23</v>
      </c>
      <c r="C71" s="118" t="s">
        <v>62</v>
      </c>
      <c r="D71" s="119" t="s">
        <v>43</v>
      </c>
      <c r="E71" s="115">
        <v>741</v>
      </c>
      <c r="F71" s="54" t="s">
        <v>17</v>
      </c>
      <c r="G71" s="30">
        <f t="shared" si="34"/>
        <v>0</v>
      </c>
      <c r="H71" s="30">
        <f>H72</f>
        <v>0</v>
      </c>
      <c r="I71" s="30">
        <f>I72</f>
        <v>0</v>
      </c>
      <c r="J71" s="30">
        <f>J72</f>
        <v>0</v>
      </c>
    </row>
    <row r="72" spans="1:10" ht="34.799999999999997" customHeight="1" x14ac:dyDescent="0.3">
      <c r="A72" s="116">
        <v>32</v>
      </c>
      <c r="B72" s="118" t="s">
        <v>24</v>
      </c>
      <c r="C72" s="118" t="s">
        <v>62</v>
      </c>
      <c r="D72" s="119" t="s">
        <v>43</v>
      </c>
      <c r="E72" s="115">
        <v>741</v>
      </c>
      <c r="F72" s="54" t="s">
        <v>17</v>
      </c>
      <c r="G72" s="30">
        <f t="shared" si="34"/>
        <v>0</v>
      </c>
      <c r="H72" s="30">
        <v>0</v>
      </c>
      <c r="I72" s="30">
        <v>0</v>
      </c>
      <c r="J72" s="30">
        <v>0</v>
      </c>
    </row>
    <row r="73" spans="1:10" ht="27.6" customHeight="1" x14ac:dyDescent="0.3">
      <c r="A73" s="116">
        <v>33</v>
      </c>
      <c r="B73" s="118" t="s">
        <v>25</v>
      </c>
      <c r="C73" s="118" t="s">
        <v>62</v>
      </c>
      <c r="D73" s="119" t="s">
        <v>43</v>
      </c>
      <c r="E73" s="115">
        <v>741</v>
      </c>
      <c r="F73" s="54" t="s">
        <v>17</v>
      </c>
      <c r="G73" s="30">
        <f t="shared" si="34"/>
        <v>0</v>
      </c>
      <c r="H73" s="30">
        <f>H74</f>
        <v>0</v>
      </c>
      <c r="I73" s="30">
        <f>I74</f>
        <v>0</v>
      </c>
      <c r="J73" s="30">
        <f>J74</f>
        <v>0</v>
      </c>
    </row>
    <row r="74" spans="1:10" ht="48" customHeight="1" x14ac:dyDescent="0.3">
      <c r="A74" s="116">
        <v>34</v>
      </c>
      <c r="B74" s="118" t="s">
        <v>26</v>
      </c>
      <c r="C74" s="118" t="s">
        <v>62</v>
      </c>
      <c r="D74" s="119" t="s">
        <v>43</v>
      </c>
      <c r="E74" s="115">
        <v>741</v>
      </c>
      <c r="F74" s="54" t="s">
        <v>17</v>
      </c>
      <c r="G74" s="30">
        <f t="shared" si="34"/>
        <v>0</v>
      </c>
      <c r="H74" s="30">
        <v>0</v>
      </c>
      <c r="I74" s="30">
        <v>0</v>
      </c>
      <c r="J74" s="30">
        <v>0</v>
      </c>
    </row>
    <row r="75" spans="1:10" ht="20.399999999999999" x14ac:dyDescent="0.3">
      <c r="A75" s="163">
        <v>35</v>
      </c>
      <c r="B75" s="153" t="s">
        <v>64</v>
      </c>
      <c r="C75" s="118" t="s">
        <v>62</v>
      </c>
      <c r="D75" s="119" t="s">
        <v>1</v>
      </c>
      <c r="E75" s="115">
        <v>741</v>
      </c>
      <c r="F75" s="54" t="s">
        <v>17</v>
      </c>
      <c r="G75" s="30">
        <f>H75+I75+J75</f>
        <v>967197989.19000006</v>
      </c>
      <c r="H75" s="30">
        <f>H76+H77</f>
        <v>327512571.80999994</v>
      </c>
      <c r="I75" s="30">
        <f t="shared" ref="I75:J75" si="43">I76+I77</f>
        <v>319842708.69</v>
      </c>
      <c r="J75" s="30">
        <f t="shared" si="43"/>
        <v>319842708.69</v>
      </c>
    </row>
    <row r="76" spans="1:10" ht="20.399999999999999" x14ac:dyDescent="0.3">
      <c r="A76" s="164"/>
      <c r="B76" s="154"/>
      <c r="C76" s="118" t="s">
        <v>62</v>
      </c>
      <c r="D76" s="119" t="s">
        <v>13</v>
      </c>
      <c r="E76" s="115">
        <v>741</v>
      </c>
      <c r="F76" s="54" t="s">
        <v>17</v>
      </c>
      <c r="G76" s="30">
        <f>H76+I76+J76</f>
        <v>830396391.80999994</v>
      </c>
      <c r="H76" s="30">
        <f>H81</f>
        <v>281577406.20999998</v>
      </c>
      <c r="I76" s="30">
        <f t="shared" ref="I76:J76" si="44">I81</f>
        <v>274409492.80000001</v>
      </c>
      <c r="J76" s="30">
        <f t="shared" si="44"/>
        <v>274409492.80000001</v>
      </c>
    </row>
    <row r="77" spans="1:10" ht="20.399999999999999" x14ac:dyDescent="0.3">
      <c r="A77" s="165"/>
      <c r="B77" s="155"/>
      <c r="C77" s="118" t="s">
        <v>62</v>
      </c>
      <c r="D77" s="119" t="s">
        <v>134</v>
      </c>
      <c r="E77" s="115">
        <v>741</v>
      </c>
      <c r="F77" s="54" t="s">
        <v>17</v>
      </c>
      <c r="G77" s="30">
        <f t="shared" si="34"/>
        <v>136801597.38</v>
      </c>
      <c r="H77" s="30">
        <f>H78+H82</f>
        <v>45935165.599999994</v>
      </c>
      <c r="I77" s="30">
        <f t="shared" ref="I77:J77" si="45">I78+I82</f>
        <v>45433215.890000001</v>
      </c>
      <c r="J77" s="30">
        <f t="shared" si="45"/>
        <v>45433215.890000001</v>
      </c>
    </row>
    <row r="78" spans="1:10" ht="30.6" x14ac:dyDescent="0.3">
      <c r="A78" s="116">
        <v>36</v>
      </c>
      <c r="B78" s="118" t="s">
        <v>57</v>
      </c>
      <c r="C78" s="118" t="s">
        <v>62</v>
      </c>
      <c r="D78" s="119" t="s">
        <v>134</v>
      </c>
      <c r="E78" s="115">
        <v>741</v>
      </c>
      <c r="F78" s="54" t="s">
        <v>17</v>
      </c>
      <c r="G78" s="30">
        <f t="shared" si="34"/>
        <v>4500000</v>
      </c>
      <c r="H78" s="30">
        <f>H79</f>
        <v>1500000</v>
      </c>
      <c r="I78" s="30">
        <f t="shared" ref="I78:J78" si="46">I79</f>
        <v>1500000</v>
      </c>
      <c r="J78" s="30">
        <f t="shared" si="46"/>
        <v>1500000</v>
      </c>
    </row>
    <row r="79" spans="1:10" ht="40.5" customHeight="1" x14ac:dyDescent="0.3">
      <c r="A79" s="116">
        <v>37</v>
      </c>
      <c r="B79" s="118" t="s">
        <v>196</v>
      </c>
      <c r="C79" s="118" t="s">
        <v>62</v>
      </c>
      <c r="D79" s="119" t="s">
        <v>134</v>
      </c>
      <c r="E79" s="115">
        <v>741</v>
      </c>
      <c r="F79" s="54" t="s">
        <v>111</v>
      </c>
      <c r="G79" s="30">
        <f t="shared" si="34"/>
        <v>4500000</v>
      </c>
      <c r="H79" s="132">
        <v>1500000</v>
      </c>
      <c r="I79" s="132">
        <v>1500000</v>
      </c>
      <c r="J79" s="132">
        <v>1500000</v>
      </c>
    </row>
    <row r="80" spans="1:10" ht="24" customHeight="1" x14ac:dyDescent="0.3">
      <c r="A80" s="163">
        <v>38</v>
      </c>
      <c r="B80" s="153" t="s">
        <v>165</v>
      </c>
      <c r="C80" s="118" t="s">
        <v>62</v>
      </c>
      <c r="D80" s="119" t="s">
        <v>1</v>
      </c>
      <c r="E80" s="115">
        <v>741</v>
      </c>
      <c r="F80" s="54" t="s">
        <v>17</v>
      </c>
      <c r="G80" s="30">
        <f>H80+I80+J80</f>
        <v>962697989.19000006</v>
      </c>
      <c r="H80" s="132">
        <f>H81+H82</f>
        <v>326012571.80999994</v>
      </c>
      <c r="I80" s="132">
        <f t="shared" ref="I80:J80" si="47">I81+I82</f>
        <v>318342708.69</v>
      </c>
      <c r="J80" s="132">
        <f t="shared" si="47"/>
        <v>318342708.69</v>
      </c>
    </row>
    <row r="81" spans="1:18" ht="26.25" customHeight="1" x14ac:dyDescent="0.3">
      <c r="A81" s="164"/>
      <c r="B81" s="154"/>
      <c r="C81" s="118" t="s">
        <v>62</v>
      </c>
      <c r="D81" s="119" t="s">
        <v>13</v>
      </c>
      <c r="E81" s="115">
        <v>741</v>
      </c>
      <c r="F81" s="54" t="s">
        <v>17</v>
      </c>
      <c r="G81" s="30">
        <f t="shared" ref="G81:G102" si="48">H81+I81+J81</f>
        <v>830396391.80999994</v>
      </c>
      <c r="H81" s="132">
        <f>H84</f>
        <v>281577406.20999998</v>
      </c>
      <c r="I81" s="132">
        <f t="shared" ref="I81:J81" si="49">I84</f>
        <v>274409492.80000001</v>
      </c>
      <c r="J81" s="132">
        <f t="shared" si="49"/>
        <v>274409492.80000001</v>
      </c>
    </row>
    <row r="82" spans="1:18" ht="28.5" customHeight="1" x14ac:dyDescent="0.3">
      <c r="A82" s="165"/>
      <c r="B82" s="155"/>
      <c r="C82" s="118" t="s">
        <v>62</v>
      </c>
      <c r="D82" s="119" t="s">
        <v>134</v>
      </c>
      <c r="E82" s="115">
        <v>741</v>
      </c>
      <c r="F82" s="54" t="s">
        <v>17</v>
      </c>
      <c r="G82" s="30">
        <f>H82+I82+J82</f>
        <v>132301597.38</v>
      </c>
      <c r="H82" s="132">
        <f>H85+H86</f>
        <v>44435165.599999994</v>
      </c>
      <c r="I82" s="132">
        <f t="shared" ref="I82:J82" si="50">I85+I86</f>
        <v>43933215.890000001</v>
      </c>
      <c r="J82" s="132">
        <f t="shared" si="50"/>
        <v>43933215.890000001</v>
      </c>
      <c r="O82" s="132"/>
      <c r="P82" s="132" t="s">
        <v>174</v>
      </c>
      <c r="Q82" s="132" t="s">
        <v>175</v>
      </c>
      <c r="R82" s="132" t="s">
        <v>176</v>
      </c>
    </row>
    <row r="83" spans="1:18" ht="24.75" customHeight="1" x14ac:dyDescent="0.3">
      <c r="A83" s="163">
        <v>39</v>
      </c>
      <c r="B83" s="153" t="s">
        <v>177</v>
      </c>
      <c r="C83" s="118" t="s">
        <v>62</v>
      </c>
      <c r="D83" s="119" t="s">
        <v>1</v>
      </c>
      <c r="E83" s="115">
        <v>741</v>
      </c>
      <c r="F83" s="54" t="s">
        <v>164</v>
      </c>
      <c r="G83" s="30">
        <f t="shared" si="48"/>
        <v>912523507.49000001</v>
      </c>
      <c r="H83" s="132">
        <f>H84+H85</f>
        <v>309425721.10999995</v>
      </c>
      <c r="I83" s="132">
        <f>I84+I85</f>
        <v>301548893.19</v>
      </c>
      <c r="J83" s="132">
        <f>J84+J85</f>
        <v>301548893.19</v>
      </c>
      <c r="O83" s="132" t="s">
        <v>170</v>
      </c>
      <c r="P83" s="132">
        <f>P84+P85+P103</f>
        <v>309425721.10999995</v>
      </c>
      <c r="Q83" s="132">
        <f>Q84+Q85+Q103</f>
        <v>301548893.19</v>
      </c>
      <c r="R83" s="132">
        <f>R85+R84+R103</f>
        <v>100.00000000000001</v>
      </c>
    </row>
    <row r="84" spans="1:18" ht="27" customHeight="1" x14ac:dyDescent="0.3">
      <c r="A84" s="164"/>
      <c r="B84" s="154"/>
      <c r="C84" s="118" t="s">
        <v>62</v>
      </c>
      <c r="D84" s="119" t="s">
        <v>13</v>
      </c>
      <c r="E84" s="115">
        <v>741</v>
      </c>
      <c r="F84" s="54" t="s">
        <v>164</v>
      </c>
      <c r="G84" s="30">
        <f t="shared" si="48"/>
        <v>830396391.80999994</v>
      </c>
      <c r="H84" s="132">
        <v>281577406.20999998</v>
      </c>
      <c r="I84" s="132">
        <v>274409492.80000001</v>
      </c>
      <c r="J84" s="132">
        <v>274409492.80000001</v>
      </c>
      <c r="K84" s="35" t="s">
        <v>169</v>
      </c>
      <c r="O84" s="132" t="s">
        <v>171</v>
      </c>
      <c r="P84" s="132">
        <v>258122360.63999999</v>
      </c>
      <c r="Q84" s="132">
        <v>251551524.87</v>
      </c>
      <c r="R84" s="133">
        <f>P84*100/P83</f>
        <v>83.4198138777992</v>
      </c>
    </row>
    <row r="85" spans="1:18" ht="28.5" customHeight="1" x14ac:dyDescent="0.3">
      <c r="A85" s="165"/>
      <c r="B85" s="155"/>
      <c r="C85" s="118" t="s">
        <v>62</v>
      </c>
      <c r="D85" s="119" t="s">
        <v>134</v>
      </c>
      <c r="E85" s="115">
        <v>741</v>
      </c>
      <c r="F85" s="54" t="s">
        <v>164</v>
      </c>
      <c r="G85" s="30">
        <f t="shared" si="48"/>
        <v>82127115.680000007</v>
      </c>
      <c r="H85" s="132">
        <v>27848314.899999999</v>
      </c>
      <c r="I85" s="132">
        <v>27139400.390000001</v>
      </c>
      <c r="J85" s="132">
        <v>27139400.390000001</v>
      </c>
      <c r="K85" s="35" t="s">
        <v>168</v>
      </c>
      <c r="O85" s="132" t="s">
        <v>172</v>
      </c>
      <c r="P85" s="132">
        <v>23455045.57</v>
      </c>
      <c r="Q85" s="132">
        <v>22857967.93</v>
      </c>
      <c r="R85" s="133">
        <f>P85*100/P83</f>
        <v>7.5801861221684925</v>
      </c>
    </row>
    <row r="86" spans="1:18" ht="37.200000000000003" customHeight="1" x14ac:dyDescent="0.3">
      <c r="A86" s="114">
        <v>40</v>
      </c>
      <c r="B86" s="120" t="s">
        <v>199</v>
      </c>
      <c r="C86" s="120" t="s">
        <v>62</v>
      </c>
      <c r="D86" s="119" t="s">
        <v>134</v>
      </c>
      <c r="E86" s="115">
        <v>741</v>
      </c>
      <c r="F86" s="54" t="s">
        <v>180</v>
      </c>
      <c r="G86" s="30">
        <f t="shared" si="48"/>
        <v>50174481.700000003</v>
      </c>
      <c r="H86" s="132">
        <v>16586850.699999999</v>
      </c>
      <c r="I86" s="132">
        <v>16793815.5</v>
      </c>
      <c r="J86" s="132">
        <v>16793815.5</v>
      </c>
      <c r="O86" s="132"/>
      <c r="P86" s="132"/>
      <c r="Q86" s="132"/>
      <c r="R86" s="133"/>
    </row>
    <row r="87" spans="1:18" ht="9.75" hidden="1" customHeight="1" x14ac:dyDescent="0.3">
      <c r="A87" s="122"/>
      <c r="B87" s="117" t="s">
        <v>45</v>
      </c>
      <c r="C87" s="118" t="s">
        <v>60</v>
      </c>
      <c r="D87" s="119" t="s">
        <v>134</v>
      </c>
      <c r="E87" s="54" t="s">
        <v>17</v>
      </c>
      <c r="F87" s="54" t="s">
        <v>17</v>
      </c>
      <c r="G87" s="30">
        <f t="shared" si="48"/>
        <v>0</v>
      </c>
      <c r="H87" s="30">
        <f t="shared" ref="H87" si="51">H89+H91+H93+H95+H97</f>
        <v>0</v>
      </c>
      <c r="I87" s="30">
        <f t="shared" ref="I87:J87" si="52">I89+I91+I93+I95+I97</f>
        <v>0</v>
      </c>
      <c r="J87" s="30">
        <f t="shared" si="52"/>
        <v>0</v>
      </c>
      <c r="O87" s="132"/>
      <c r="P87" s="132"/>
      <c r="Q87" s="132"/>
      <c r="R87" s="133" t="e">
        <f t="shared" ref="R87:R103" si="53">P87*100/P67</f>
        <v>#DIV/0!</v>
      </c>
    </row>
    <row r="88" spans="1:18" ht="12.75" hidden="1" customHeight="1" x14ac:dyDescent="0.3">
      <c r="A88" s="122">
        <v>49</v>
      </c>
      <c r="B88" s="118" t="s">
        <v>27</v>
      </c>
      <c r="C88" s="118" t="s">
        <v>63</v>
      </c>
      <c r="D88" s="119" t="s">
        <v>134</v>
      </c>
      <c r="E88" s="54" t="s">
        <v>17</v>
      </c>
      <c r="F88" s="54" t="s">
        <v>17</v>
      </c>
      <c r="G88" s="30">
        <f t="shared" si="48"/>
        <v>0</v>
      </c>
      <c r="H88" s="30">
        <f t="shared" ref="H88:J89" si="54">H89</f>
        <v>0</v>
      </c>
      <c r="I88" s="30">
        <f t="shared" si="54"/>
        <v>0</v>
      </c>
      <c r="J88" s="30">
        <f t="shared" si="54"/>
        <v>0</v>
      </c>
      <c r="O88" s="132"/>
      <c r="P88" s="132"/>
      <c r="Q88" s="132"/>
      <c r="R88" s="133" t="e">
        <f t="shared" si="53"/>
        <v>#DIV/0!</v>
      </c>
    </row>
    <row r="89" spans="1:18" ht="16.5" hidden="1" customHeight="1" x14ac:dyDescent="0.3">
      <c r="A89" s="122">
        <v>50</v>
      </c>
      <c r="B89" s="118" t="s">
        <v>28</v>
      </c>
      <c r="C89" s="118" t="s">
        <v>61</v>
      </c>
      <c r="D89" s="119" t="s">
        <v>134</v>
      </c>
      <c r="E89" s="115">
        <v>741</v>
      </c>
      <c r="F89" s="54" t="s">
        <v>17</v>
      </c>
      <c r="G89" s="30">
        <f t="shared" si="48"/>
        <v>0</v>
      </c>
      <c r="H89" s="30">
        <f t="shared" si="54"/>
        <v>0</v>
      </c>
      <c r="I89" s="30">
        <f t="shared" si="54"/>
        <v>0</v>
      </c>
      <c r="J89" s="30">
        <f t="shared" si="54"/>
        <v>0</v>
      </c>
      <c r="O89" s="132"/>
      <c r="P89" s="132"/>
      <c r="Q89" s="132"/>
      <c r="R89" s="133" t="e">
        <f t="shared" si="53"/>
        <v>#DIV/0!</v>
      </c>
    </row>
    <row r="90" spans="1:18" ht="17.25" hidden="1" customHeight="1" x14ac:dyDescent="0.3">
      <c r="A90" s="122">
        <v>51</v>
      </c>
      <c r="B90" s="118" t="s">
        <v>29</v>
      </c>
      <c r="C90" s="118" t="s">
        <v>62</v>
      </c>
      <c r="D90" s="119" t="s">
        <v>134</v>
      </c>
      <c r="E90" s="115">
        <v>741</v>
      </c>
      <c r="F90" s="54" t="s">
        <v>17</v>
      </c>
      <c r="G90" s="30">
        <f t="shared" si="48"/>
        <v>0</v>
      </c>
      <c r="H90" s="30">
        <v>0</v>
      </c>
      <c r="I90" s="30">
        <v>0</v>
      </c>
      <c r="J90" s="30">
        <v>0</v>
      </c>
      <c r="O90" s="132"/>
      <c r="P90" s="132"/>
      <c r="Q90" s="132"/>
      <c r="R90" s="133" t="e">
        <f t="shared" si="53"/>
        <v>#DIV/0!</v>
      </c>
    </row>
    <row r="91" spans="1:18" ht="12" hidden="1" customHeight="1" x14ac:dyDescent="0.3">
      <c r="A91" s="122">
        <v>52</v>
      </c>
      <c r="B91" s="118" t="s">
        <v>30</v>
      </c>
      <c r="C91" s="118" t="s">
        <v>62</v>
      </c>
      <c r="D91" s="119" t="s">
        <v>43</v>
      </c>
      <c r="E91" s="115">
        <v>741</v>
      </c>
      <c r="F91" s="54" t="s">
        <v>17</v>
      </c>
      <c r="G91" s="30">
        <f t="shared" si="48"/>
        <v>0</v>
      </c>
      <c r="H91" s="30">
        <f>H92</f>
        <v>0</v>
      </c>
      <c r="I91" s="30">
        <f>I92</f>
        <v>0</v>
      </c>
      <c r="J91" s="30">
        <f>J92</f>
        <v>0</v>
      </c>
      <c r="O91" s="132"/>
      <c r="P91" s="132"/>
      <c r="Q91" s="132"/>
      <c r="R91" s="133" t="e">
        <f t="shared" si="53"/>
        <v>#DIV/0!</v>
      </c>
    </row>
    <row r="92" spans="1:18" ht="13.5" hidden="1" customHeight="1" x14ac:dyDescent="0.3">
      <c r="A92" s="122">
        <v>53</v>
      </c>
      <c r="B92" s="118" t="s">
        <v>31</v>
      </c>
      <c r="C92" s="118" t="s">
        <v>62</v>
      </c>
      <c r="D92" s="119" t="s">
        <v>43</v>
      </c>
      <c r="E92" s="115">
        <v>741</v>
      </c>
      <c r="F92" s="54" t="s">
        <v>17</v>
      </c>
      <c r="G92" s="30">
        <f t="shared" si="48"/>
        <v>0</v>
      </c>
      <c r="H92" s="30">
        <v>0</v>
      </c>
      <c r="I92" s="30">
        <v>0</v>
      </c>
      <c r="J92" s="30">
        <v>0</v>
      </c>
      <c r="O92" s="132"/>
      <c r="P92" s="132"/>
      <c r="Q92" s="132"/>
      <c r="R92" s="133" t="e">
        <f t="shared" si="53"/>
        <v>#DIV/0!</v>
      </c>
    </row>
    <row r="93" spans="1:18" ht="16.5" hidden="1" customHeight="1" x14ac:dyDescent="0.3">
      <c r="A93" s="122">
        <v>54</v>
      </c>
      <c r="B93" s="118" t="s">
        <v>32</v>
      </c>
      <c r="C93" s="118" t="s">
        <v>62</v>
      </c>
      <c r="D93" s="119" t="s">
        <v>43</v>
      </c>
      <c r="E93" s="115">
        <v>741</v>
      </c>
      <c r="F93" s="54" t="s">
        <v>17</v>
      </c>
      <c r="G93" s="30">
        <f t="shared" si="48"/>
        <v>0</v>
      </c>
      <c r="H93" s="30">
        <f>H94</f>
        <v>0</v>
      </c>
      <c r="I93" s="30">
        <f>I94</f>
        <v>0</v>
      </c>
      <c r="J93" s="30">
        <f>J94</f>
        <v>0</v>
      </c>
      <c r="O93" s="132"/>
      <c r="P93" s="132"/>
      <c r="Q93" s="132"/>
      <c r="R93" s="133" t="e">
        <f t="shared" si="53"/>
        <v>#DIV/0!</v>
      </c>
    </row>
    <row r="94" spans="1:18" ht="13.5" hidden="1" customHeight="1" x14ac:dyDescent="0.3">
      <c r="A94" s="122">
        <v>55</v>
      </c>
      <c r="B94" s="118" t="s">
        <v>33</v>
      </c>
      <c r="C94" s="118" t="s">
        <v>62</v>
      </c>
      <c r="D94" s="119" t="s">
        <v>43</v>
      </c>
      <c r="E94" s="115">
        <v>741</v>
      </c>
      <c r="F94" s="54" t="s">
        <v>17</v>
      </c>
      <c r="G94" s="30">
        <f t="shared" si="48"/>
        <v>0</v>
      </c>
      <c r="H94" s="30">
        <v>0</v>
      </c>
      <c r="I94" s="30">
        <v>0</v>
      </c>
      <c r="J94" s="30">
        <v>0</v>
      </c>
      <c r="O94" s="132"/>
      <c r="P94" s="132"/>
      <c r="Q94" s="132"/>
      <c r="R94" s="133" t="e">
        <f t="shared" si="53"/>
        <v>#DIV/0!</v>
      </c>
    </row>
    <row r="95" spans="1:18" ht="18" hidden="1" customHeight="1" x14ac:dyDescent="0.3">
      <c r="A95" s="122">
        <v>56</v>
      </c>
      <c r="B95" s="118" t="s">
        <v>34</v>
      </c>
      <c r="C95" s="90" t="s">
        <v>62</v>
      </c>
      <c r="D95" s="119" t="s">
        <v>43</v>
      </c>
      <c r="E95" s="115">
        <v>741</v>
      </c>
      <c r="F95" s="54" t="s">
        <v>17</v>
      </c>
      <c r="G95" s="30">
        <f t="shared" si="48"/>
        <v>0</v>
      </c>
      <c r="H95" s="30">
        <f>H96</f>
        <v>0</v>
      </c>
      <c r="I95" s="30">
        <f>I96</f>
        <v>0</v>
      </c>
      <c r="J95" s="30">
        <f>J96</f>
        <v>0</v>
      </c>
      <c r="O95" s="132"/>
      <c r="P95" s="132"/>
      <c r="Q95" s="132"/>
      <c r="R95" s="133" t="e">
        <f t="shared" si="53"/>
        <v>#DIV/0!</v>
      </c>
    </row>
    <row r="96" spans="1:18" ht="13.5" hidden="1" customHeight="1" x14ac:dyDescent="0.3">
      <c r="A96" s="122">
        <v>57</v>
      </c>
      <c r="B96" s="118" t="s">
        <v>35</v>
      </c>
      <c r="C96" s="90" t="s">
        <v>62</v>
      </c>
      <c r="D96" s="119" t="s">
        <v>43</v>
      </c>
      <c r="E96" s="115">
        <v>741</v>
      </c>
      <c r="F96" s="54" t="s">
        <v>17</v>
      </c>
      <c r="G96" s="30">
        <f t="shared" si="48"/>
        <v>0</v>
      </c>
      <c r="H96" s="30">
        <v>0</v>
      </c>
      <c r="I96" s="30">
        <v>0</v>
      </c>
      <c r="J96" s="30">
        <v>0</v>
      </c>
      <c r="O96" s="132"/>
      <c r="P96" s="132"/>
      <c r="Q96" s="132"/>
      <c r="R96" s="133" t="e">
        <f t="shared" si="53"/>
        <v>#DIV/0!</v>
      </c>
    </row>
    <row r="97" spans="1:18" ht="16.5" hidden="1" customHeight="1" x14ac:dyDescent="0.3">
      <c r="A97" s="122">
        <v>58</v>
      </c>
      <c r="B97" s="118" t="s">
        <v>36</v>
      </c>
      <c r="C97" s="90" t="s">
        <v>60</v>
      </c>
      <c r="D97" s="119" t="s">
        <v>134</v>
      </c>
      <c r="E97" s="115" t="s">
        <v>17</v>
      </c>
      <c r="F97" s="54" t="s">
        <v>17</v>
      </c>
      <c r="G97" s="30">
        <f t="shared" si="48"/>
        <v>0</v>
      </c>
      <c r="H97" s="30">
        <f t="shared" ref="H97" si="55">H98+H99+H100+H101+H102</f>
        <v>0</v>
      </c>
      <c r="I97" s="30">
        <f t="shared" ref="I97:J97" si="56">I98+I99+I100+I101+I102</f>
        <v>0</v>
      </c>
      <c r="J97" s="30">
        <f t="shared" si="56"/>
        <v>0</v>
      </c>
      <c r="O97" s="132"/>
      <c r="P97" s="132"/>
      <c r="Q97" s="132"/>
      <c r="R97" s="133" t="e">
        <f t="shared" si="53"/>
        <v>#DIV/0!</v>
      </c>
    </row>
    <row r="98" spans="1:18" ht="12.75" hidden="1" customHeight="1" x14ac:dyDescent="0.3">
      <c r="A98" s="122">
        <v>59</v>
      </c>
      <c r="B98" s="118" t="s">
        <v>197</v>
      </c>
      <c r="C98" s="118" t="s">
        <v>62</v>
      </c>
      <c r="D98" s="119" t="s">
        <v>43</v>
      </c>
      <c r="E98" s="115">
        <v>741</v>
      </c>
      <c r="F98" s="54" t="s">
        <v>17</v>
      </c>
      <c r="G98" s="30">
        <f t="shared" si="48"/>
        <v>0</v>
      </c>
      <c r="H98" s="30">
        <v>0</v>
      </c>
      <c r="I98" s="30">
        <v>0</v>
      </c>
      <c r="J98" s="30">
        <v>0</v>
      </c>
      <c r="O98" s="132"/>
      <c r="P98" s="132"/>
      <c r="Q98" s="132"/>
      <c r="R98" s="133" t="e">
        <f t="shared" si="53"/>
        <v>#DIV/0!</v>
      </c>
    </row>
    <row r="99" spans="1:18" ht="14.25" hidden="1" customHeight="1" x14ac:dyDescent="0.3">
      <c r="A99" s="122">
        <v>60</v>
      </c>
      <c r="B99" s="118" t="s">
        <v>38</v>
      </c>
      <c r="C99" s="118" t="s">
        <v>62</v>
      </c>
      <c r="D99" s="119" t="s">
        <v>43</v>
      </c>
      <c r="E99" s="115">
        <v>741</v>
      </c>
      <c r="F99" s="54" t="s">
        <v>17</v>
      </c>
      <c r="G99" s="30">
        <f t="shared" si="48"/>
        <v>0</v>
      </c>
      <c r="H99" s="30">
        <v>0</v>
      </c>
      <c r="I99" s="30">
        <v>0</v>
      </c>
      <c r="J99" s="30">
        <v>0</v>
      </c>
      <c r="O99" s="132"/>
      <c r="P99" s="132"/>
      <c r="Q99" s="132"/>
      <c r="R99" s="133" t="e">
        <f t="shared" si="53"/>
        <v>#DIV/0!</v>
      </c>
    </row>
    <row r="100" spans="1:18" ht="17.25" hidden="1" customHeight="1" x14ac:dyDescent="0.3">
      <c r="A100" s="122">
        <v>61</v>
      </c>
      <c r="B100" s="118" t="s">
        <v>39</v>
      </c>
      <c r="C100" s="118" t="s">
        <v>62</v>
      </c>
      <c r="D100" s="119" t="s">
        <v>43</v>
      </c>
      <c r="E100" s="115">
        <v>741</v>
      </c>
      <c r="F100" s="54" t="s">
        <v>17</v>
      </c>
      <c r="G100" s="30">
        <f t="shared" si="48"/>
        <v>0</v>
      </c>
      <c r="H100" s="30">
        <v>0</v>
      </c>
      <c r="I100" s="30">
        <v>0</v>
      </c>
      <c r="J100" s="30">
        <v>0</v>
      </c>
      <c r="O100" s="132"/>
      <c r="P100" s="132"/>
      <c r="Q100" s="132"/>
      <c r="R100" s="133" t="e">
        <f t="shared" si="53"/>
        <v>#DIV/0!</v>
      </c>
    </row>
    <row r="101" spans="1:18" ht="11.25" hidden="1" customHeight="1" x14ac:dyDescent="0.3">
      <c r="A101" s="122">
        <v>62</v>
      </c>
      <c r="B101" s="118" t="s">
        <v>48</v>
      </c>
      <c r="C101" s="118" t="s">
        <v>62</v>
      </c>
      <c r="D101" s="119" t="s">
        <v>43</v>
      </c>
      <c r="E101" s="115">
        <v>741</v>
      </c>
      <c r="F101" s="54" t="s">
        <v>17</v>
      </c>
      <c r="G101" s="30">
        <f t="shared" si="48"/>
        <v>0</v>
      </c>
      <c r="H101" s="30">
        <v>0</v>
      </c>
      <c r="I101" s="30">
        <v>0</v>
      </c>
      <c r="J101" s="30">
        <v>0</v>
      </c>
      <c r="O101" s="132"/>
      <c r="P101" s="132"/>
      <c r="Q101" s="132"/>
      <c r="R101" s="133" t="e">
        <f t="shared" si="53"/>
        <v>#DIV/0!</v>
      </c>
    </row>
    <row r="102" spans="1:18" ht="22.5" hidden="1" customHeight="1" x14ac:dyDescent="0.3">
      <c r="A102" s="122">
        <v>63</v>
      </c>
      <c r="B102" s="118" t="s">
        <v>40</v>
      </c>
      <c r="C102" s="118" t="s">
        <v>46</v>
      </c>
      <c r="D102" s="119" t="s">
        <v>134</v>
      </c>
      <c r="E102" s="115">
        <v>739</v>
      </c>
      <c r="F102" s="54" t="s">
        <v>17</v>
      </c>
      <c r="G102" s="30">
        <f t="shared" si="48"/>
        <v>0</v>
      </c>
      <c r="H102" s="30">
        <v>0</v>
      </c>
      <c r="I102" s="30">
        <v>0</v>
      </c>
      <c r="J102" s="30">
        <v>0</v>
      </c>
      <c r="O102" s="132"/>
      <c r="P102" s="132"/>
      <c r="Q102" s="132"/>
      <c r="R102" s="133" t="e">
        <f t="shared" si="53"/>
        <v>#VALUE!</v>
      </c>
    </row>
    <row r="103" spans="1:18" ht="48" customHeight="1" x14ac:dyDescent="0.3">
      <c r="A103" s="122">
        <v>41</v>
      </c>
      <c r="B103" s="117" t="s">
        <v>66</v>
      </c>
      <c r="C103" s="118" t="s">
        <v>60</v>
      </c>
      <c r="D103" s="119" t="s">
        <v>134</v>
      </c>
      <c r="E103" s="115" t="s">
        <v>17</v>
      </c>
      <c r="F103" s="54" t="s">
        <v>167</v>
      </c>
      <c r="G103" s="30">
        <f t="shared" si="34"/>
        <v>453000</v>
      </c>
      <c r="H103" s="30">
        <f t="shared" ref="H103" si="57">H105+H107+H109+H111+H113</f>
        <v>151000</v>
      </c>
      <c r="I103" s="30">
        <f t="shared" ref="I103:J103" si="58">I105+I107+I109+I111+I113</f>
        <v>151000</v>
      </c>
      <c r="J103" s="30">
        <f t="shared" si="58"/>
        <v>151000</v>
      </c>
      <c r="O103" s="132" t="s">
        <v>173</v>
      </c>
      <c r="P103" s="132">
        <v>27848314.899999999</v>
      </c>
      <c r="Q103" s="132">
        <v>27139400.390000001</v>
      </c>
      <c r="R103" s="133">
        <f t="shared" si="53"/>
        <v>9.000000000032319</v>
      </c>
    </row>
    <row r="104" spans="1:18" ht="51" customHeight="1" x14ac:dyDescent="0.3">
      <c r="A104" s="122">
        <v>42</v>
      </c>
      <c r="B104" s="118" t="s">
        <v>27</v>
      </c>
      <c r="C104" s="118" t="s">
        <v>60</v>
      </c>
      <c r="D104" s="119" t="s">
        <v>134</v>
      </c>
      <c r="E104" s="115" t="s">
        <v>17</v>
      </c>
      <c r="F104" s="54" t="s">
        <v>17</v>
      </c>
      <c r="G104" s="30">
        <f t="shared" si="34"/>
        <v>453000</v>
      </c>
      <c r="H104" s="30">
        <f t="shared" ref="H104" si="59">H105+H107+H109+H111+H113</f>
        <v>151000</v>
      </c>
      <c r="I104" s="30">
        <f t="shared" ref="I104:J104" si="60">I105+I107+I109+I111+I113</f>
        <v>151000</v>
      </c>
      <c r="J104" s="30">
        <f t="shared" si="60"/>
        <v>151000</v>
      </c>
    </row>
    <row r="105" spans="1:18" ht="29.25" customHeight="1" x14ac:dyDescent="0.3">
      <c r="A105" s="122">
        <v>43</v>
      </c>
      <c r="B105" s="118" t="s">
        <v>28</v>
      </c>
      <c r="C105" s="118" t="s">
        <v>62</v>
      </c>
      <c r="D105" s="119" t="s">
        <v>134</v>
      </c>
      <c r="E105" s="115">
        <v>741</v>
      </c>
      <c r="F105" s="54" t="s">
        <v>17</v>
      </c>
      <c r="G105" s="30">
        <f t="shared" si="34"/>
        <v>0</v>
      </c>
      <c r="H105" s="30">
        <f t="shared" ref="H105:J105" si="61">H106</f>
        <v>0</v>
      </c>
      <c r="I105" s="30">
        <f t="shared" si="61"/>
        <v>0</v>
      </c>
      <c r="J105" s="30">
        <f t="shared" si="61"/>
        <v>0</v>
      </c>
    </row>
    <row r="106" spans="1:18" ht="30.6" x14ac:dyDescent="0.3">
      <c r="A106" s="122">
        <v>44</v>
      </c>
      <c r="B106" s="118" t="s">
        <v>29</v>
      </c>
      <c r="C106" s="118" t="s">
        <v>62</v>
      </c>
      <c r="D106" s="119" t="s">
        <v>134</v>
      </c>
      <c r="E106" s="115">
        <v>741</v>
      </c>
      <c r="F106" s="54" t="s">
        <v>112</v>
      </c>
      <c r="G106" s="30">
        <f t="shared" si="34"/>
        <v>0</v>
      </c>
      <c r="H106" s="30">
        <v>0</v>
      </c>
      <c r="I106" s="30">
        <v>0</v>
      </c>
      <c r="J106" s="30">
        <v>0</v>
      </c>
    </row>
    <row r="107" spans="1:18" ht="27.75" customHeight="1" x14ac:dyDescent="0.3">
      <c r="A107" s="122">
        <v>45</v>
      </c>
      <c r="B107" s="118" t="s">
        <v>30</v>
      </c>
      <c r="C107" s="118" t="s">
        <v>62</v>
      </c>
      <c r="D107" s="119" t="s">
        <v>43</v>
      </c>
      <c r="E107" s="54" t="s">
        <v>128</v>
      </c>
      <c r="F107" s="54" t="s">
        <v>17</v>
      </c>
      <c r="G107" s="30">
        <f t="shared" si="34"/>
        <v>0</v>
      </c>
      <c r="H107" s="30">
        <f>H108</f>
        <v>0</v>
      </c>
      <c r="I107" s="30">
        <f>I108</f>
        <v>0</v>
      </c>
      <c r="J107" s="30">
        <f>J108</f>
        <v>0</v>
      </c>
    </row>
    <row r="108" spans="1:18" ht="29.25" customHeight="1" x14ac:dyDescent="0.3">
      <c r="A108" s="122">
        <v>46</v>
      </c>
      <c r="B108" s="118" t="s">
        <v>31</v>
      </c>
      <c r="C108" s="118" t="s">
        <v>62</v>
      </c>
      <c r="D108" s="119" t="s">
        <v>43</v>
      </c>
      <c r="E108" s="115">
        <v>741</v>
      </c>
      <c r="F108" s="54" t="s">
        <v>17</v>
      </c>
      <c r="G108" s="30">
        <f t="shared" si="34"/>
        <v>0</v>
      </c>
      <c r="H108" s="30">
        <v>0</v>
      </c>
      <c r="I108" s="30">
        <v>0</v>
      </c>
      <c r="J108" s="30">
        <v>0</v>
      </c>
    </row>
    <row r="109" spans="1:18" ht="30.6" x14ac:dyDescent="0.3">
      <c r="A109" s="122">
        <v>47</v>
      </c>
      <c r="B109" s="118" t="s">
        <v>32</v>
      </c>
      <c r="C109" s="118" t="s">
        <v>62</v>
      </c>
      <c r="D109" s="119" t="s">
        <v>43</v>
      </c>
      <c r="E109" s="54" t="s">
        <v>128</v>
      </c>
      <c r="F109" s="54" t="s">
        <v>17</v>
      </c>
      <c r="G109" s="30">
        <f t="shared" si="34"/>
        <v>0</v>
      </c>
      <c r="H109" s="30">
        <f>H110</f>
        <v>0</v>
      </c>
      <c r="I109" s="30">
        <f>I110</f>
        <v>0</v>
      </c>
      <c r="J109" s="30">
        <f>J110</f>
        <v>0</v>
      </c>
    </row>
    <row r="110" spans="1:18" ht="30.6" x14ac:dyDescent="0.3">
      <c r="A110" s="122">
        <v>48</v>
      </c>
      <c r="B110" s="118" t="s">
        <v>33</v>
      </c>
      <c r="C110" s="90" t="s">
        <v>62</v>
      </c>
      <c r="D110" s="119" t="s">
        <v>43</v>
      </c>
      <c r="E110" s="115">
        <v>741</v>
      </c>
      <c r="F110" s="54" t="s">
        <v>17</v>
      </c>
      <c r="G110" s="30">
        <f t="shared" si="34"/>
        <v>0</v>
      </c>
      <c r="H110" s="30">
        <v>0</v>
      </c>
      <c r="I110" s="30">
        <v>0</v>
      </c>
      <c r="J110" s="30">
        <v>0</v>
      </c>
    </row>
    <row r="111" spans="1:18" ht="24" customHeight="1" x14ac:dyDescent="0.3">
      <c r="A111" s="122">
        <v>49</v>
      </c>
      <c r="B111" s="118" t="s">
        <v>34</v>
      </c>
      <c r="C111" s="90" t="s">
        <v>62</v>
      </c>
      <c r="D111" s="119" t="s">
        <v>43</v>
      </c>
      <c r="E111" s="54" t="s">
        <v>128</v>
      </c>
      <c r="F111" s="54" t="s">
        <v>17</v>
      </c>
      <c r="G111" s="30">
        <f t="shared" si="34"/>
        <v>0</v>
      </c>
      <c r="H111" s="30">
        <f>H112</f>
        <v>0</v>
      </c>
      <c r="I111" s="30">
        <f>I112</f>
        <v>0</v>
      </c>
      <c r="J111" s="30">
        <f>J112</f>
        <v>0</v>
      </c>
    </row>
    <row r="112" spans="1:18" ht="30.6" x14ac:dyDescent="0.3">
      <c r="A112" s="122">
        <v>50</v>
      </c>
      <c r="B112" s="118" t="s">
        <v>136</v>
      </c>
      <c r="C112" s="90" t="s">
        <v>62</v>
      </c>
      <c r="D112" s="119" t="s">
        <v>43</v>
      </c>
      <c r="E112" s="115">
        <v>741</v>
      </c>
      <c r="F112" s="54" t="s">
        <v>17</v>
      </c>
      <c r="G112" s="30">
        <f t="shared" si="34"/>
        <v>0</v>
      </c>
      <c r="H112" s="30">
        <v>0</v>
      </c>
      <c r="I112" s="30">
        <v>0</v>
      </c>
      <c r="J112" s="30">
        <v>0</v>
      </c>
    </row>
    <row r="113" spans="1:11" ht="45" customHeight="1" x14ac:dyDescent="0.3">
      <c r="A113" s="122">
        <v>51</v>
      </c>
      <c r="B113" s="118" t="s">
        <v>36</v>
      </c>
      <c r="C113" s="118" t="s">
        <v>129</v>
      </c>
      <c r="D113" s="119" t="s">
        <v>134</v>
      </c>
      <c r="E113" s="115" t="s">
        <v>17</v>
      </c>
      <c r="F113" s="54" t="s">
        <v>17</v>
      </c>
      <c r="G113" s="30">
        <f t="shared" si="34"/>
        <v>453000</v>
      </c>
      <c r="H113" s="30">
        <f>H114+H115+H116+H117+H118</f>
        <v>151000</v>
      </c>
      <c r="I113" s="30">
        <f>I114+I115+I116+I117+I118</f>
        <v>151000</v>
      </c>
      <c r="J113" s="30">
        <f>J114+J115+J116+J117+J118</f>
        <v>151000</v>
      </c>
    </row>
    <row r="114" spans="1:11" ht="29.25" customHeight="1" x14ac:dyDescent="0.3">
      <c r="A114" s="122">
        <v>52</v>
      </c>
      <c r="B114" s="118" t="s">
        <v>197</v>
      </c>
      <c r="C114" s="118" t="s">
        <v>62</v>
      </c>
      <c r="D114" s="119" t="s">
        <v>43</v>
      </c>
      <c r="E114" s="115">
        <v>741</v>
      </c>
      <c r="F114" s="54" t="s">
        <v>17</v>
      </c>
      <c r="G114" s="30">
        <f t="shared" si="34"/>
        <v>0</v>
      </c>
      <c r="H114" s="30">
        <v>0</v>
      </c>
      <c r="I114" s="30">
        <v>0</v>
      </c>
      <c r="J114" s="30">
        <v>0</v>
      </c>
    </row>
    <row r="115" spans="1:11" ht="20.399999999999999" x14ac:dyDescent="0.3">
      <c r="A115" s="122">
        <v>53</v>
      </c>
      <c r="B115" s="118" t="s">
        <v>38</v>
      </c>
      <c r="C115" s="118" t="s">
        <v>62</v>
      </c>
      <c r="D115" s="119" t="s">
        <v>43</v>
      </c>
      <c r="E115" s="115">
        <v>741</v>
      </c>
      <c r="F115" s="54" t="s">
        <v>17</v>
      </c>
      <c r="G115" s="30">
        <f t="shared" si="34"/>
        <v>0</v>
      </c>
      <c r="H115" s="30">
        <v>0</v>
      </c>
      <c r="I115" s="30">
        <v>0</v>
      </c>
      <c r="J115" s="30">
        <v>0</v>
      </c>
    </row>
    <row r="116" spans="1:11" ht="36" customHeight="1" x14ac:dyDescent="0.3">
      <c r="A116" s="122">
        <v>54</v>
      </c>
      <c r="B116" s="118" t="s">
        <v>39</v>
      </c>
      <c r="C116" s="118" t="s">
        <v>62</v>
      </c>
      <c r="D116" s="119" t="s">
        <v>43</v>
      </c>
      <c r="E116" s="54" t="s">
        <v>128</v>
      </c>
      <c r="F116" s="54" t="s">
        <v>17</v>
      </c>
      <c r="G116" s="30">
        <f t="shared" si="34"/>
        <v>0</v>
      </c>
      <c r="H116" s="30">
        <v>0</v>
      </c>
      <c r="I116" s="30">
        <v>0</v>
      </c>
      <c r="J116" s="30">
        <v>0</v>
      </c>
    </row>
    <row r="117" spans="1:11" ht="29.25" customHeight="1" x14ac:dyDescent="0.3">
      <c r="A117" s="122">
        <v>55</v>
      </c>
      <c r="B117" s="118" t="s">
        <v>48</v>
      </c>
      <c r="C117" s="118" t="s">
        <v>62</v>
      </c>
      <c r="D117" s="119" t="s">
        <v>43</v>
      </c>
      <c r="E117" s="54" t="s">
        <v>128</v>
      </c>
      <c r="F117" s="54" t="s">
        <v>17</v>
      </c>
      <c r="G117" s="30">
        <f t="shared" si="34"/>
        <v>0</v>
      </c>
      <c r="H117" s="30">
        <v>0</v>
      </c>
      <c r="I117" s="30">
        <v>0</v>
      </c>
      <c r="J117" s="30">
        <v>0</v>
      </c>
    </row>
    <row r="118" spans="1:11" ht="30" customHeight="1" x14ac:dyDescent="0.3">
      <c r="A118" s="122">
        <v>56</v>
      </c>
      <c r="B118" s="118" t="s">
        <v>135</v>
      </c>
      <c r="C118" s="118" t="s">
        <v>46</v>
      </c>
      <c r="D118" s="119" t="s">
        <v>134</v>
      </c>
      <c r="E118" s="115">
        <v>739</v>
      </c>
      <c r="F118" s="54" t="s">
        <v>113</v>
      </c>
      <c r="G118" s="30">
        <f t="shared" si="34"/>
        <v>453000</v>
      </c>
      <c r="H118" s="30">
        <v>151000</v>
      </c>
      <c r="I118" s="30">
        <v>151000</v>
      </c>
      <c r="J118" s="30">
        <v>151000</v>
      </c>
    </row>
    <row r="119" spans="1:11" x14ac:dyDescent="0.3">
      <c r="A119" s="152">
        <v>57</v>
      </c>
      <c r="B119" s="157" t="s">
        <v>42</v>
      </c>
      <c r="C119" s="160" t="s">
        <v>60</v>
      </c>
      <c r="D119" s="119" t="s">
        <v>1</v>
      </c>
      <c r="E119" s="54" t="s">
        <v>17</v>
      </c>
      <c r="F119" s="54" t="s">
        <v>100</v>
      </c>
      <c r="G119" s="30">
        <f t="shared" ref="G119:G121" si="62">H119+I119+J119</f>
        <v>12212888106.810001</v>
      </c>
      <c r="H119" s="30">
        <f>H120+H121</f>
        <v>4234267511.21</v>
      </c>
      <c r="I119" s="30">
        <f t="shared" ref="I119:J119" si="63">I120+I121</f>
        <v>3989310297.8000002</v>
      </c>
      <c r="J119" s="30">
        <f t="shared" si="63"/>
        <v>3989310297.8000002</v>
      </c>
      <c r="K119" s="131"/>
    </row>
    <row r="120" spans="1:11" x14ac:dyDescent="0.3">
      <c r="A120" s="152"/>
      <c r="B120" s="158"/>
      <c r="C120" s="161"/>
      <c r="D120" s="119" t="s">
        <v>13</v>
      </c>
      <c r="E120" s="54" t="s">
        <v>17</v>
      </c>
      <c r="F120" s="54" t="s">
        <v>17</v>
      </c>
      <c r="G120" s="30">
        <f t="shared" si="62"/>
        <v>8297339541.8100004</v>
      </c>
      <c r="H120" s="30">
        <f>H9</f>
        <v>2929084656.21</v>
      </c>
      <c r="I120" s="30">
        <f t="shared" ref="I120:J120" si="64">I9</f>
        <v>2684127442.8000002</v>
      </c>
      <c r="J120" s="30">
        <f t="shared" si="64"/>
        <v>2684127442.8000002</v>
      </c>
    </row>
    <row r="121" spans="1:11" ht="20.399999999999999" x14ac:dyDescent="0.3">
      <c r="A121" s="152"/>
      <c r="B121" s="159"/>
      <c r="C121" s="162"/>
      <c r="D121" s="119" t="s">
        <v>134</v>
      </c>
      <c r="E121" s="54" t="s">
        <v>17</v>
      </c>
      <c r="F121" s="54" t="s">
        <v>17</v>
      </c>
      <c r="G121" s="30">
        <f t="shared" si="62"/>
        <v>3915548565</v>
      </c>
      <c r="H121" s="30">
        <f>H10</f>
        <v>1305182854.9999998</v>
      </c>
      <c r="I121" s="30">
        <f t="shared" ref="I121:J121" si="65">I10</f>
        <v>1305182855</v>
      </c>
      <c r="J121" s="30">
        <f t="shared" si="65"/>
        <v>1305182855</v>
      </c>
    </row>
    <row r="122" spans="1:11" ht="11.25" customHeight="1" x14ac:dyDescent="0.3">
      <c r="A122" s="5"/>
      <c r="B122" s="91"/>
      <c r="C122" s="29"/>
      <c r="D122" s="123"/>
      <c r="E122" s="92"/>
      <c r="F122" s="92"/>
      <c r="G122" s="121"/>
      <c r="H122" s="121"/>
      <c r="I122" s="121"/>
      <c r="J122" s="131"/>
    </row>
    <row r="123" spans="1:11" x14ac:dyDescent="0.3">
      <c r="A123" s="5"/>
      <c r="B123" s="11"/>
      <c r="C123" s="123"/>
      <c r="D123" s="123"/>
      <c r="E123" s="6"/>
      <c r="F123" s="135"/>
      <c r="G123" s="7"/>
      <c r="H123" s="7"/>
      <c r="I123" s="7"/>
    </row>
    <row r="124" spans="1:11" x14ac:dyDescent="0.3">
      <c r="A124" s="134"/>
      <c r="B124" s="156" t="s">
        <v>198</v>
      </c>
      <c r="C124" s="156"/>
      <c r="D124" s="156"/>
      <c r="E124" s="18"/>
      <c r="F124" s="135"/>
      <c r="G124" s="151" t="s">
        <v>71</v>
      </c>
      <c r="H124" s="151"/>
      <c r="I124" s="151"/>
    </row>
    <row r="125" spans="1:11" x14ac:dyDescent="0.3">
      <c r="A125" s="134"/>
      <c r="B125" s="156"/>
      <c r="C125" s="156"/>
      <c r="D125" s="156"/>
      <c r="E125" s="18"/>
      <c r="F125" s="135"/>
      <c r="G125" s="151"/>
      <c r="H125" s="151"/>
      <c r="I125" s="151"/>
    </row>
    <row r="126" spans="1:11" ht="20.399999999999999" x14ac:dyDescent="0.3">
      <c r="A126" s="134"/>
      <c r="B126" s="29" t="s">
        <v>124</v>
      </c>
      <c r="C126" s="136"/>
      <c r="D126" s="137"/>
      <c r="E126" s="18"/>
      <c r="F126" s="135"/>
      <c r="G126" s="18"/>
      <c r="H126" s="18"/>
      <c r="I126" s="18"/>
    </row>
    <row r="127" spans="1:11" x14ac:dyDescent="0.3">
      <c r="A127" s="134"/>
      <c r="B127" s="136"/>
      <c r="C127" s="136"/>
      <c r="D127" s="137"/>
      <c r="E127" s="18"/>
      <c r="F127" s="135"/>
      <c r="G127" s="121"/>
      <c r="H127" s="121"/>
      <c r="I127" s="121"/>
    </row>
    <row r="128" spans="1:11" x14ac:dyDescent="0.3">
      <c r="A128" s="134"/>
      <c r="B128" s="123"/>
      <c r="C128" s="123"/>
      <c r="D128" s="137"/>
      <c r="E128" s="18"/>
      <c r="F128" s="135"/>
      <c r="G128" s="121"/>
      <c r="H128" s="121"/>
      <c r="I128" s="121"/>
      <c r="J128" s="121"/>
    </row>
    <row r="129" spans="1:9" x14ac:dyDescent="0.3">
      <c r="A129" s="138"/>
      <c r="B129" s="139"/>
      <c r="C129" s="139"/>
      <c r="D129" s="140"/>
      <c r="E129" s="141"/>
      <c r="F129" s="142"/>
      <c r="G129" s="121"/>
      <c r="H129" s="121"/>
      <c r="I129" s="121"/>
    </row>
    <row r="130" spans="1:9" x14ac:dyDescent="0.3">
      <c r="A130" s="138"/>
      <c r="B130" s="139"/>
      <c r="C130" s="139"/>
      <c r="D130" s="140"/>
      <c r="E130" s="141"/>
      <c r="F130" s="142"/>
      <c r="G130" s="141"/>
      <c r="H130" s="141"/>
      <c r="I130" s="141"/>
    </row>
  </sheetData>
  <sheetProtection formatCells="0" formatColumns="0" formatRows="0" insertColumns="0" insertRows="0" insertHyperlinks="0" deleteColumns="0" deleteRows="0" sort="0" autoFilter="0" pivotTables="0"/>
  <autoFilter ref="A6:I121"/>
  <mergeCells count="55">
    <mergeCell ref="D37:D38"/>
    <mergeCell ref="F1:J1"/>
    <mergeCell ref="A3:I3"/>
    <mergeCell ref="A5:A6"/>
    <mergeCell ref="B5:B6"/>
    <mergeCell ref="C5:C6"/>
    <mergeCell ref="D5:D6"/>
    <mergeCell ref="E5:F5"/>
    <mergeCell ref="G5:J5"/>
    <mergeCell ref="A8:A10"/>
    <mergeCell ref="A11:A13"/>
    <mergeCell ref="B11:B13"/>
    <mergeCell ref="C11:C13"/>
    <mergeCell ref="B8:B10"/>
    <mergeCell ref="C8:C10"/>
    <mergeCell ref="A27:A29"/>
    <mergeCell ref="B27:B29"/>
    <mergeCell ref="C27:C29"/>
    <mergeCell ref="A14:A15"/>
    <mergeCell ref="B14:B15"/>
    <mergeCell ref="C14:C15"/>
    <mergeCell ref="A18:A20"/>
    <mergeCell ref="B18:B20"/>
    <mergeCell ref="C18:C20"/>
    <mergeCell ref="B23:B25"/>
    <mergeCell ref="A23:A25"/>
    <mergeCell ref="A30:A32"/>
    <mergeCell ref="B30:B32"/>
    <mergeCell ref="C30:C32"/>
    <mergeCell ref="A33:A35"/>
    <mergeCell ref="B33:B35"/>
    <mergeCell ref="C33:C35"/>
    <mergeCell ref="A65:A67"/>
    <mergeCell ref="A36:A39"/>
    <mergeCell ref="B36:B39"/>
    <mergeCell ref="C36:C39"/>
    <mergeCell ref="A53:A55"/>
    <mergeCell ref="B53:B55"/>
    <mergeCell ref="C53:C55"/>
    <mergeCell ref="K2:M4"/>
    <mergeCell ref="A2:B2"/>
    <mergeCell ref="E37:E38"/>
    <mergeCell ref="G124:I125"/>
    <mergeCell ref="A119:A121"/>
    <mergeCell ref="C49:C51"/>
    <mergeCell ref="B124:D125"/>
    <mergeCell ref="B119:B121"/>
    <mergeCell ref="C119:C121"/>
    <mergeCell ref="B80:B82"/>
    <mergeCell ref="A80:A82"/>
    <mergeCell ref="B83:B85"/>
    <mergeCell ref="A83:A85"/>
    <mergeCell ref="B75:B77"/>
    <mergeCell ref="A75:A77"/>
    <mergeCell ref="B65:B67"/>
  </mergeCells>
  <printOptions horizontalCentered="1" verticalCentered="1"/>
  <pageMargins left="0.25" right="0.25" top="0.75" bottom="0.75" header="0.3" footer="0.3"/>
  <pageSetup paperSize="9" scale="75" orientation="landscape" r:id="rId1"/>
  <headerFooter alignWithMargins="0">
    <oddHeader>&amp;C&amp;P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130"/>
  <sheetViews>
    <sheetView showGridLines="0" view="pageBreakPreview" topLeftCell="A2" zoomScale="130" zoomScaleNormal="130" zoomScaleSheetLayoutView="130" workbookViewId="0">
      <pane ySplit="5" topLeftCell="A7" activePane="bottomLeft" state="frozen"/>
      <selection activeCell="A2" sqref="A2"/>
      <selection pane="bottomLeft" activeCell="D16" sqref="D16"/>
    </sheetView>
  </sheetViews>
  <sheetFormatPr defaultColWidth="9.109375" defaultRowHeight="13.8" x14ac:dyDescent="0.3"/>
  <cols>
    <col min="1" max="1" width="3.6640625" style="24" customWidth="1"/>
    <col min="2" max="2" width="50.44140625" style="25" customWidth="1"/>
    <col min="3" max="3" width="25.88671875" style="25" customWidth="1"/>
    <col min="4" max="4" width="16.44140625" style="25" customWidth="1"/>
    <col min="5" max="5" width="7.109375" style="26" customWidth="1"/>
    <col min="6" max="6" width="9.88671875" style="59" customWidth="1"/>
    <col min="7" max="7" width="14.109375" style="23" customWidth="1"/>
    <col min="8" max="8" width="12.33203125" style="23" customWidth="1"/>
    <col min="9" max="9" width="12.5546875" style="23" customWidth="1"/>
    <col min="10" max="11" width="14.88671875" style="23" bestFit="1" customWidth="1"/>
    <col min="12" max="14" width="9.109375" style="23"/>
    <col min="15" max="15" width="9.109375" style="23" customWidth="1"/>
    <col min="16" max="16" width="13.44140625" style="23" bestFit="1" customWidth="1"/>
    <col min="17" max="17" width="12.5546875" style="23" customWidth="1"/>
    <col min="18" max="18" width="14.44140625" style="23" bestFit="1" customWidth="1"/>
    <col min="19" max="16384" width="9.109375" style="23"/>
  </cols>
  <sheetData>
    <row r="1" spans="1:13" ht="47.25" customHeight="1" x14ac:dyDescent="0.3">
      <c r="A1" s="15"/>
      <c r="B1" s="102"/>
      <c r="C1" s="3"/>
      <c r="D1" s="3"/>
      <c r="E1" s="4"/>
      <c r="F1" s="189" t="s">
        <v>133</v>
      </c>
      <c r="G1" s="189"/>
      <c r="H1" s="189"/>
      <c r="I1" s="189"/>
      <c r="J1" s="189"/>
      <c r="K1" s="23" t="s">
        <v>138</v>
      </c>
    </row>
    <row r="2" spans="1:13" ht="15.75" customHeight="1" x14ac:dyDescent="0.3">
      <c r="A2" s="190"/>
      <c r="B2" s="190"/>
      <c r="C2" s="3"/>
      <c r="D2" s="3"/>
      <c r="E2" s="4"/>
      <c r="F2" s="52"/>
      <c r="G2" s="88"/>
      <c r="H2" s="125"/>
      <c r="I2" s="125"/>
      <c r="K2" s="191" t="s">
        <v>178</v>
      </c>
      <c r="L2" s="191"/>
      <c r="M2" s="191"/>
    </row>
    <row r="3" spans="1:13" ht="12.75" customHeight="1" x14ac:dyDescent="0.3">
      <c r="A3" s="177" t="s">
        <v>9</v>
      </c>
      <c r="B3" s="177"/>
      <c r="C3" s="177"/>
      <c r="D3" s="177"/>
      <c r="E3" s="177"/>
      <c r="F3" s="177"/>
      <c r="G3" s="177"/>
      <c r="H3" s="177"/>
      <c r="I3" s="177"/>
      <c r="K3" s="191"/>
      <c r="L3" s="191"/>
      <c r="M3" s="191"/>
    </row>
    <row r="4" spans="1:13" x14ac:dyDescent="0.3">
      <c r="A4" s="15"/>
      <c r="B4" s="123"/>
      <c r="C4" s="123"/>
      <c r="D4" s="123"/>
      <c r="E4" s="6"/>
      <c r="F4" s="53"/>
      <c r="G4" s="18"/>
      <c r="H4" s="18"/>
      <c r="I4" s="60"/>
      <c r="K4" s="191"/>
      <c r="L4" s="191"/>
      <c r="M4" s="191"/>
    </row>
    <row r="5" spans="1:13" ht="17.25" customHeight="1" x14ac:dyDescent="0.3">
      <c r="A5" s="178" t="s">
        <v>0</v>
      </c>
      <c r="B5" s="179" t="s">
        <v>97</v>
      </c>
      <c r="C5" s="179" t="s">
        <v>2</v>
      </c>
      <c r="D5" s="179" t="s">
        <v>10</v>
      </c>
      <c r="E5" s="178" t="s">
        <v>95</v>
      </c>
      <c r="F5" s="178"/>
      <c r="G5" s="180" t="s">
        <v>44</v>
      </c>
      <c r="H5" s="181"/>
      <c r="I5" s="181"/>
      <c r="J5" s="182"/>
      <c r="K5" s="23" t="s">
        <v>181</v>
      </c>
    </row>
    <row r="6" spans="1:13" ht="30.6" x14ac:dyDescent="0.3">
      <c r="A6" s="178"/>
      <c r="B6" s="179"/>
      <c r="C6" s="179"/>
      <c r="D6" s="179"/>
      <c r="E6" s="115" t="s">
        <v>94</v>
      </c>
      <c r="F6" s="54" t="s">
        <v>96</v>
      </c>
      <c r="G6" s="115" t="s">
        <v>11</v>
      </c>
      <c r="H6" s="115" t="s">
        <v>131</v>
      </c>
      <c r="I6" s="115" t="s">
        <v>130</v>
      </c>
      <c r="J6" s="115" t="s">
        <v>132</v>
      </c>
    </row>
    <row r="7" spans="1:13" x14ac:dyDescent="0.3">
      <c r="A7" s="116">
        <v>1</v>
      </c>
      <c r="B7" s="119">
        <v>2</v>
      </c>
      <c r="C7" s="119">
        <v>3</v>
      </c>
      <c r="D7" s="119">
        <v>4</v>
      </c>
      <c r="E7" s="116">
        <v>5</v>
      </c>
      <c r="F7" s="93">
        <v>6</v>
      </c>
      <c r="G7" s="116">
        <v>7</v>
      </c>
      <c r="H7" s="116">
        <v>8</v>
      </c>
      <c r="I7" s="116">
        <v>9</v>
      </c>
      <c r="J7" s="116">
        <v>10</v>
      </c>
    </row>
    <row r="8" spans="1:13" ht="20.25" customHeight="1" x14ac:dyDescent="0.3">
      <c r="A8" s="169">
        <v>1</v>
      </c>
      <c r="B8" s="157" t="s">
        <v>6</v>
      </c>
      <c r="C8" s="186" t="s">
        <v>60</v>
      </c>
      <c r="D8" s="119" t="s">
        <v>1</v>
      </c>
      <c r="E8" s="115" t="s">
        <v>17</v>
      </c>
      <c r="F8" s="54" t="s">
        <v>100</v>
      </c>
      <c r="G8" s="30">
        <f>H8+I8+J8</f>
        <v>12212888106.810001</v>
      </c>
      <c r="H8" s="30">
        <f>H9+H10</f>
        <v>4234267511.21</v>
      </c>
      <c r="I8" s="30">
        <f t="shared" ref="I8:J8" si="0">I9+I10</f>
        <v>3989310297.8000002</v>
      </c>
      <c r="J8" s="30">
        <f t="shared" si="0"/>
        <v>3989310297.8000002</v>
      </c>
      <c r="K8" s="70"/>
    </row>
    <row r="9" spans="1:13" ht="18.75" customHeight="1" x14ac:dyDescent="0.3">
      <c r="A9" s="169"/>
      <c r="B9" s="158"/>
      <c r="C9" s="187"/>
      <c r="D9" s="119" t="s">
        <v>13</v>
      </c>
      <c r="E9" s="115" t="s">
        <v>17</v>
      </c>
      <c r="F9" s="54" t="s">
        <v>17</v>
      </c>
      <c r="G9" s="30">
        <f t="shared" ref="G9:G72" si="1">H9+I9+J9</f>
        <v>8297339541.8100004</v>
      </c>
      <c r="H9" s="30">
        <f>H12</f>
        <v>2929084656.21</v>
      </c>
      <c r="I9" s="30">
        <f t="shared" ref="I9:J10" si="2">I12</f>
        <v>2684127442.8000002</v>
      </c>
      <c r="J9" s="30">
        <f t="shared" si="2"/>
        <v>2684127442.8000002</v>
      </c>
    </row>
    <row r="10" spans="1:13" ht="21.75" customHeight="1" x14ac:dyDescent="0.3">
      <c r="A10" s="169"/>
      <c r="B10" s="159"/>
      <c r="C10" s="188"/>
      <c r="D10" s="119" t="s">
        <v>134</v>
      </c>
      <c r="E10" s="115" t="s">
        <v>17</v>
      </c>
      <c r="F10" s="54" t="s">
        <v>17</v>
      </c>
      <c r="G10" s="30">
        <f t="shared" si="1"/>
        <v>3915548565</v>
      </c>
      <c r="H10" s="30">
        <f>H13</f>
        <v>1305182854.9999998</v>
      </c>
      <c r="I10" s="30">
        <f t="shared" si="2"/>
        <v>1305182855</v>
      </c>
      <c r="J10" s="30">
        <f t="shared" si="2"/>
        <v>1305182855</v>
      </c>
      <c r="K10" s="70"/>
    </row>
    <row r="11" spans="1:13" ht="21.75" customHeight="1" x14ac:dyDescent="0.3">
      <c r="A11" s="169">
        <v>2</v>
      </c>
      <c r="B11" s="183" t="s">
        <v>51</v>
      </c>
      <c r="C11" s="186" t="s">
        <v>60</v>
      </c>
      <c r="D11" s="119" t="s">
        <v>1</v>
      </c>
      <c r="E11" s="115" t="s">
        <v>17</v>
      </c>
      <c r="F11" s="54" t="s">
        <v>17</v>
      </c>
      <c r="G11" s="30">
        <f t="shared" si="1"/>
        <v>12212888106.810001</v>
      </c>
      <c r="H11" s="30">
        <f>H12+H13</f>
        <v>4234267511.21</v>
      </c>
      <c r="I11" s="30">
        <f t="shared" ref="I11:J11" si="3">I12+I13</f>
        <v>3989310297.8000002</v>
      </c>
      <c r="J11" s="30">
        <f t="shared" si="3"/>
        <v>3989310297.8000002</v>
      </c>
    </row>
    <row r="12" spans="1:13" ht="20.25" customHeight="1" x14ac:dyDescent="0.3">
      <c r="A12" s="169"/>
      <c r="B12" s="184"/>
      <c r="C12" s="187"/>
      <c r="D12" s="119" t="s">
        <v>13</v>
      </c>
      <c r="E12" s="115" t="s">
        <v>17</v>
      </c>
      <c r="F12" s="54" t="s">
        <v>17</v>
      </c>
      <c r="G12" s="30">
        <f t="shared" si="1"/>
        <v>8297339541.8100004</v>
      </c>
      <c r="H12" s="30">
        <f>H19+H24</f>
        <v>2929084656.21</v>
      </c>
      <c r="I12" s="30">
        <f t="shared" ref="I12:J12" si="4">I19+I24</f>
        <v>2684127442.8000002</v>
      </c>
      <c r="J12" s="30">
        <f t="shared" si="4"/>
        <v>2684127442.8000002</v>
      </c>
      <c r="K12" s="23" t="s">
        <v>139</v>
      </c>
    </row>
    <row r="13" spans="1:13" ht="26.25" customHeight="1" x14ac:dyDescent="0.3">
      <c r="A13" s="169"/>
      <c r="B13" s="185"/>
      <c r="C13" s="188"/>
      <c r="D13" s="119" t="s">
        <v>134</v>
      </c>
      <c r="E13" s="115" t="s">
        <v>17</v>
      </c>
      <c r="F13" s="54" t="s">
        <v>17</v>
      </c>
      <c r="G13" s="30">
        <f t="shared" si="1"/>
        <v>3915548565</v>
      </c>
      <c r="H13" s="30">
        <f>H15+H20+H21+H25+H26</f>
        <v>1305182854.9999998</v>
      </c>
      <c r="I13" s="30">
        <f t="shared" ref="I13:J13" si="5">I15+I20+I21+I25+I26</f>
        <v>1305182855</v>
      </c>
      <c r="J13" s="30">
        <f t="shared" si="5"/>
        <v>1305182855</v>
      </c>
      <c r="K13" s="70">
        <f>H13-151000</f>
        <v>1305031854.9999998</v>
      </c>
    </row>
    <row r="14" spans="1:13" ht="12.75" customHeight="1" x14ac:dyDescent="0.3">
      <c r="A14" s="169">
        <v>3</v>
      </c>
      <c r="B14" s="170" t="s">
        <v>53</v>
      </c>
      <c r="C14" s="175" t="s">
        <v>62</v>
      </c>
      <c r="D14" s="119" t="s">
        <v>1</v>
      </c>
      <c r="E14" s="115">
        <v>741</v>
      </c>
      <c r="F14" s="54" t="s">
        <v>99</v>
      </c>
      <c r="G14" s="30">
        <f>H14+I14+J14</f>
        <v>187431756</v>
      </c>
      <c r="H14" s="30">
        <f>H15</f>
        <v>62477252</v>
      </c>
      <c r="I14" s="30">
        <f t="shared" ref="I14:J15" si="6">I15</f>
        <v>62477252</v>
      </c>
      <c r="J14" s="30">
        <f t="shared" si="6"/>
        <v>62477252</v>
      </c>
    </row>
    <row r="15" spans="1:13" ht="25.5" customHeight="1" x14ac:dyDescent="0.3">
      <c r="A15" s="169"/>
      <c r="B15" s="170"/>
      <c r="C15" s="175"/>
      <c r="D15" s="119" t="s">
        <v>134</v>
      </c>
      <c r="E15" s="115">
        <v>741</v>
      </c>
      <c r="F15" s="54" t="s">
        <v>99</v>
      </c>
      <c r="G15" s="30">
        <f t="shared" si="1"/>
        <v>187431756</v>
      </c>
      <c r="H15" s="30">
        <f>H16</f>
        <v>62477252</v>
      </c>
      <c r="I15" s="30">
        <f t="shared" si="6"/>
        <v>62477252</v>
      </c>
      <c r="J15" s="30">
        <f t="shared" si="6"/>
        <v>62477252</v>
      </c>
    </row>
    <row r="16" spans="1:13" ht="41.25" customHeight="1" x14ac:dyDescent="0.3">
      <c r="A16" s="116">
        <v>4</v>
      </c>
      <c r="B16" s="118" t="s">
        <v>47</v>
      </c>
      <c r="C16" s="119" t="s">
        <v>62</v>
      </c>
      <c r="D16" s="119" t="s">
        <v>134</v>
      </c>
      <c r="E16" s="115">
        <v>741</v>
      </c>
      <c r="F16" s="54" t="s">
        <v>99</v>
      </c>
      <c r="G16" s="30">
        <f t="shared" si="1"/>
        <v>187431756</v>
      </c>
      <c r="H16" s="30">
        <v>62477252</v>
      </c>
      <c r="I16" s="30">
        <v>62477252</v>
      </c>
      <c r="J16" s="30">
        <v>62477252</v>
      </c>
    </row>
    <row r="17" spans="1:10" ht="27" customHeight="1" x14ac:dyDescent="0.3">
      <c r="A17" s="116">
        <v>5</v>
      </c>
      <c r="B17" s="118" t="s">
        <v>54</v>
      </c>
      <c r="C17" s="119" t="s">
        <v>62</v>
      </c>
      <c r="D17" s="119" t="s">
        <v>43</v>
      </c>
      <c r="E17" s="115">
        <v>741</v>
      </c>
      <c r="F17" s="54" t="s">
        <v>17</v>
      </c>
      <c r="G17" s="30">
        <f t="shared" si="1"/>
        <v>0</v>
      </c>
      <c r="H17" s="30">
        <v>0</v>
      </c>
      <c r="I17" s="30">
        <v>0</v>
      </c>
      <c r="J17" s="30">
        <v>0</v>
      </c>
    </row>
    <row r="18" spans="1:10" ht="12.75" customHeight="1" x14ac:dyDescent="0.3">
      <c r="A18" s="169">
        <v>6</v>
      </c>
      <c r="B18" s="170" t="s">
        <v>52</v>
      </c>
      <c r="C18" s="170" t="s">
        <v>62</v>
      </c>
      <c r="D18" s="119" t="s">
        <v>1</v>
      </c>
      <c r="E18" s="115">
        <v>741</v>
      </c>
      <c r="F18" s="54" t="s">
        <v>17</v>
      </c>
      <c r="G18" s="30">
        <f t="shared" si="1"/>
        <v>10914537478.619999</v>
      </c>
      <c r="H18" s="30">
        <f>H19+H20</f>
        <v>3796370726.3999996</v>
      </c>
      <c r="I18" s="30">
        <f t="shared" ref="I18:J18" si="7">I19+I20</f>
        <v>3559083376.1099997</v>
      </c>
      <c r="J18" s="30">
        <f t="shared" si="7"/>
        <v>3559083376.1099997</v>
      </c>
    </row>
    <row r="19" spans="1:10" x14ac:dyDescent="0.3">
      <c r="A19" s="169"/>
      <c r="B19" s="170"/>
      <c r="C19" s="170"/>
      <c r="D19" s="119" t="s">
        <v>13</v>
      </c>
      <c r="E19" s="115">
        <v>741</v>
      </c>
      <c r="F19" s="54" t="s">
        <v>17</v>
      </c>
      <c r="G19" s="30">
        <f t="shared" si="1"/>
        <v>7466943150</v>
      </c>
      <c r="H19" s="30">
        <f>H31</f>
        <v>2647507250</v>
      </c>
      <c r="I19" s="30">
        <f>I31</f>
        <v>2409717950</v>
      </c>
      <c r="J19" s="30">
        <f>J31</f>
        <v>2409717950</v>
      </c>
    </row>
    <row r="20" spans="1:10" ht="25.5" customHeight="1" x14ac:dyDescent="0.3">
      <c r="A20" s="169"/>
      <c r="B20" s="170"/>
      <c r="C20" s="170"/>
      <c r="D20" s="119" t="s">
        <v>134</v>
      </c>
      <c r="E20" s="115">
        <v>741</v>
      </c>
      <c r="F20" s="54" t="s">
        <v>17</v>
      </c>
      <c r="G20" s="30">
        <f t="shared" si="1"/>
        <v>3447594328.6199999</v>
      </c>
      <c r="H20" s="30">
        <f>H32</f>
        <v>1148863476.3999999</v>
      </c>
      <c r="I20" s="30">
        <f t="shared" ref="I20:J20" si="8">I32</f>
        <v>1149365426.1099999</v>
      </c>
      <c r="J20" s="30">
        <f t="shared" si="8"/>
        <v>1149365426.1099999</v>
      </c>
    </row>
    <row r="21" spans="1:10" ht="40.799999999999997" x14ac:dyDescent="0.3">
      <c r="A21" s="114">
        <v>7</v>
      </c>
      <c r="B21" s="96" t="s">
        <v>73</v>
      </c>
      <c r="C21" s="94" t="s">
        <v>62</v>
      </c>
      <c r="D21" s="119" t="s">
        <v>134</v>
      </c>
      <c r="E21" s="115">
        <v>741</v>
      </c>
      <c r="F21" s="54" t="s">
        <v>17</v>
      </c>
      <c r="G21" s="30">
        <f t="shared" si="1"/>
        <v>143267883</v>
      </c>
      <c r="H21" s="30">
        <f>H46</f>
        <v>47755961</v>
      </c>
      <c r="I21" s="30">
        <f t="shared" ref="I21:J21" si="9">I46</f>
        <v>47755961</v>
      </c>
      <c r="J21" s="30">
        <f t="shared" si="9"/>
        <v>47755961</v>
      </c>
    </row>
    <row r="22" spans="1:10" ht="20.399999999999999" x14ac:dyDescent="0.3">
      <c r="A22" s="116">
        <v>8</v>
      </c>
      <c r="B22" s="118" t="s">
        <v>75</v>
      </c>
      <c r="C22" s="118" t="s">
        <v>62</v>
      </c>
      <c r="D22" s="119" t="s">
        <v>43</v>
      </c>
      <c r="E22" s="115">
        <v>741</v>
      </c>
      <c r="F22" s="54" t="s">
        <v>17</v>
      </c>
      <c r="G22" s="30">
        <f t="shared" si="1"/>
        <v>0</v>
      </c>
      <c r="H22" s="30">
        <f t="shared" ref="H22:J22" si="10">H68</f>
        <v>0</v>
      </c>
      <c r="I22" s="30">
        <f t="shared" si="10"/>
        <v>0</v>
      </c>
      <c r="J22" s="30">
        <f t="shared" si="10"/>
        <v>0</v>
      </c>
    </row>
    <row r="23" spans="1:10" ht="15" customHeight="1" x14ac:dyDescent="0.3">
      <c r="A23" s="163">
        <v>9</v>
      </c>
      <c r="B23" s="153" t="s">
        <v>76</v>
      </c>
      <c r="C23" s="118" t="s">
        <v>62</v>
      </c>
      <c r="D23" s="119" t="s">
        <v>1</v>
      </c>
      <c r="E23" s="115">
        <v>741</v>
      </c>
      <c r="F23" s="54" t="s">
        <v>17</v>
      </c>
      <c r="G23" s="30">
        <f>H23+I23+J23</f>
        <v>967197989.19000006</v>
      </c>
      <c r="H23" s="30">
        <f>H24+H25</f>
        <v>327512571.80999994</v>
      </c>
      <c r="I23" s="30">
        <f t="shared" ref="I23:J23" si="11">I24+I25</f>
        <v>319842708.69</v>
      </c>
      <c r="J23" s="30">
        <f t="shared" si="11"/>
        <v>319842708.69</v>
      </c>
    </row>
    <row r="24" spans="1:10" ht="20.399999999999999" x14ac:dyDescent="0.3">
      <c r="A24" s="164"/>
      <c r="B24" s="154"/>
      <c r="C24" s="118" t="s">
        <v>62</v>
      </c>
      <c r="D24" s="119" t="s">
        <v>13</v>
      </c>
      <c r="E24" s="115">
        <v>741</v>
      </c>
      <c r="F24" s="54" t="s">
        <v>17</v>
      </c>
      <c r="G24" s="30">
        <f>H24+I24+J24</f>
        <v>830396391.80999994</v>
      </c>
      <c r="H24" s="30">
        <f>H66</f>
        <v>281577406.20999998</v>
      </c>
      <c r="I24" s="30">
        <f t="shared" ref="I24:J25" si="12">I66</f>
        <v>274409492.80000001</v>
      </c>
      <c r="J24" s="30">
        <f t="shared" si="12"/>
        <v>274409492.80000001</v>
      </c>
    </row>
    <row r="25" spans="1:10" ht="20.399999999999999" x14ac:dyDescent="0.3">
      <c r="A25" s="165"/>
      <c r="B25" s="155"/>
      <c r="C25" s="118" t="s">
        <v>62</v>
      </c>
      <c r="D25" s="119" t="s">
        <v>134</v>
      </c>
      <c r="E25" s="115">
        <v>741</v>
      </c>
      <c r="F25" s="54" t="s">
        <v>17</v>
      </c>
      <c r="G25" s="30">
        <f t="shared" si="1"/>
        <v>136801597.38</v>
      </c>
      <c r="H25" s="30">
        <f>H67</f>
        <v>45935165.599999994</v>
      </c>
      <c r="I25" s="30">
        <f t="shared" si="12"/>
        <v>45433215.890000001</v>
      </c>
      <c r="J25" s="30">
        <f t="shared" si="12"/>
        <v>45433215.890000001</v>
      </c>
    </row>
    <row r="26" spans="1:10" ht="51.75" customHeight="1" x14ac:dyDescent="0.3">
      <c r="A26" s="116">
        <v>10</v>
      </c>
      <c r="B26" s="118" t="s">
        <v>77</v>
      </c>
      <c r="C26" s="118" t="s">
        <v>60</v>
      </c>
      <c r="D26" s="119" t="s">
        <v>134</v>
      </c>
      <c r="E26" s="115" t="s">
        <v>17</v>
      </c>
      <c r="F26" s="54" t="s">
        <v>17</v>
      </c>
      <c r="G26" s="30">
        <f t="shared" si="1"/>
        <v>453000</v>
      </c>
      <c r="H26" s="30">
        <f t="shared" ref="H26:J26" si="13">H103</f>
        <v>151000</v>
      </c>
      <c r="I26" s="30">
        <f t="shared" si="13"/>
        <v>151000</v>
      </c>
      <c r="J26" s="30">
        <f t="shared" si="13"/>
        <v>151000</v>
      </c>
    </row>
    <row r="27" spans="1:10" ht="12.75" customHeight="1" x14ac:dyDescent="0.3">
      <c r="A27" s="169">
        <v>11</v>
      </c>
      <c r="B27" s="174" t="s">
        <v>14</v>
      </c>
      <c r="C27" s="170" t="s">
        <v>62</v>
      </c>
      <c r="D27" s="119" t="s">
        <v>1</v>
      </c>
      <c r="E27" s="115">
        <v>741</v>
      </c>
      <c r="F27" s="54" t="s">
        <v>101</v>
      </c>
      <c r="G27" s="30">
        <f t="shared" si="1"/>
        <v>10914537478.619999</v>
      </c>
      <c r="H27" s="30">
        <f>H28+H29</f>
        <v>3796370726.3999996</v>
      </c>
      <c r="I27" s="30">
        <f t="shared" ref="I27:J27" si="14">I28+I29</f>
        <v>3559083376.1099997</v>
      </c>
      <c r="J27" s="30">
        <f t="shared" si="14"/>
        <v>3559083376.1099997</v>
      </c>
    </row>
    <row r="28" spans="1:10" x14ac:dyDescent="0.3">
      <c r="A28" s="169"/>
      <c r="B28" s="174"/>
      <c r="C28" s="170"/>
      <c r="D28" s="119" t="s">
        <v>13</v>
      </c>
      <c r="E28" s="115">
        <v>741</v>
      </c>
      <c r="F28" s="54" t="s">
        <v>101</v>
      </c>
      <c r="G28" s="30">
        <f t="shared" si="1"/>
        <v>7466943150</v>
      </c>
      <c r="H28" s="30">
        <f>H31</f>
        <v>2647507250</v>
      </c>
      <c r="I28" s="30">
        <f t="shared" ref="I28:J29" si="15">I31</f>
        <v>2409717950</v>
      </c>
      <c r="J28" s="30">
        <f t="shared" si="15"/>
        <v>2409717950</v>
      </c>
    </row>
    <row r="29" spans="1:10" ht="20.399999999999999" x14ac:dyDescent="0.3">
      <c r="A29" s="169"/>
      <c r="B29" s="174"/>
      <c r="C29" s="170"/>
      <c r="D29" s="119" t="s">
        <v>134</v>
      </c>
      <c r="E29" s="115">
        <v>741</v>
      </c>
      <c r="F29" s="54" t="s">
        <v>101</v>
      </c>
      <c r="G29" s="30">
        <f t="shared" si="1"/>
        <v>3447594328.6199999</v>
      </c>
      <c r="H29" s="30">
        <f>H32</f>
        <v>1148863476.3999999</v>
      </c>
      <c r="I29" s="30">
        <f t="shared" si="15"/>
        <v>1149365426.1099999</v>
      </c>
      <c r="J29" s="30">
        <f t="shared" si="15"/>
        <v>1149365426.1099999</v>
      </c>
    </row>
    <row r="30" spans="1:10" ht="12.75" customHeight="1" x14ac:dyDescent="0.3">
      <c r="A30" s="169">
        <v>12</v>
      </c>
      <c r="B30" s="170" t="s">
        <v>79</v>
      </c>
      <c r="C30" s="170" t="s">
        <v>61</v>
      </c>
      <c r="D30" s="119" t="s">
        <v>1</v>
      </c>
      <c r="E30" s="115">
        <v>741</v>
      </c>
      <c r="F30" s="54" t="s">
        <v>17</v>
      </c>
      <c r="G30" s="30">
        <f t="shared" si="1"/>
        <v>10914537478.619999</v>
      </c>
      <c r="H30" s="30">
        <f>H31+H32</f>
        <v>3796370726.3999996</v>
      </c>
      <c r="I30" s="30">
        <f t="shared" ref="I30:J30" si="16">I31+I32</f>
        <v>3559083376.1099997</v>
      </c>
      <c r="J30" s="30">
        <f t="shared" si="16"/>
        <v>3559083376.1099997</v>
      </c>
    </row>
    <row r="31" spans="1:10" x14ac:dyDescent="0.3">
      <c r="A31" s="169"/>
      <c r="B31" s="170"/>
      <c r="C31" s="170"/>
      <c r="D31" s="119" t="s">
        <v>13</v>
      </c>
      <c r="E31" s="115">
        <v>741</v>
      </c>
      <c r="F31" s="54" t="s">
        <v>17</v>
      </c>
      <c r="G31" s="30">
        <f t="shared" si="1"/>
        <v>7466943150</v>
      </c>
      <c r="H31" s="30">
        <f>H34</f>
        <v>2647507250</v>
      </c>
      <c r="I31" s="30">
        <f t="shared" ref="I31:J31" si="17">I34</f>
        <v>2409717950</v>
      </c>
      <c r="J31" s="30">
        <f t="shared" si="17"/>
        <v>2409717950</v>
      </c>
    </row>
    <row r="32" spans="1:10" ht="20.399999999999999" x14ac:dyDescent="0.3">
      <c r="A32" s="169"/>
      <c r="B32" s="170"/>
      <c r="C32" s="170"/>
      <c r="D32" s="119" t="s">
        <v>134</v>
      </c>
      <c r="E32" s="115">
        <v>741</v>
      </c>
      <c r="F32" s="54" t="s">
        <v>17</v>
      </c>
      <c r="G32" s="30">
        <f t="shared" si="1"/>
        <v>3447594328.6199999</v>
      </c>
      <c r="H32" s="30">
        <f>H35</f>
        <v>1148863476.3999999</v>
      </c>
      <c r="I32" s="30">
        <f>I35</f>
        <v>1149365426.1099999</v>
      </c>
      <c r="J32" s="30">
        <f>J35</f>
        <v>1149365426.1099999</v>
      </c>
    </row>
    <row r="33" spans="1:11" ht="12.75" customHeight="1" x14ac:dyDescent="0.3">
      <c r="A33" s="169">
        <v>13</v>
      </c>
      <c r="B33" s="170" t="s">
        <v>80</v>
      </c>
      <c r="C33" s="170" t="s">
        <v>62</v>
      </c>
      <c r="D33" s="119" t="s">
        <v>1</v>
      </c>
      <c r="E33" s="115">
        <v>741</v>
      </c>
      <c r="F33" s="54" t="s">
        <v>17</v>
      </c>
      <c r="G33" s="30">
        <f t="shared" si="1"/>
        <v>10914537478.619999</v>
      </c>
      <c r="H33" s="30">
        <f t="shared" ref="H33:J33" si="18">H34+H35</f>
        <v>3796370726.3999996</v>
      </c>
      <c r="I33" s="30">
        <f t="shared" si="18"/>
        <v>3559083376.1099997</v>
      </c>
      <c r="J33" s="30">
        <f t="shared" si="18"/>
        <v>3559083376.1099997</v>
      </c>
    </row>
    <row r="34" spans="1:11" x14ac:dyDescent="0.3">
      <c r="A34" s="169"/>
      <c r="B34" s="170"/>
      <c r="C34" s="170"/>
      <c r="D34" s="119" t="s">
        <v>13</v>
      </c>
      <c r="E34" s="115">
        <v>741</v>
      </c>
      <c r="F34" s="54" t="s">
        <v>17</v>
      </c>
      <c r="G34" s="30">
        <f t="shared" si="1"/>
        <v>7466943150</v>
      </c>
      <c r="H34" s="30">
        <f>H37+H38+H44</f>
        <v>2647507250</v>
      </c>
      <c r="I34" s="30">
        <f t="shared" ref="I34:J34" si="19">I37+I38+I44</f>
        <v>2409717950</v>
      </c>
      <c r="J34" s="30">
        <f t="shared" si="19"/>
        <v>2409717950</v>
      </c>
    </row>
    <row r="35" spans="1:11" ht="20.399999999999999" x14ac:dyDescent="0.3">
      <c r="A35" s="169"/>
      <c r="B35" s="170"/>
      <c r="C35" s="170"/>
      <c r="D35" s="119" t="s">
        <v>134</v>
      </c>
      <c r="E35" s="115">
        <v>741</v>
      </c>
      <c r="F35" s="54" t="s">
        <v>17</v>
      </c>
      <c r="G35" s="30">
        <f t="shared" si="1"/>
        <v>3447594328.6199999</v>
      </c>
      <c r="H35" s="30">
        <f>H39+H40+H41+H42+H43+H45</f>
        <v>1148863476.3999999</v>
      </c>
      <c r="I35" s="30">
        <f t="shared" ref="I35:J35" si="20">I39+I40+I41+I42+I43+I45</f>
        <v>1149365426.1099999</v>
      </c>
      <c r="J35" s="30">
        <f t="shared" si="20"/>
        <v>1149365426.1099999</v>
      </c>
    </row>
    <row r="36" spans="1:11" ht="12.75" customHeight="1" x14ac:dyDescent="0.3">
      <c r="A36" s="169">
        <v>14</v>
      </c>
      <c r="B36" s="170" t="s">
        <v>55</v>
      </c>
      <c r="C36" s="170" t="s">
        <v>62</v>
      </c>
      <c r="D36" s="119" t="s">
        <v>1</v>
      </c>
      <c r="E36" s="115">
        <v>741</v>
      </c>
      <c r="F36" s="54" t="s">
        <v>17</v>
      </c>
      <c r="G36" s="30">
        <f t="shared" si="1"/>
        <v>10866741658.619999</v>
      </c>
      <c r="H36" s="30">
        <f>H37+H38+H39</f>
        <v>3780438786.3999996</v>
      </c>
      <c r="I36" s="30">
        <f t="shared" ref="I36:J36" si="21">I37+I38+I39</f>
        <v>3543151436.1099997</v>
      </c>
      <c r="J36" s="30">
        <f t="shared" si="21"/>
        <v>3543151436.1099997</v>
      </c>
    </row>
    <row r="37" spans="1:11" x14ac:dyDescent="0.3">
      <c r="A37" s="169"/>
      <c r="B37" s="170"/>
      <c r="C37" s="170"/>
      <c r="D37" s="163" t="s">
        <v>13</v>
      </c>
      <c r="E37" s="149">
        <v>741</v>
      </c>
      <c r="F37" s="54" t="s">
        <v>102</v>
      </c>
      <c r="G37" s="30">
        <f t="shared" si="1"/>
        <v>6955617000</v>
      </c>
      <c r="H37" s="30">
        <v>2477065200</v>
      </c>
      <c r="I37" s="30">
        <v>2239275900</v>
      </c>
      <c r="J37" s="30">
        <v>2239275900</v>
      </c>
    </row>
    <row r="38" spans="1:11" x14ac:dyDescent="0.3">
      <c r="A38" s="169"/>
      <c r="B38" s="170"/>
      <c r="C38" s="170"/>
      <c r="D38" s="165"/>
      <c r="E38" s="150"/>
      <c r="F38" s="54" t="s">
        <v>137</v>
      </c>
      <c r="G38" s="30">
        <f t="shared" si="1"/>
        <v>511326150</v>
      </c>
      <c r="H38" s="30">
        <v>170442050</v>
      </c>
      <c r="I38" s="30">
        <v>170442050</v>
      </c>
      <c r="J38" s="30">
        <v>170442050</v>
      </c>
    </row>
    <row r="39" spans="1:11" ht="20.399999999999999" x14ac:dyDescent="0.3">
      <c r="A39" s="169"/>
      <c r="B39" s="170"/>
      <c r="C39" s="170"/>
      <c r="D39" s="119" t="s">
        <v>134</v>
      </c>
      <c r="E39" s="115">
        <v>741</v>
      </c>
      <c r="F39" s="54" t="s">
        <v>103</v>
      </c>
      <c r="G39" s="30">
        <f t="shared" si="1"/>
        <v>3399798508.6199999</v>
      </c>
      <c r="H39" s="30">
        <f>1155757536+8589366-27848314.9-3567050.7</f>
        <v>1132931536.3999999</v>
      </c>
      <c r="I39" s="30">
        <f>1155757536+8589366-27139400.39-3774015.5</f>
        <v>1133433486.1099999</v>
      </c>
      <c r="J39" s="30">
        <f>1155757536+8589366-27139400.39-3774015.5</f>
        <v>1133433486.1099999</v>
      </c>
    </row>
    <row r="40" spans="1:11" ht="30.6" x14ac:dyDescent="0.3">
      <c r="A40" s="116">
        <v>15</v>
      </c>
      <c r="B40" s="21" t="s">
        <v>87</v>
      </c>
      <c r="C40" s="118" t="s">
        <v>62</v>
      </c>
      <c r="D40" s="119" t="s">
        <v>134</v>
      </c>
      <c r="E40" s="115">
        <v>741</v>
      </c>
      <c r="F40" s="54" t="s">
        <v>104</v>
      </c>
      <c r="G40" s="30">
        <f t="shared" si="1"/>
        <v>41795820</v>
      </c>
      <c r="H40" s="30">
        <v>13931940</v>
      </c>
      <c r="I40" s="30">
        <v>13931940</v>
      </c>
      <c r="J40" s="30">
        <v>13931940</v>
      </c>
    </row>
    <row r="41" spans="1:11" ht="20.399999999999999" x14ac:dyDescent="0.3">
      <c r="A41" s="116">
        <v>16</v>
      </c>
      <c r="B41" s="21" t="s">
        <v>59</v>
      </c>
      <c r="C41" s="118" t="s">
        <v>62</v>
      </c>
      <c r="D41" s="119" t="s">
        <v>134</v>
      </c>
      <c r="E41" s="115">
        <v>741</v>
      </c>
      <c r="F41" s="54" t="s">
        <v>125</v>
      </c>
      <c r="G41" s="30">
        <f t="shared" si="1"/>
        <v>0</v>
      </c>
      <c r="H41" s="30">
        <v>0</v>
      </c>
      <c r="I41" s="30">
        <v>0</v>
      </c>
      <c r="J41" s="30">
        <v>0</v>
      </c>
      <c r="K41" s="70"/>
    </row>
    <row r="42" spans="1:11" ht="20.399999999999999" x14ac:dyDescent="0.3">
      <c r="A42" s="116"/>
      <c r="B42" s="107" t="s">
        <v>182</v>
      </c>
      <c r="C42" s="118" t="s">
        <v>61</v>
      </c>
      <c r="D42" s="119" t="s">
        <v>134</v>
      </c>
      <c r="E42" s="115">
        <v>741</v>
      </c>
      <c r="F42" s="54" t="s">
        <v>17</v>
      </c>
      <c r="G42" s="30">
        <f t="shared" si="1"/>
        <v>3000000</v>
      </c>
      <c r="H42" s="30">
        <v>1000000</v>
      </c>
      <c r="I42" s="30">
        <v>1000000</v>
      </c>
      <c r="J42" s="30">
        <v>1000000</v>
      </c>
      <c r="K42" s="70"/>
    </row>
    <row r="43" spans="1:11" ht="49.5" customHeight="1" x14ac:dyDescent="0.3">
      <c r="A43" s="116">
        <v>17</v>
      </c>
      <c r="B43" s="22" t="s">
        <v>67</v>
      </c>
      <c r="C43" s="118" t="s">
        <v>61</v>
      </c>
      <c r="D43" s="119" t="s">
        <v>134</v>
      </c>
      <c r="E43" s="115">
        <v>741</v>
      </c>
      <c r="F43" s="54" t="s">
        <v>105</v>
      </c>
      <c r="G43" s="30">
        <f t="shared" si="1"/>
        <v>0</v>
      </c>
      <c r="H43" s="30">
        <f>1186029-1186029</f>
        <v>0</v>
      </c>
      <c r="I43" s="30">
        <f>1186029-1186029</f>
        <v>0</v>
      </c>
      <c r="J43" s="30">
        <f>1186029-1186029</f>
        <v>0</v>
      </c>
    </row>
    <row r="44" spans="1:11" ht="60.75" customHeight="1" x14ac:dyDescent="0.3">
      <c r="A44" s="116">
        <v>18</v>
      </c>
      <c r="B44" s="124" t="s">
        <v>89</v>
      </c>
      <c r="C44" s="118" t="s">
        <v>62</v>
      </c>
      <c r="D44" s="119" t="s">
        <v>13</v>
      </c>
      <c r="E44" s="115">
        <v>741</v>
      </c>
      <c r="F44" s="54" t="s">
        <v>106</v>
      </c>
      <c r="G44" s="30">
        <f t="shared" si="1"/>
        <v>0</v>
      </c>
      <c r="H44" s="30">
        <v>0</v>
      </c>
      <c r="I44" s="30">
        <v>0</v>
      </c>
      <c r="J44" s="30">
        <v>0</v>
      </c>
    </row>
    <row r="45" spans="1:11" ht="20.399999999999999" x14ac:dyDescent="0.3">
      <c r="A45" s="116"/>
      <c r="B45" s="107" t="s">
        <v>183</v>
      </c>
      <c r="C45" s="118" t="s">
        <v>61</v>
      </c>
      <c r="D45" s="119" t="s">
        <v>134</v>
      </c>
      <c r="E45" s="115">
        <v>741</v>
      </c>
      <c r="F45" s="54" t="s">
        <v>17</v>
      </c>
      <c r="G45" s="30">
        <f t="shared" si="1"/>
        <v>3000000</v>
      </c>
      <c r="H45" s="30">
        <v>1000000</v>
      </c>
      <c r="I45" s="30">
        <v>1000000</v>
      </c>
      <c r="J45" s="30">
        <v>1000000</v>
      </c>
    </row>
    <row r="46" spans="1:11" ht="54" customHeight="1" x14ac:dyDescent="0.3">
      <c r="A46" s="116">
        <v>19</v>
      </c>
      <c r="B46" s="97" t="s">
        <v>15</v>
      </c>
      <c r="C46" s="94" t="s">
        <v>62</v>
      </c>
      <c r="D46" s="119" t="s">
        <v>134</v>
      </c>
      <c r="E46" s="115">
        <v>741</v>
      </c>
      <c r="F46" s="54" t="s">
        <v>107</v>
      </c>
      <c r="G46" s="30">
        <f t="shared" si="1"/>
        <v>143267883</v>
      </c>
      <c r="H46" s="30">
        <f>H47</f>
        <v>47755961</v>
      </c>
      <c r="I46" s="30">
        <f t="shared" ref="I46:J47" si="22">I47</f>
        <v>47755961</v>
      </c>
      <c r="J46" s="30">
        <f t="shared" si="22"/>
        <v>47755961</v>
      </c>
    </row>
    <row r="47" spans="1:11" ht="40.799999999999997" x14ac:dyDescent="0.3">
      <c r="A47" s="116">
        <v>20</v>
      </c>
      <c r="B47" s="96" t="s">
        <v>49</v>
      </c>
      <c r="C47" s="94" t="s">
        <v>62</v>
      </c>
      <c r="D47" s="119" t="s">
        <v>134</v>
      </c>
      <c r="E47" s="115">
        <v>741</v>
      </c>
      <c r="F47" s="54" t="s">
        <v>17</v>
      </c>
      <c r="G47" s="30">
        <f t="shared" si="1"/>
        <v>143267883</v>
      </c>
      <c r="H47" s="30">
        <f>H48</f>
        <v>47755961</v>
      </c>
      <c r="I47" s="30">
        <f t="shared" si="22"/>
        <v>47755961</v>
      </c>
      <c r="J47" s="30">
        <f t="shared" si="22"/>
        <v>47755961</v>
      </c>
    </row>
    <row r="48" spans="1:11" ht="51" x14ac:dyDescent="0.3">
      <c r="A48" s="114">
        <v>21</v>
      </c>
      <c r="B48" s="96" t="s">
        <v>69</v>
      </c>
      <c r="C48" s="94" t="s">
        <v>62</v>
      </c>
      <c r="D48" s="119" t="s">
        <v>134</v>
      </c>
      <c r="E48" s="115">
        <v>741</v>
      </c>
      <c r="F48" s="54" t="s">
        <v>17</v>
      </c>
      <c r="G48" s="30">
        <f t="shared" si="1"/>
        <v>143267883</v>
      </c>
      <c r="H48" s="30">
        <f>H49+H50+H51+H52+H56</f>
        <v>47755961</v>
      </c>
      <c r="I48" s="30">
        <f t="shared" ref="I48:J48" si="23">I49+I50+I51+I52+I56</f>
        <v>47755961</v>
      </c>
      <c r="J48" s="30">
        <f t="shared" si="23"/>
        <v>47755961</v>
      </c>
    </row>
    <row r="49" spans="1:10" ht="30.6" x14ac:dyDescent="0.3">
      <c r="A49" s="126">
        <v>22</v>
      </c>
      <c r="B49" s="94" t="s">
        <v>18</v>
      </c>
      <c r="C49" s="153" t="s">
        <v>62</v>
      </c>
      <c r="D49" s="119" t="s">
        <v>134</v>
      </c>
      <c r="E49" s="115">
        <v>741</v>
      </c>
      <c r="F49" s="95" t="s">
        <v>108</v>
      </c>
      <c r="G49" s="30">
        <f t="shared" si="1"/>
        <v>50518500</v>
      </c>
      <c r="H49" s="30">
        <v>16839500</v>
      </c>
      <c r="I49" s="30">
        <v>16839500</v>
      </c>
      <c r="J49" s="30">
        <v>16839500</v>
      </c>
    </row>
    <row r="50" spans="1:10" s="87" customFormat="1" ht="30.6" hidden="1" x14ac:dyDescent="0.3">
      <c r="A50" s="32">
        <v>26</v>
      </c>
      <c r="B50" s="82" t="s">
        <v>161</v>
      </c>
      <c r="C50" s="154"/>
      <c r="D50" s="83" t="s">
        <v>134</v>
      </c>
      <c r="E50" s="84">
        <v>741</v>
      </c>
      <c r="F50" s="85" t="s">
        <v>17</v>
      </c>
      <c r="G50" s="86">
        <f t="shared" si="1"/>
        <v>0</v>
      </c>
      <c r="H50" s="86">
        <v>0</v>
      </c>
      <c r="I50" s="86">
        <v>0</v>
      </c>
      <c r="J50" s="86">
        <v>0</v>
      </c>
    </row>
    <row r="51" spans="1:10" s="87" customFormat="1" ht="30.6" hidden="1" x14ac:dyDescent="0.3">
      <c r="A51" s="32">
        <v>27</v>
      </c>
      <c r="B51" s="82" t="s">
        <v>162</v>
      </c>
      <c r="C51" s="155"/>
      <c r="D51" s="83" t="s">
        <v>134</v>
      </c>
      <c r="E51" s="84">
        <v>741</v>
      </c>
      <c r="F51" s="85" t="s">
        <v>17</v>
      </c>
      <c r="G51" s="86">
        <f t="shared" si="1"/>
        <v>0</v>
      </c>
      <c r="H51" s="86">
        <v>0</v>
      </c>
      <c r="I51" s="86">
        <v>0</v>
      </c>
      <c r="J51" s="86">
        <v>0</v>
      </c>
    </row>
    <row r="52" spans="1:10" ht="40.799999999999997" x14ac:dyDescent="0.3">
      <c r="A52" s="126">
        <v>23</v>
      </c>
      <c r="B52" s="94" t="s">
        <v>68</v>
      </c>
      <c r="C52" s="94" t="s">
        <v>62</v>
      </c>
      <c r="D52" s="119" t="s">
        <v>134</v>
      </c>
      <c r="E52" s="115">
        <v>741</v>
      </c>
      <c r="F52" s="54" t="s">
        <v>109</v>
      </c>
      <c r="G52" s="30">
        <f t="shared" si="1"/>
        <v>46105383</v>
      </c>
      <c r="H52" s="30">
        <f>15682432-313971</f>
        <v>15368461</v>
      </c>
      <c r="I52" s="30">
        <f t="shared" ref="I52:J52" si="24">15682432-313971</f>
        <v>15368461</v>
      </c>
      <c r="J52" s="30">
        <f t="shared" si="24"/>
        <v>15368461</v>
      </c>
    </row>
    <row r="53" spans="1:10" s="87" customFormat="1" hidden="1" x14ac:dyDescent="0.3">
      <c r="A53" s="192">
        <v>29</v>
      </c>
      <c r="B53" s="195" t="s">
        <v>163</v>
      </c>
      <c r="C53" s="195" t="s">
        <v>62</v>
      </c>
      <c r="D53" s="83" t="s">
        <v>1</v>
      </c>
      <c r="E53" s="84">
        <v>741</v>
      </c>
      <c r="F53" s="85" t="s">
        <v>17</v>
      </c>
      <c r="G53" s="86">
        <f t="shared" si="1"/>
        <v>0</v>
      </c>
      <c r="H53" s="86">
        <f t="shared" ref="H53:J53" si="25">H54+H55</f>
        <v>0</v>
      </c>
      <c r="I53" s="86">
        <f t="shared" si="25"/>
        <v>0</v>
      </c>
      <c r="J53" s="86">
        <f t="shared" si="25"/>
        <v>0</v>
      </c>
    </row>
    <row r="54" spans="1:10" s="87" customFormat="1" ht="96" hidden="1" customHeight="1" x14ac:dyDescent="0.3">
      <c r="A54" s="193"/>
      <c r="B54" s="196"/>
      <c r="C54" s="196"/>
      <c r="D54" s="83" t="s">
        <v>13</v>
      </c>
      <c r="E54" s="84">
        <v>741</v>
      </c>
      <c r="F54" s="85" t="s">
        <v>17</v>
      </c>
      <c r="G54" s="86">
        <f t="shared" si="1"/>
        <v>0</v>
      </c>
      <c r="H54" s="86">
        <v>0</v>
      </c>
      <c r="I54" s="86">
        <v>0</v>
      </c>
      <c r="J54" s="86">
        <v>0</v>
      </c>
    </row>
    <row r="55" spans="1:10" s="87" customFormat="1" ht="20.399999999999999" hidden="1" x14ac:dyDescent="0.3">
      <c r="A55" s="194"/>
      <c r="B55" s="197"/>
      <c r="C55" s="197"/>
      <c r="D55" s="83" t="s">
        <v>134</v>
      </c>
      <c r="E55" s="84" t="s">
        <v>17</v>
      </c>
      <c r="F55" s="85" t="s">
        <v>17</v>
      </c>
      <c r="G55" s="86">
        <f t="shared" si="1"/>
        <v>0</v>
      </c>
      <c r="H55" s="86"/>
      <c r="I55" s="86"/>
      <c r="J55" s="86"/>
    </row>
    <row r="56" spans="1:10" ht="20.399999999999999" x14ac:dyDescent="0.3">
      <c r="A56" s="122">
        <v>24</v>
      </c>
      <c r="B56" s="118" t="s">
        <v>93</v>
      </c>
      <c r="C56" s="118" t="s">
        <v>62</v>
      </c>
      <c r="D56" s="119" t="s">
        <v>134</v>
      </c>
      <c r="E56" s="115">
        <v>741</v>
      </c>
      <c r="F56" s="54" t="s">
        <v>110</v>
      </c>
      <c r="G56" s="30">
        <f t="shared" si="1"/>
        <v>46644000</v>
      </c>
      <c r="H56" s="30">
        <v>15548000</v>
      </c>
      <c r="I56" s="30">
        <v>15548000</v>
      </c>
      <c r="J56" s="30">
        <v>15548000</v>
      </c>
    </row>
    <row r="57" spans="1:10" s="101" customFormat="1" ht="30.6" hidden="1" x14ac:dyDescent="0.3">
      <c r="A57" s="32">
        <v>31</v>
      </c>
      <c r="B57" s="98" t="s">
        <v>16</v>
      </c>
      <c r="C57" s="82" t="s">
        <v>65</v>
      </c>
      <c r="D57" s="83" t="s">
        <v>134</v>
      </c>
      <c r="E57" s="84">
        <v>737</v>
      </c>
      <c r="F57" s="85" t="s">
        <v>17</v>
      </c>
      <c r="G57" s="86">
        <f t="shared" si="1"/>
        <v>0</v>
      </c>
      <c r="H57" s="100">
        <f t="shared" ref="H57:J58" si="26">H58</f>
        <v>0</v>
      </c>
      <c r="I57" s="100">
        <f t="shared" si="26"/>
        <v>0</v>
      </c>
      <c r="J57" s="100">
        <f t="shared" si="26"/>
        <v>0</v>
      </c>
    </row>
    <row r="58" spans="1:10" s="87" customFormat="1" ht="30.6" hidden="1" x14ac:dyDescent="0.3">
      <c r="A58" s="32">
        <v>32</v>
      </c>
      <c r="B58" s="89" t="s">
        <v>155</v>
      </c>
      <c r="C58" s="82" t="s">
        <v>65</v>
      </c>
      <c r="D58" s="83" t="s">
        <v>134</v>
      </c>
      <c r="E58" s="84">
        <v>737</v>
      </c>
      <c r="F58" s="85" t="s">
        <v>17</v>
      </c>
      <c r="G58" s="86">
        <f t="shared" si="1"/>
        <v>0</v>
      </c>
      <c r="H58" s="86">
        <f t="shared" si="26"/>
        <v>0</v>
      </c>
      <c r="I58" s="86">
        <f t="shared" si="26"/>
        <v>0</v>
      </c>
      <c r="J58" s="86">
        <f t="shared" si="26"/>
        <v>0</v>
      </c>
    </row>
    <row r="59" spans="1:10" s="87" customFormat="1" ht="30.6" hidden="1" x14ac:dyDescent="0.3">
      <c r="A59" s="32">
        <v>33</v>
      </c>
      <c r="B59" s="89" t="s">
        <v>156</v>
      </c>
      <c r="C59" s="82" t="s">
        <v>65</v>
      </c>
      <c r="D59" s="83" t="s">
        <v>134</v>
      </c>
      <c r="E59" s="84">
        <v>737</v>
      </c>
      <c r="F59" s="85" t="s">
        <v>17</v>
      </c>
      <c r="G59" s="86">
        <f t="shared" si="1"/>
        <v>0</v>
      </c>
      <c r="H59" s="86">
        <f t="shared" ref="H59:J59" si="27">SUM(H60:H64)</f>
        <v>0</v>
      </c>
      <c r="I59" s="86">
        <f t="shared" si="27"/>
        <v>0</v>
      </c>
      <c r="J59" s="86">
        <f t="shared" si="27"/>
        <v>0</v>
      </c>
    </row>
    <row r="60" spans="1:10" s="87" customFormat="1" ht="30.6" hidden="1" x14ac:dyDescent="0.3">
      <c r="A60" s="32">
        <v>34</v>
      </c>
      <c r="B60" s="89" t="s">
        <v>157</v>
      </c>
      <c r="C60" s="82" t="s">
        <v>65</v>
      </c>
      <c r="D60" s="83" t="s">
        <v>134</v>
      </c>
      <c r="E60" s="84">
        <v>737</v>
      </c>
      <c r="F60" s="85" t="s">
        <v>17</v>
      </c>
      <c r="G60" s="86">
        <f t="shared" si="1"/>
        <v>0</v>
      </c>
      <c r="H60" s="86">
        <v>0</v>
      </c>
      <c r="I60" s="86">
        <v>0</v>
      </c>
      <c r="J60" s="86">
        <v>0</v>
      </c>
    </row>
    <row r="61" spans="1:10" s="87" customFormat="1" ht="30.6" hidden="1" x14ac:dyDescent="0.3">
      <c r="A61" s="32"/>
      <c r="B61" s="89" t="s">
        <v>126</v>
      </c>
      <c r="C61" s="83" t="s">
        <v>65</v>
      </c>
      <c r="D61" s="83" t="s">
        <v>134</v>
      </c>
      <c r="E61" s="84" t="s">
        <v>17</v>
      </c>
      <c r="F61" s="85" t="s">
        <v>17</v>
      </c>
      <c r="G61" s="86">
        <f t="shared" si="1"/>
        <v>0</v>
      </c>
      <c r="H61" s="86">
        <v>0</v>
      </c>
      <c r="I61" s="86">
        <v>0</v>
      </c>
      <c r="J61" s="86">
        <v>0</v>
      </c>
    </row>
    <row r="62" spans="1:10" s="87" customFormat="1" ht="30.6" hidden="1" x14ac:dyDescent="0.3">
      <c r="A62" s="32">
        <v>35</v>
      </c>
      <c r="B62" s="89" t="s">
        <v>158</v>
      </c>
      <c r="C62" s="82" t="s">
        <v>65</v>
      </c>
      <c r="D62" s="83" t="s">
        <v>134</v>
      </c>
      <c r="E62" s="84">
        <v>737</v>
      </c>
      <c r="F62" s="85" t="s">
        <v>17</v>
      </c>
      <c r="G62" s="86">
        <f t="shared" si="1"/>
        <v>0</v>
      </c>
      <c r="H62" s="86">
        <v>0</v>
      </c>
      <c r="I62" s="86">
        <v>0</v>
      </c>
      <c r="J62" s="86">
        <v>0</v>
      </c>
    </row>
    <row r="63" spans="1:10" s="87" customFormat="1" ht="67.5" hidden="1" customHeight="1" x14ac:dyDescent="0.3">
      <c r="A63" s="32">
        <v>33</v>
      </c>
      <c r="B63" s="82" t="s">
        <v>127</v>
      </c>
      <c r="C63" s="82" t="s">
        <v>65</v>
      </c>
      <c r="D63" s="83" t="s">
        <v>134</v>
      </c>
      <c r="E63" s="84" t="s">
        <v>17</v>
      </c>
      <c r="F63" s="85" t="s">
        <v>17</v>
      </c>
      <c r="G63" s="86">
        <f t="shared" si="1"/>
        <v>0</v>
      </c>
      <c r="H63" s="86">
        <f>10800000-4900000-5900000</f>
        <v>0</v>
      </c>
      <c r="I63" s="86">
        <f>10800000-4900000-5900000</f>
        <v>0</v>
      </c>
      <c r="J63" s="86">
        <f>10800000-4900000-5900000</f>
        <v>0</v>
      </c>
    </row>
    <row r="64" spans="1:10" s="87" customFormat="1" ht="138" hidden="1" customHeight="1" x14ac:dyDescent="0.3">
      <c r="A64" s="32">
        <v>36</v>
      </c>
      <c r="B64" s="89" t="s">
        <v>159</v>
      </c>
      <c r="C64" s="82" t="s">
        <v>65</v>
      </c>
      <c r="D64" s="83" t="s">
        <v>134</v>
      </c>
      <c r="E64" s="84">
        <v>737</v>
      </c>
      <c r="F64" s="85" t="s">
        <v>17</v>
      </c>
      <c r="G64" s="86">
        <f t="shared" si="1"/>
        <v>0</v>
      </c>
      <c r="H64" s="86">
        <v>0</v>
      </c>
      <c r="I64" s="86">
        <v>0</v>
      </c>
      <c r="J64" s="86">
        <v>0</v>
      </c>
    </row>
    <row r="65" spans="1:10" s="87" customFormat="1" ht="24.75" customHeight="1" x14ac:dyDescent="0.3">
      <c r="A65" s="163">
        <v>25</v>
      </c>
      <c r="B65" s="166" t="s">
        <v>8</v>
      </c>
      <c r="C65" s="118" t="s">
        <v>62</v>
      </c>
      <c r="D65" s="119" t="s">
        <v>1</v>
      </c>
      <c r="E65" s="115">
        <v>741</v>
      </c>
      <c r="F65" s="54" t="s">
        <v>166</v>
      </c>
      <c r="G65" s="30">
        <f>H65+I65+J65</f>
        <v>967197989.19000006</v>
      </c>
      <c r="H65" s="30">
        <f>H66+H67</f>
        <v>327512571.80999994</v>
      </c>
      <c r="I65" s="30">
        <f t="shared" ref="I65:J65" si="28">I66+I67</f>
        <v>319842708.69</v>
      </c>
      <c r="J65" s="30">
        <f t="shared" si="28"/>
        <v>319842708.69</v>
      </c>
    </row>
    <row r="66" spans="1:10" s="87" customFormat="1" ht="25.5" customHeight="1" x14ac:dyDescent="0.3">
      <c r="A66" s="164"/>
      <c r="B66" s="167"/>
      <c r="C66" s="118" t="s">
        <v>62</v>
      </c>
      <c r="D66" s="119" t="s">
        <v>13</v>
      </c>
      <c r="E66" s="115">
        <v>741</v>
      </c>
      <c r="F66" s="54" t="s">
        <v>166</v>
      </c>
      <c r="G66" s="30">
        <f>H66+I66+J66</f>
        <v>830396391.80999994</v>
      </c>
      <c r="H66" s="30">
        <f>H76</f>
        <v>281577406.20999998</v>
      </c>
      <c r="I66" s="30">
        <f t="shared" ref="I66:J66" si="29">I76</f>
        <v>274409492.80000001</v>
      </c>
      <c r="J66" s="30">
        <f t="shared" si="29"/>
        <v>274409492.80000001</v>
      </c>
    </row>
    <row r="67" spans="1:10" ht="27" customHeight="1" x14ac:dyDescent="0.3">
      <c r="A67" s="165"/>
      <c r="B67" s="168"/>
      <c r="C67" s="118" t="s">
        <v>62</v>
      </c>
      <c r="D67" s="119" t="s">
        <v>134</v>
      </c>
      <c r="E67" s="115">
        <v>741</v>
      </c>
      <c r="F67" s="54" t="s">
        <v>166</v>
      </c>
      <c r="G67" s="30">
        <f t="shared" si="1"/>
        <v>136801597.38</v>
      </c>
      <c r="H67" s="30">
        <f t="shared" ref="H67:J67" si="30">H68+H77</f>
        <v>45935165.599999994</v>
      </c>
      <c r="I67" s="30">
        <f t="shared" si="30"/>
        <v>45433215.890000001</v>
      </c>
      <c r="J67" s="30">
        <f t="shared" si="30"/>
        <v>45433215.890000001</v>
      </c>
    </row>
    <row r="68" spans="1:10" ht="20.399999999999999" x14ac:dyDescent="0.3">
      <c r="A68" s="116">
        <v>26</v>
      </c>
      <c r="B68" s="118" t="s">
        <v>20</v>
      </c>
      <c r="C68" s="118" t="s">
        <v>62</v>
      </c>
      <c r="D68" s="119" t="s">
        <v>43</v>
      </c>
      <c r="E68" s="115">
        <v>741</v>
      </c>
      <c r="F68" s="54" t="s">
        <v>17</v>
      </c>
      <c r="G68" s="30">
        <f t="shared" si="1"/>
        <v>0</v>
      </c>
      <c r="H68" s="30">
        <f t="shared" ref="H68:J68" si="31">H69+H71+H73</f>
        <v>0</v>
      </c>
      <c r="I68" s="30">
        <f t="shared" si="31"/>
        <v>0</v>
      </c>
      <c r="J68" s="30">
        <f t="shared" si="31"/>
        <v>0</v>
      </c>
    </row>
    <row r="69" spans="1:10" ht="38.4" customHeight="1" x14ac:dyDescent="0.3">
      <c r="A69" s="122">
        <v>27</v>
      </c>
      <c r="B69" s="19" t="s">
        <v>21</v>
      </c>
      <c r="C69" s="118" t="s">
        <v>62</v>
      </c>
      <c r="D69" s="119" t="s">
        <v>43</v>
      </c>
      <c r="E69" s="115">
        <v>741</v>
      </c>
      <c r="F69" s="54" t="s">
        <v>17</v>
      </c>
      <c r="G69" s="30">
        <f t="shared" si="1"/>
        <v>0</v>
      </c>
      <c r="H69" s="30">
        <f>H70</f>
        <v>0</v>
      </c>
      <c r="I69" s="30">
        <f>I70</f>
        <v>0</v>
      </c>
      <c r="J69" s="30">
        <f>J70</f>
        <v>0</v>
      </c>
    </row>
    <row r="70" spans="1:10" ht="30.6" x14ac:dyDescent="0.3">
      <c r="A70" s="116">
        <v>28</v>
      </c>
      <c r="B70" s="19" t="s">
        <v>22</v>
      </c>
      <c r="C70" s="118" t="s">
        <v>62</v>
      </c>
      <c r="D70" s="119" t="s">
        <v>43</v>
      </c>
      <c r="E70" s="115">
        <v>741</v>
      </c>
      <c r="F70" s="54" t="s">
        <v>17</v>
      </c>
      <c r="G70" s="30">
        <f t="shared" si="1"/>
        <v>0</v>
      </c>
      <c r="H70" s="30">
        <v>0</v>
      </c>
      <c r="I70" s="30">
        <v>0</v>
      </c>
      <c r="J70" s="30">
        <v>0</v>
      </c>
    </row>
    <row r="71" spans="1:10" ht="30.6" x14ac:dyDescent="0.3">
      <c r="A71" s="116">
        <v>29</v>
      </c>
      <c r="B71" s="118" t="s">
        <v>23</v>
      </c>
      <c r="C71" s="118" t="s">
        <v>62</v>
      </c>
      <c r="D71" s="119" t="s">
        <v>43</v>
      </c>
      <c r="E71" s="115">
        <v>741</v>
      </c>
      <c r="F71" s="54" t="s">
        <v>17</v>
      </c>
      <c r="G71" s="30">
        <f t="shared" si="1"/>
        <v>0</v>
      </c>
      <c r="H71" s="30">
        <f>H72</f>
        <v>0</v>
      </c>
      <c r="I71" s="30">
        <f>I72</f>
        <v>0</v>
      </c>
      <c r="J71" s="30">
        <f>J72</f>
        <v>0</v>
      </c>
    </row>
    <row r="72" spans="1:10" ht="30.6" x14ac:dyDescent="0.3">
      <c r="A72" s="116">
        <v>30</v>
      </c>
      <c r="B72" s="118" t="s">
        <v>24</v>
      </c>
      <c r="C72" s="118" t="s">
        <v>62</v>
      </c>
      <c r="D72" s="119" t="s">
        <v>43</v>
      </c>
      <c r="E72" s="115">
        <v>741</v>
      </c>
      <c r="F72" s="54" t="s">
        <v>17</v>
      </c>
      <c r="G72" s="30">
        <f t="shared" si="1"/>
        <v>0</v>
      </c>
      <c r="H72" s="30">
        <v>0</v>
      </c>
      <c r="I72" s="30">
        <v>0</v>
      </c>
      <c r="J72" s="30">
        <v>0</v>
      </c>
    </row>
    <row r="73" spans="1:10" ht="20.399999999999999" x14ac:dyDescent="0.3">
      <c r="A73" s="116">
        <v>31</v>
      </c>
      <c r="B73" s="118" t="s">
        <v>25</v>
      </c>
      <c r="C73" s="118" t="s">
        <v>62</v>
      </c>
      <c r="D73" s="119" t="s">
        <v>43</v>
      </c>
      <c r="E73" s="115">
        <v>741</v>
      </c>
      <c r="F73" s="54" t="s">
        <v>17</v>
      </c>
      <c r="G73" s="30">
        <f t="shared" ref="G73:G121" si="32">H73+I73+J73</f>
        <v>0</v>
      </c>
      <c r="H73" s="30">
        <f>H74</f>
        <v>0</v>
      </c>
      <c r="I73" s="30">
        <f>I74</f>
        <v>0</v>
      </c>
      <c r="J73" s="30">
        <f>J74</f>
        <v>0</v>
      </c>
    </row>
    <row r="74" spans="1:10" ht="48" customHeight="1" x14ac:dyDescent="0.3">
      <c r="A74" s="116">
        <v>32</v>
      </c>
      <c r="B74" s="118" t="s">
        <v>26</v>
      </c>
      <c r="C74" s="118" t="s">
        <v>62</v>
      </c>
      <c r="D74" s="119" t="s">
        <v>43</v>
      </c>
      <c r="E74" s="115">
        <v>741</v>
      </c>
      <c r="F74" s="54" t="s">
        <v>17</v>
      </c>
      <c r="G74" s="30">
        <f t="shared" si="32"/>
        <v>0</v>
      </c>
      <c r="H74" s="30">
        <v>0</v>
      </c>
      <c r="I74" s="30">
        <v>0</v>
      </c>
      <c r="J74" s="30">
        <v>0</v>
      </c>
    </row>
    <row r="75" spans="1:10" ht="20.399999999999999" x14ac:dyDescent="0.3">
      <c r="A75" s="163">
        <v>33</v>
      </c>
      <c r="B75" s="153" t="s">
        <v>64</v>
      </c>
      <c r="C75" s="118" t="s">
        <v>62</v>
      </c>
      <c r="D75" s="119" t="s">
        <v>1</v>
      </c>
      <c r="E75" s="115">
        <v>741</v>
      </c>
      <c r="F75" s="54" t="s">
        <v>17</v>
      </c>
      <c r="G75" s="30">
        <f>H75+I75+J75</f>
        <v>967197989.19000006</v>
      </c>
      <c r="H75" s="30">
        <f>H76+H77</f>
        <v>327512571.80999994</v>
      </c>
      <c r="I75" s="30">
        <f t="shared" ref="I75:J75" si="33">I76+I77</f>
        <v>319842708.69</v>
      </c>
      <c r="J75" s="30">
        <f t="shared" si="33"/>
        <v>319842708.69</v>
      </c>
    </row>
    <row r="76" spans="1:10" ht="20.399999999999999" x14ac:dyDescent="0.3">
      <c r="A76" s="164"/>
      <c r="B76" s="154"/>
      <c r="C76" s="118" t="s">
        <v>62</v>
      </c>
      <c r="D76" s="119" t="s">
        <v>13</v>
      </c>
      <c r="E76" s="115">
        <v>741</v>
      </c>
      <c r="F76" s="54" t="s">
        <v>17</v>
      </c>
      <c r="G76" s="30">
        <f>H76+I76+J76</f>
        <v>830396391.80999994</v>
      </c>
      <c r="H76" s="30">
        <f>H81</f>
        <v>281577406.20999998</v>
      </c>
      <c r="I76" s="30">
        <f t="shared" ref="I76:J76" si="34">I81</f>
        <v>274409492.80000001</v>
      </c>
      <c r="J76" s="30">
        <f t="shared" si="34"/>
        <v>274409492.80000001</v>
      </c>
    </row>
    <row r="77" spans="1:10" ht="20.399999999999999" x14ac:dyDescent="0.3">
      <c r="A77" s="165"/>
      <c r="B77" s="155"/>
      <c r="C77" s="118" t="s">
        <v>62</v>
      </c>
      <c r="D77" s="119" t="s">
        <v>134</v>
      </c>
      <c r="E77" s="115">
        <v>741</v>
      </c>
      <c r="F77" s="54" t="s">
        <v>17</v>
      </c>
      <c r="G77" s="30">
        <f t="shared" si="32"/>
        <v>136801597.38</v>
      </c>
      <c r="H77" s="30">
        <f>H78+H82</f>
        <v>45935165.599999994</v>
      </c>
      <c r="I77" s="30">
        <f t="shared" ref="I77:J77" si="35">I78+I82</f>
        <v>45433215.890000001</v>
      </c>
      <c r="J77" s="30">
        <f t="shared" si="35"/>
        <v>45433215.890000001</v>
      </c>
    </row>
    <row r="78" spans="1:10" ht="30.6" x14ac:dyDescent="0.3">
      <c r="A78" s="116">
        <v>34</v>
      </c>
      <c r="B78" s="118" t="s">
        <v>57</v>
      </c>
      <c r="C78" s="118" t="s">
        <v>62</v>
      </c>
      <c r="D78" s="119" t="s">
        <v>134</v>
      </c>
      <c r="E78" s="115">
        <v>741</v>
      </c>
      <c r="F78" s="54" t="s">
        <v>17</v>
      </c>
      <c r="G78" s="30">
        <f t="shared" si="32"/>
        <v>4500000</v>
      </c>
      <c r="H78" s="30">
        <f>H79</f>
        <v>1500000</v>
      </c>
      <c r="I78" s="30">
        <f t="shared" ref="I78:J78" si="36">I79</f>
        <v>1500000</v>
      </c>
      <c r="J78" s="30">
        <f t="shared" si="36"/>
        <v>1500000</v>
      </c>
    </row>
    <row r="79" spans="1:10" ht="40.5" customHeight="1" x14ac:dyDescent="0.3">
      <c r="A79" s="116">
        <v>35</v>
      </c>
      <c r="B79" s="118" t="s">
        <v>160</v>
      </c>
      <c r="C79" s="118" t="s">
        <v>62</v>
      </c>
      <c r="D79" s="119" t="s">
        <v>134</v>
      </c>
      <c r="E79" s="115">
        <v>741</v>
      </c>
      <c r="F79" s="54" t="s">
        <v>111</v>
      </c>
      <c r="G79" s="30">
        <f t="shared" si="32"/>
        <v>4500000</v>
      </c>
      <c r="H79" s="31">
        <v>1500000</v>
      </c>
      <c r="I79" s="31">
        <v>1500000</v>
      </c>
      <c r="J79" s="31">
        <v>1500000</v>
      </c>
    </row>
    <row r="80" spans="1:10" ht="24" customHeight="1" x14ac:dyDescent="0.3">
      <c r="A80" s="163">
        <v>36</v>
      </c>
      <c r="B80" s="153" t="s">
        <v>165</v>
      </c>
      <c r="C80" s="118" t="s">
        <v>62</v>
      </c>
      <c r="D80" s="119" t="s">
        <v>1</v>
      </c>
      <c r="E80" s="115">
        <v>741</v>
      </c>
      <c r="F80" s="54" t="s">
        <v>17</v>
      </c>
      <c r="G80" s="30">
        <f>H80+I80+J80</f>
        <v>962697989.19000006</v>
      </c>
      <c r="H80" s="31">
        <f>H81+H82</f>
        <v>326012571.80999994</v>
      </c>
      <c r="I80" s="31">
        <f t="shared" ref="I80:J80" si="37">I81+I82</f>
        <v>318342708.69</v>
      </c>
      <c r="J80" s="31">
        <f t="shared" si="37"/>
        <v>318342708.69</v>
      </c>
    </row>
    <row r="81" spans="1:18" ht="26.25" customHeight="1" x14ac:dyDescent="0.3">
      <c r="A81" s="164"/>
      <c r="B81" s="154"/>
      <c r="C81" s="118" t="s">
        <v>62</v>
      </c>
      <c r="D81" s="119" t="s">
        <v>13</v>
      </c>
      <c r="E81" s="115">
        <v>741</v>
      </c>
      <c r="F81" s="54" t="s">
        <v>17</v>
      </c>
      <c r="G81" s="30">
        <f t="shared" ref="G81:G102" si="38">H81+I81+J81</f>
        <v>830396391.80999994</v>
      </c>
      <c r="H81" s="31">
        <f>H84</f>
        <v>281577406.20999998</v>
      </c>
      <c r="I81" s="31">
        <f t="shared" ref="I81:J81" si="39">I84</f>
        <v>274409492.80000001</v>
      </c>
      <c r="J81" s="31">
        <f t="shared" si="39"/>
        <v>274409492.80000001</v>
      </c>
    </row>
    <row r="82" spans="1:18" ht="28.5" customHeight="1" x14ac:dyDescent="0.3">
      <c r="A82" s="165"/>
      <c r="B82" s="155"/>
      <c r="C82" s="118" t="s">
        <v>62</v>
      </c>
      <c r="D82" s="119" t="s">
        <v>134</v>
      </c>
      <c r="E82" s="115">
        <v>741</v>
      </c>
      <c r="F82" s="54" t="s">
        <v>17</v>
      </c>
      <c r="G82" s="30">
        <f>H82+I82+J82</f>
        <v>132301597.38</v>
      </c>
      <c r="H82" s="31">
        <f>H85+H86</f>
        <v>44435165.599999994</v>
      </c>
      <c r="I82" s="31">
        <f t="shared" ref="I82:J82" si="40">I85+I86</f>
        <v>43933215.890000001</v>
      </c>
      <c r="J82" s="31">
        <f t="shared" si="40"/>
        <v>43933215.890000001</v>
      </c>
      <c r="O82" s="31"/>
      <c r="P82" s="31" t="s">
        <v>174</v>
      </c>
      <c r="Q82" s="31" t="s">
        <v>175</v>
      </c>
      <c r="R82" s="31" t="s">
        <v>176</v>
      </c>
    </row>
    <row r="83" spans="1:18" ht="24.75" customHeight="1" x14ac:dyDescent="0.3">
      <c r="A83" s="163">
        <v>37</v>
      </c>
      <c r="B83" s="153" t="s">
        <v>177</v>
      </c>
      <c r="C83" s="118" t="s">
        <v>62</v>
      </c>
      <c r="D83" s="119" t="s">
        <v>1</v>
      </c>
      <c r="E83" s="115">
        <v>741</v>
      </c>
      <c r="F83" s="54" t="s">
        <v>164</v>
      </c>
      <c r="G83" s="30">
        <f t="shared" si="38"/>
        <v>912523507.49000001</v>
      </c>
      <c r="H83" s="31">
        <f>H84+H85</f>
        <v>309425721.10999995</v>
      </c>
      <c r="I83" s="31">
        <f>I84+I85</f>
        <v>301548893.19</v>
      </c>
      <c r="J83" s="31">
        <f>J84+J85</f>
        <v>301548893.19</v>
      </c>
      <c r="O83" s="31" t="s">
        <v>170</v>
      </c>
      <c r="P83" s="31">
        <f>P84+P85+P103</f>
        <v>309425721.10999995</v>
      </c>
      <c r="Q83" s="31">
        <f>Q84+Q85+Q103</f>
        <v>301548893.19</v>
      </c>
      <c r="R83" s="31">
        <f>R85+R84+R103</f>
        <v>100.00000000000001</v>
      </c>
    </row>
    <row r="84" spans="1:18" ht="27" customHeight="1" x14ac:dyDescent="0.3">
      <c r="A84" s="164"/>
      <c r="B84" s="154"/>
      <c r="C84" s="118" t="s">
        <v>62</v>
      </c>
      <c r="D84" s="119" t="s">
        <v>13</v>
      </c>
      <c r="E84" s="115">
        <v>741</v>
      </c>
      <c r="F84" s="54" t="s">
        <v>164</v>
      </c>
      <c r="G84" s="30">
        <f t="shared" si="38"/>
        <v>830396391.80999994</v>
      </c>
      <c r="H84" s="31">
        <v>281577406.20999998</v>
      </c>
      <c r="I84" s="31">
        <v>274409492.80000001</v>
      </c>
      <c r="J84" s="31">
        <v>274409492.80000001</v>
      </c>
      <c r="K84" s="23" t="s">
        <v>169</v>
      </c>
      <c r="O84" s="31" t="s">
        <v>171</v>
      </c>
      <c r="P84" s="31">
        <v>258122360.63999999</v>
      </c>
      <c r="Q84" s="31">
        <v>251551524.87</v>
      </c>
      <c r="R84" s="103">
        <f>P84*100/P83</f>
        <v>83.4198138777992</v>
      </c>
    </row>
    <row r="85" spans="1:18" ht="28.5" customHeight="1" x14ac:dyDescent="0.3">
      <c r="A85" s="165"/>
      <c r="B85" s="155"/>
      <c r="C85" s="118" t="s">
        <v>62</v>
      </c>
      <c r="D85" s="119" t="s">
        <v>134</v>
      </c>
      <c r="E85" s="115">
        <v>741</v>
      </c>
      <c r="F85" s="54" t="s">
        <v>164</v>
      </c>
      <c r="G85" s="30">
        <f t="shared" si="38"/>
        <v>82127115.680000007</v>
      </c>
      <c r="H85" s="31">
        <v>27848314.899999999</v>
      </c>
      <c r="I85" s="31">
        <v>27139400.390000001</v>
      </c>
      <c r="J85" s="31">
        <v>27139400.390000001</v>
      </c>
      <c r="K85" s="23" t="s">
        <v>168</v>
      </c>
      <c r="O85" s="31" t="s">
        <v>172</v>
      </c>
      <c r="P85" s="31">
        <v>23455045.57</v>
      </c>
      <c r="Q85" s="31">
        <v>22857967.93</v>
      </c>
      <c r="R85" s="103">
        <f>P85*100/P83</f>
        <v>7.5801861221684925</v>
      </c>
    </row>
    <row r="86" spans="1:18" ht="51" customHeight="1" x14ac:dyDescent="0.3">
      <c r="A86" s="104"/>
      <c r="B86" s="105" t="s">
        <v>179</v>
      </c>
      <c r="C86" s="105" t="s">
        <v>62</v>
      </c>
      <c r="D86" s="61" t="s">
        <v>134</v>
      </c>
      <c r="E86" s="62">
        <v>741</v>
      </c>
      <c r="F86" s="63" t="s">
        <v>180</v>
      </c>
      <c r="G86" s="64">
        <f t="shared" si="38"/>
        <v>50174481.700000003</v>
      </c>
      <c r="H86" s="106">
        <v>16586850.699999999</v>
      </c>
      <c r="I86" s="106">
        <v>16793815.5</v>
      </c>
      <c r="J86" s="106">
        <v>16793815.5</v>
      </c>
      <c r="O86" s="31"/>
      <c r="P86" s="31"/>
      <c r="Q86" s="31"/>
      <c r="R86" s="103"/>
    </row>
    <row r="87" spans="1:18" s="87" customFormat="1" ht="9.75" hidden="1" customHeight="1" x14ac:dyDescent="0.3">
      <c r="A87" s="32"/>
      <c r="B87" s="98" t="s">
        <v>45</v>
      </c>
      <c r="C87" s="82" t="s">
        <v>60</v>
      </c>
      <c r="D87" s="83" t="s">
        <v>134</v>
      </c>
      <c r="E87" s="85" t="s">
        <v>17</v>
      </c>
      <c r="F87" s="85" t="s">
        <v>17</v>
      </c>
      <c r="G87" s="30">
        <f t="shared" si="38"/>
        <v>0</v>
      </c>
      <c r="H87" s="86">
        <f t="shared" ref="H87:J87" si="41">H89+H91+H93+H95+H97</f>
        <v>0</v>
      </c>
      <c r="I87" s="86">
        <f t="shared" si="41"/>
        <v>0</v>
      </c>
      <c r="J87" s="86">
        <f t="shared" si="41"/>
        <v>0</v>
      </c>
      <c r="O87" s="31"/>
      <c r="P87" s="31"/>
      <c r="Q87" s="31"/>
      <c r="R87" s="103" t="e">
        <f t="shared" ref="R87:R103" si="42">P87*100/P67</f>
        <v>#DIV/0!</v>
      </c>
    </row>
    <row r="88" spans="1:18" s="87" customFormat="1" ht="12.75" hidden="1" customHeight="1" x14ac:dyDescent="0.3">
      <c r="A88" s="32">
        <v>49</v>
      </c>
      <c r="B88" s="82" t="s">
        <v>140</v>
      </c>
      <c r="C88" s="82" t="s">
        <v>63</v>
      </c>
      <c r="D88" s="83" t="s">
        <v>134</v>
      </c>
      <c r="E88" s="85" t="s">
        <v>17</v>
      </c>
      <c r="F88" s="85" t="s">
        <v>17</v>
      </c>
      <c r="G88" s="30">
        <f t="shared" si="38"/>
        <v>0</v>
      </c>
      <c r="H88" s="86">
        <f t="shared" ref="H88:J89" si="43">H89</f>
        <v>0</v>
      </c>
      <c r="I88" s="86">
        <f t="shared" si="43"/>
        <v>0</v>
      </c>
      <c r="J88" s="86">
        <f t="shared" si="43"/>
        <v>0</v>
      </c>
      <c r="O88" s="31"/>
      <c r="P88" s="31"/>
      <c r="Q88" s="31"/>
      <c r="R88" s="103" t="e">
        <f t="shared" si="42"/>
        <v>#DIV/0!</v>
      </c>
    </row>
    <row r="89" spans="1:18" s="87" customFormat="1" ht="16.5" hidden="1" customHeight="1" x14ac:dyDescent="0.3">
      <c r="A89" s="32">
        <v>50</v>
      </c>
      <c r="B89" s="82" t="s">
        <v>141</v>
      </c>
      <c r="C89" s="82" t="s">
        <v>61</v>
      </c>
      <c r="D89" s="83" t="s">
        <v>134</v>
      </c>
      <c r="E89" s="84">
        <v>741</v>
      </c>
      <c r="F89" s="85" t="s">
        <v>17</v>
      </c>
      <c r="G89" s="30">
        <f t="shared" si="38"/>
        <v>0</v>
      </c>
      <c r="H89" s="86">
        <f t="shared" si="43"/>
        <v>0</v>
      </c>
      <c r="I89" s="86">
        <f t="shared" si="43"/>
        <v>0</v>
      </c>
      <c r="J89" s="86">
        <f t="shared" si="43"/>
        <v>0</v>
      </c>
      <c r="O89" s="31"/>
      <c r="P89" s="31"/>
      <c r="Q89" s="31"/>
      <c r="R89" s="103" t="e">
        <f t="shared" si="42"/>
        <v>#DIV/0!</v>
      </c>
    </row>
    <row r="90" spans="1:18" s="87" customFormat="1" ht="17.25" hidden="1" customHeight="1" x14ac:dyDescent="0.3">
      <c r="A90" s="32">
        <v>51</v>
      </c>
      <c r="B90" s="82" t="s">
        <v>142</v>
      </c>
      <c r="C90" s="82" t="s">
        <v>62</v>
      </c>
      <c r="D90" s="83" t="s">
        <v>134</v>
      </c>
      <c r="E90" s="84">
        <v>741</v>
      </c>
      <c r="F90" s="85" t="s">
        <v>17</v>
      </c>
      <c r="G90" s="30">
        <f t="shared" si="38"/>
        <v>0</v>
      </c>
      <c r="H90" s="86">
        <v>0</v>
      </c>
      <c r="I90" s="86">
        <v>0</v>
      </c>
      <c r="J90" s="86">
        <v>0</v>
      </c>
      <c r="O90" s="31"/>
      <c r="P90" s="31"/>
      <c r="Q90" s="31"/>
      <c r="R90" s="103" t="e">
        <f t="shared" si="42"/>
        <v>#DIV/0!</v>
      </c>
    </row>
    <row r="91" spans="1:18" s="87" customFormat="1" ht="12" hidden="1" customHeight="1" x14ac:dyDescent="0.3">
      <c r="A91" s="32">
        <v>52</v>
      </c>
      <c r="B91" s="82" t="s">
        <v>143</v>
      </c>
      <c r="C91" s="82" t="s">
        <v>62</v>
      </c>
      <c r="D91" s="83" t="s">
        <v>43</v>
      </c>
      <c r="E91" s="84">
        <v>741</v>
      </c>
      <c r="F91" s="85" t="s">
        <v>17</v>
      </c>
      <c r="G91" s="30">
        <f t="shared" si="38"/>
        <v>0</v>
      </c>
      <c r="H91" s="86">
        <f>H92</f>
        <v>0</v>
      </c>
      <c r="I91" s="86">
        <f>I92</f>
        <v>0</v>
      </c>
      <c r="J91" s="86">
        <f>J92</f>
        <v>0</v>
      </c>
      <c r="O91" s="31"/>
      <c r="P91" s="31"/>
      <c r="Q91" s="31"/>
      <c r="R91" s="103" t="e">
        <f t="shared" si="42"/>
        <v>#DIV/0!</v>
      </c>
    </row>
    <row r="92" spans="1:18" s="87" customFormat="1" ht="13.5" hidden="1" customHeight="1" x14ac:dyDescent="0.3">
      <c r="A92" s="32">
        <v>53</v>
      </c>
      <c r="B92" s="82" t="s">
        <v>144</v>
      </c>
      <c r="C92" s="82" t="s">
        <v>62</v>
      </c>
      <c r="D92" s="83" t="s">
        <v>43</v>
      </c>
      <c r="E92" s="84">
        <v>741</v>
      </c>
      <c r="F92" s="85" t="s">
        <v>17</v>
      </c>
      <c r="G92" s="30">
        <f t="shared" si="38"/>
        <v>0</v>
      </c>
      <c r="H92" s="86">
        <v>0</v>
      </c>
      <c r="I92" s="86">
        <v>0</v>
      </c>
      <c r="J92" s="86">
        <v>0</v>
      </c>
      <c r="O92" s="31"/>
      <c r="P92" s="31"/>
      <c r="Q92" s="31"/>
      <c r="R92" s="103" t="e">
        <f t="shared" si="42"/>
        <v>#DIV/0!</v>
      </c>
    </row>
    <row r="93" spans="1:18" s="87" customFormat="1" ht="16.5" hidden="1" customHeight="1" x14ac:dyDescent="0.3">
      <c r="A93" s="32">
        <v>54</v>
      </c>
      <c r="B93" s="82" t="s">
        <v>145</v>
      </c>
      <c r="C93" s="82" t="s">
        <v>62</v>
      </c>
      <c r="D93" s="83" t="s">
        <v>43</v>
      </c>
      <c r="E93" s="84">
        <v>741</v>
      </c>
      <c r="F93" s="85" t="s">
        <v>17</v>
      </c>
      <c r="G93" s="30">
        <f t="shared" si="38"/>
        <v>0</v>
      </c>
      <c r="H93" s="86">
        <f>H94</f>
        <v>0</v>
      </c>
      <c r="I93" s="86">
        <f>I94</f>
        <v>0</v>
      </c>
      <c r="J93" s="86">
        <f>J94</f>
        <v>0</v>
      </c>
      <c r="O93" s="31"/>
      <c r="P93" s="31"/>
      <c r="Q93" s="31"/>
      <c r="R93" s="103" t="e">
        <f t="shared" si="42"/>
        <v>#DIV/0!</v>
      </c>
    </row>
    <row r="94" spans="1:18" s="87" customFormat="1" ht="13.5" hidden="1" customHeight="1" x14ac:dyDescent="0.3">
      <c r="A94" s="32">
        <v>55</v>
      </c>
      <c r="B94" s="82" t="s">
        <v>146</v>
      </c>
      <c r="C94" s="82" t="s">
        <v>62</v>
      </c>
      <c r="D94" s="83" t="s">
        <v>43</v>
      </c>
      <c r="E94" s="84">
        <v>741</v>
      </c>
      <c r="F94" s="85" t="s">
        <v>17</v>
      </c>
      <c r="G94" s="30">
        <f t="shared" si="38"/>
        <v>0</v>
      </c>
      <c r="H94" s="86">
        <v>0</v>
      </c>
      <c r="I94" s="86">
        <v>0</v>
      </c>
      <c r="J94" s="86">
        <v>0</v>
      </c>
      <c r="O94" s="31"/>
      <c r="P94" s="31"/>
      <c r="Q94" s="31"/>
      <c r="R94" s="103" t="e">
        <f t="shared" si="42"/>
        <v>#DIV/0!</v>
      </c>
    </row>
    <row r="95" spans="1:18" s="87" customFormat="1" ht="18" hidden="1" customHeight="1" x14ac:dyDescent="0.3">
      <c r="A95" s="32">
        <v>56</v>
      </c>
      <c r="B95" s="82" t="s">
        <v>147</v>
      </c>
      <c r="C95" s="99" t="s">
        <v>62</v>
      </c>
      <c r="D95" s="83" t="s">
        <v>43</v>
      </c>
      <c r="E95" s="84">
        <v>741</v>
      </c>
      <c r="F95" s="85" t="s">
        <v>17</v>
      </c>
      <c r="G95" s="30">
        <f t="shared" si="38"/>
        <v>0</v>
      </c>
      <c r="H95" s="86">
        <f>H96</f>
        <v>0</v>
      </c>
      <c r="I95" s="86">
        <f>I96</f>
        <v>0</v>
      </c>
      <c r="J95" s="86">
        <f>J96</f>
        <v>0</v>
      </c>
      <c r="O95" s="31"/>
      <c r="P95" s="31"/>
      <c r="Q95" s="31"/>
      <c r="R95" s="103" t="e">
        <f t="shared" si="42"/>
        <v>#DIV/0!</v>
      </c>
    </row>
    <row r="96" spans="1:18" s="87" customFormat="1" ht="13.5" hidden="1" customHeight="1" x14ac:dyDescent="0.3">
      <c r="A96" s="32">
        <v>57</v>
      </c>
      <c r="B96" s="82" t="s">
        <v>148</v>
      </c>
      <c r="C96" s="99" t="s">
        <v>62</v>
      </c>
      <c r="D96" s="83" t="s">
        <v>43</v>
      </c>
      <c r="E96" s="84">
        <v>741</v>
      </c>
      <c r="F96" s="85" t="s">
        <v>17</v>
      </c>
      <c r="G96" s="30">
        <f t="shared" si="38"/>
        <v>0</v>
      </c>
      <c r="H96" s="86">
        <v>0</v>
      </c>
      <c r="I96" s="86">
        <v>0</v>
      </c>
      <c r="J96" s="86">
        <v>0</v>
      </c>
      <c r="O96" s="31"/>
      <c r="P96" s="31"/>
      <c r="Q96" s="31"/>
      <c r="R96" s="103" t="e">
        <f t="shared" si="42"/>
        <v>#DIV/0!</v>
      </c>
    </row>
    <row r="97" spans="1:18" s="87" customFormat="1" ht="16.5" hidden="1" customHeight="1" x14ac:dyDescent="0.3">
      <c r="A97" s="32">
        <v>58</v>
      </c>
      <c r="B97" s="82" t="s">
        <v>149</v>
      </c>
      <c r="C97" s="99" t="s">
        <v>60</v>
      </c>
      <c r="D97" s="83" t="s">
        <v>134</v>
      </c>
      <c r="E97" s="84" t="s">
        <v>17</v>
      </c>
      <c r="F97" s="85" t="s">
        <v>17</v>
      </c>
      <c r="G97" s="30">
        <f t="shared" si="38"/>
        <v>0</v>
      </c>
      <c r="H97" s="86">
        <f t="shared" ref="H97:J97" si="44">H98+H99+H100+H101+H102</f>
        <v>0</v>
      </c>
      <c r="I97" s="86">
        <f t="shared" si="44"/>
        <v>0</v>
      </c>
      <c r="J97" s="86">
        <f t="shared" si="44"/>
        <v>0</v>
      </c>
      <c r="O97" s="31"/>
      <c r="P97" s="31"/>
      <c r="Q97" s="31"/>
      <c r="R97" s="103" t="e">
        <f t="shared" si="42"/>
        <v>#DIV/0!</v>
      </c>
    </row>
    <row r="98" spans="1:18" s="87" customFormat="1" ht="12.75" hidden="1" customHeight="1" x14ac:dyDescent="0.3">
      <c r="A98" s="32">
        <v>59</v>
      </c>
      <c r="B98" s="82" t="s">
        <v>150</v>
      </c>
      <c r="C98" s="82" t="s">
        <v>62</v>
      </c>
      <c r="D98" s="83" t="s">
        <v>43</v>
      </c>
      <c r="E98" s="84">
        <v>741</v>
      </c>
      <c r="F98" s="85" t="s">
        <v>17</v>
      </c>
      <c r="G98" s="30">
        <f t="shared" si="38"/>
        <v>0</v>
      </c>
      <c r="H98" s="86">
        <v>0</v>
      </c>
      <c r="I98" s="86">
        <v>0</v>
      </c>
      <c r="J98" s="86">
        <v>0</v>
      </c>
      <c r="O98" s="31"/>
      <c r="P98" s="31"/>
      <c r="Q98" s="31"/>
      <c r="R98" s="103" t="e">
        <f t="shared" si="42"/>
        <v>#DIV/0!</v>
      </c>
    </row>
    <row r="99" spans="1:18" s="87" customFormat="1" ht="14.25" hidden="1" customHeight="1" x14ac:dyDescent="0.3">
      <c r="A99" s="32">
        <v>60</v>
      </c>
      <c r="B99" s="82" t="s">
        <v>151</v>
      </c>
      <c r="C99" s="82" t="s">
        <v>62</v>
      </c>
      <c r="D99" s="83" t="s">
        <v>43</v>
      </c>
      <c r="E99" s="84">
        <v>741</v>
      </c>
      <c r="F99" s="85" t="s">
        <v>17</v>
      </c>
      <c r="G99" s="30">
        <f t="shared" si="38"/>
        <v>0</v>
      </c>
      <c r="H99" s="86">
        <v>0</v>
      </c>
      <c r="I99" s="86">
        <v>0</v>
      </c>
      <c r="J99" s="86">
        <v>0</v>
      </c>
      <c r="O99" s="31"/>
      <c r="P99" s="31"/>
      <c r="Q99" s="31"/>
      <c r="R99" s="103" t="e">
        <f t="shared" si="42"/>
        <v>#DIV/0!</v>
      </c>
    </row>
    <row r="100" spans="1:18" s="87" customFormat="1" ht="17.25" hidden="1" customHeight="1" x14ac:dyDescent="0.3">
      <c r="A100" s="32">
        <v>61</v>
      </c>
      <c r="B100" s="82" t="s">
        <v>152</v>
      </c>
      <c r="C100" s="82" t="s">
        <v>62</v>
      </c>
      <c r="D100" s="83" t="s">
        <v>43</v>
      </c>
      <c r="E100" s="84">
        <v>741</v>
      </c>
      <c r="F100" s="85" t="s">
        <v>17</v>
      </c>
      <c r="G100" s="30">
        <f t="shared" si="38"/>
        <v>0</v>
      </c>
      <c r="H100" s="86">
        <v>0</v>
      </c>
      <c r="I100" s="86">
        <v>0</v>
      </c>
      <c r="J100" s="86">
        <v>0</v>
      </c>
      <c r="O100" s="31"/>
      <c r="P100" s="31"/>
      <c r="Q100" s="31"/>
      <c r="R100" s="103" t="e">
        <f t="shared" si="42"/>
        <v>#DIV/0!</v>
      </c>
    </row>
    <row r="101" spans="1:18" s="87" customFormat="1" ht="11.25" hidden="1" customHeight="1" x14ac:dyDescent="0.3">
      <c r="A101" s="32">
        <v>62</v>
      </c>
      <c r="B101" s="82" t="s">
        <v>153</v>
      </c>
      <c r="C101" s="82" t="s">
        <v>62</v>
      </c>
      <c r="D101" s="83" t="s">
        <v>43</v>
      </c>
      <c r="E101" s="84">
        <v>741</v>
      </c>
      <c r="F101" s="85" t="s">
        <v>17</v>
      </c>
      <c r="G101" s="30">
        <f t="shared" si="38"/>
        <v>0</v>
      </c>
      <c r="H101" s="86">
        <v>0</v>
      </c>
      <c r="I101" s="86">
        <v>0</v>
      </c>
      <c r="J101" s="86">
        <v>0</v>
      </c>
      <c r="O101" s="31"/>
      <c r="P101" s="31"/>
      <c r="Q101" s="31"/>
      <c r="R101" s="103" t="e">
        <f t="shared" si="42"/>
        <v>#DIV/0!</v>
      </c>
    </row>
    <row r="102" spans="1:18" s="87" customFormat="1" ht="22.5" hidden="1" customHeight="1" x14ac:dyDescent="0.3">
      <c r="A102" s="32">
        <v>63</v>
      </c>
      <c r="B102" s="82" t="s">
        <v>154</v>
      </c>
      <c r="C102" s="82" t="s">
        <v>46</v>
      </c>
      <c r="D102" s="83" t="s">
        <v>134</v>
      </c>
      <c r="E102" s="84">
        <v>739</v>
      </c>
      <c r="F102" s="85" t="s">
        <v>17</v>
      </c>
      <c r="G102" s="30">
        <f t="shared" si="38"/>
        <v>0</v>
      </c>
      <c r="H102" s="86">
        <v>0</v>
      </c>
      <c r="I102" s="86">
        <v>0</v>
      </c>
      <c r="J102" s="86">
        <v>0</v>
      </c>
      <c r="O102" s="31"/>
      <c r="P102" s="31"/>
      <c r="Q102" s="31"/>
      <c r="R102" s="103" t="e">
        <f t="shared" si="42"/>
        <v>#VALUE!</v>
      </c>
    </row>
    <row r="103" spans="1:18" ht="48" customHeight="1" x14ac:dyDescent="0.3">
      <c r="A103" s="122">
        <v>38</v>
      </c>
      <c r="B103" s="117" t="s">
        <v>66</v>
      </c>
      <c r="C103" s="118" t="s">
        <v>60</v>
      </c>
      <c r="D103" s="119" t="s">
        <v>134</v>
      </c>
      <c r="E103" s="115" t="s">
        <v>17</v>
      </c>
      <c r="F103" s="54" t="s">
        <v>167</v>
      </c>
      <c r="G103" s="30">
        <f t="shared" si="32"/>
        <v>453000</v>
      </c>
      <c r="H103" s="30">
        <f t="shared" ref="H103:J103" si="45">H105+H107+H109+H111+H113</f>
        <v>151000</v>
      </c>
      <c r="I103" s="30">
        <f t="shared" si="45"/>
        <v>151000</v>
      </c>
      <c r="J103" s="30">
        <f t="shared" si="45"/>
        <v>151000</v>
      </c>
      <c r="O103" s="31" t="s">
        <v>173</v>
      </c>
      <c r="P103" s="31">
        <v>27848314.899999999</v>
      </c>
      <c r="Q103" s="31">
        <v>27139400.390000001</v>
      </c>
      <c r="R103" s="103">
        <f t="shared" si="42"/>
        <v>9.000000000032319</v>
      </c>
    </row>
    <row r="104" spans="1:18" ht="51" customHeight="1" x14ac:dyDescent="0.3">
      <c r="A104" s="122">
        <v>39</v>
      </c>
      <c r="B104" s="118" t="s">
        <v>27</v>
      </c>
      <c r="C104" s="118" t="s">
        <v>60</v>
      </c>
      <c r="D104" s="119" t="s">
        <v>134</v>
      </c>
      <c r="E104" s="115" t="s">
        <v>17</v>
      </c>
      <c r="F104" s="54" t="s">
        <v>17</v>
      </c>
      <c r="G104" s="30">
        <f t="shared" si="32"/>
        <v>453000</v>
      </c>
      <c r="H104" s="30">
        <f t="shared" ref="H104:J104" si="46">H105+H107+H109+H111+H113</f>
        <v>151000</v>
      </c>
      <c r="I104" s="30">
        <f t="shared" si="46"/>
        <v>151000</v>
      </c>
      <c r="J104" s="30">
        <f t="shared" si="46"/>
        <v>151000</v>
      </c>
    </row>
    <row r="105" spans="1:18" ht="29.25" customHeight="1" x14ac:dyDescent="0.3">
      <c r="A105" s="122">
        <v>40</v>
      </c>
      <c r="B105" s="118" t="s">
        <v>28</v>
      </c>
      <c r="C105" s="118" t="s">
        <v>62</v>
      </c>
      <c r="D105" s="119" t="s">
        <v>134</v>
      </c>
      <c r="E105" s="115">
        <v>741</v>
      </c>
      <c r="F105" s="54" t="s">
        <v>17</v>
      </c>
      <c r="G105" s="30">
        <f t="shared" si="32"/>
        <v>0</v>
      </c>
      <c r="H105" s="30">
        <f t="shared" ref="H105:J105" si="47">H106</f>
        <v>0</v>
      </c>
      <c r="I105" s="30">
        <f t="shared" si="47"/>
        <v>0</v>
      </c>
      <c r="J105" s="30">
        <f t="shared" si="47"/>
        <v>0</v>
      </c>
    </row>
    <row r="106" spans="1:18" ht="30.6" x14ac:dyDescent="0.3">
      <c r="A106" s="109">
        <v>41</v>
      </c>
      <c r="B106" s="110" t="s">
        <v>29</v>
      </c>
      <c r="C106" s="110" t="s">
        <v>62</v>
      </c>
      <c r="D106" s="111" t="s">
        <v>134</v>
      </c>
      <c r="E106" s="112">
        <v>741</v>
      </c>
      <c r="F106" s="113" t="s">
        <v>112</v>
      </c>
      <c r="G106" s="108">
        <f t="shared" si="32"/>
        <v>0</v>
      </c>
      <c r="H106" s="108">
        <v>0</v>
      </c>
      <c r="I106" s="108">
        <v>0</v>
      </c>
      <c r="J106" s="108">
        <v>0</v>
      </c>
    </row>
    <row r="107" spans="1:18" ht="27.75" customHeight="1" x14ac:dyDescent="0.3">
      <c r="A107" s="122">
        <v>42</v>
      </c>
      <c r="B107" s="118" t="s">
        <v>30</v>
      </c>
      <c r="C107" s="118" t="s">
        <v>62</v>
      </c>
      <c r="D107" s="119" t="s">
        <v>43</v>
      </c>
      <c r="E107" s="54" t="s">
        <v>128</v>
      </c>
      <c r="F107" s="54" t="s">
        <v>17</v>
      </c>
      <c r="G107" s="30">
        <f t="shared" si="32"/>
        <v>0</v>
      </c>
      <c r="H107" s="30">
        <f>H108</f>
        <v>0</v>
      </c>
      <c r="I107" s="30">
        <f>I108</f>
        <v>0</v>
      </c>
      <c r="J107" s="30">
        <f>J108</f>
        <v>0</v>
      </c>
    </row>
    <row r="108" spans="1:18" ht="29.25" customHeight="1" x14ac:dyDescent="0.3">
      <c r="A108" s="122">
        <v>43</v>
      </c>
      <c r="B108" s="118" t="s">
        <v>31</v>
      </c>
      <c r="C108" s="118" t="s">
        <v>62</v>
      </c>
      <c r="D108" s="119" t="s">
        <v>43</v>
      </c>
      <c r="E108" s="115">
        <v>741</v>
      </c>
      <c r="F108" s="54" t="s">
        <v>17</v>
      </c>
      <c r="G108" s="30">
        <f t="shared" si="32"/>
        <v>0</v>
      </c>
      <c r="H108" s="30">
        <v>0</v>
      </c>
      <c r="I108" s="30">
        <v>0</v>
      </c>
      <c r="J108" s="30">
        <v>0</v>
      </c>
    </row>
    <row r="109" spans="1:18" ht="30.6" x14ac:dyDescent="0.3">
      <c r="A109" s="122">
        <v>44</v>
      </c>
      <c r="B109" s="118" t="s">
        <v>32</v>
      </c>
      <c r="C109" s="118" t="s">
        <v>62</v>
      </c>
      <c r="D109" s="119" t="s">
        <v>43</v>
      </c>
      <c r="E109" s="54" t="s">
        <v>128</v>
      </c>
      <c r="F109" s="54" t="s">
        <v>17</v>
      </c>
      <c r="G109" s="30">
        <f t="shared" si="32"/>
        <v>0</v>
      </c>
      <c r="H109" s="30">
        <f>H110</f>
        <v>0</v>
      </c>
      <c r="I109" s="30">
        <f>I110</f>
        <v>0</v>
      </c>
      <c r="J109" s="30">
        <f>J110</f>
        <v>0</v>
      </c>
    </row>
    <row r="110" spans="1:18" ht="30.6" x14ac:dyDescent="0.3">
      <c r="A110" s="122">
        <v>45</v>
      </c>
      <c r="B110" s="118" t="s">
        <v>33</v>
      </c>
      <c r="C110" s="90" t="s">
        <v>62</v>
      </c>
      <c r="D110" s="119" t="s">
        <v>43</v>
      </c>
      <c r="E110" s="115">
        <v>741</v>
      </c>
      <c r="F110" s="54" t="s">
        <v>17</v>
      </c>
      <c r="G110" s="30">
        <f t="shared" si="32"/>
        <v>0</v>
      </c>
      <c r="H110" s="30">
        <v>0</v>
      </c>
      <c r="I110" s="30">
        <v>0</v>
      </c>
      <c r="J110" s="30">
        <v>0</v>
      </c>
    </row>
    <row r="111" spans="1:18" ht="20.399999999999999" x14ac:dyDescent="0.3">
      <c r="A111" s="122">
        <v>46</v>
      </c>
      <c r="B111" s="118" t="s">
        <v>34</v>
      </c>
      <c r="C111" s="90" t="s">
        <v>62</v>
      </c>
      <c r="D111" s="119" t="s">
        <v>43</v>
      </c>
      <c r="E111" s="54" t="s">
        <v>128</v>
      </c>
      <c r="F111" s="54" t="s">
        <v>17</v>
      </c>
      <c r="G111" s="30">
        <f t="shared" si="32"/>
        <v>0</v>
      </c>
      <c r="H111" s="30">
        <f>H112</f>
        <v>0</v>
      </c>
      <c r="I111" s="30">
        <f>I112</f>
        <v>0</v>
      </c>
      <c r="J111" s="30">
        <f>J112</f>
        <v>0</v>
      </c>
    </row>
    <row r="112" spans="1:18" ht="30.6" x14ac:dyDescent="0.3">
      <c r="A112" s="122">
        <v>47</v>
      </c>
      <c r="B112" s="118" t="s">
        <v>136</v>
      </c>
      <c r="C112" s="90" t="s">
        <v>62</v>
      </c>
      <c r="D112" s="119" t="s">
        <v>43</v>
      </c>
      <c r="E112" s="115">
        <v>741</v>
      </c>
      <c r="F112" s="54" t="s">
        <v>17</v>
      </c>
      <c r="G112" s="30">
        <f t="shared" si="32"/>
        <v>0</v>
      </c>
      <c r="H112" s="30">
        <v>0</v>
      </c>
      <c r="I112" s="30">
        <v>0</v>
      </c>
      <c r="J112" s="30">
        <v>0</v>
      </c>
    </row>
    <row r="113" spans="1:11" ht="50.25" customHeight="1" x14ac:dyDescent="0.3">
      <c r="A113" s="122">
        <v>48</v>
      </c>
      <c r="B113" s="118" t="s">
        <v>36</v>
      </c>
      <c r="C113" s="118" t="s">
        <v>129</v>
      </c>
      <c r="D113" s="119" t="s">
        <v>134</v>
      </c>
      <c r="E113" s="115" t="s">
        <v>17</v>
      </c>
      <c r="F113" s="54" t="s">
        <v>17</v>
      </c>
      <c r="G113" s="30">
        <f t="shared" si="32"/>
        <v>453000</v>
      </c>
      <c r="H113" s="30">
        <f>H114+H115+H116+H117+H118</f>
        <v>151000</v>
      </c>
      <c r="I113" s="30">
        <f>I114+I115+I116+I117+I118</f>
        <v>151000</v>
      </c>
      <c r="J113" s="30">
        <f>J114+J115+J116+J117+J118</f>
        <v>151000</v>
      </c>
    </row>
    <row r="114" spans="1:11" ht="29.25" customHeight="1" x14ac:dyDescent="0.3">
      <c r="A114" s="122">
        <v>49</v>
      </c>
      <c r="B114" s="20" t="s">
        <v>37</v>
      </c>
      <c r="C114" s="118" t="s">
        <v>62</v>
      </c>
      <c r="D114" s="119" t="s">
        <v>43</v>
      </c>
      <c r="E114" s="115">
        <v>741</v>
      </c>
      <c r="F114" s="54" t="s">
        <v>17</v>
      </c>
      <c r="G114" s="30">
        <f t="shared" si="32"/>
        <v>0</v>
      </c>
      <c r="H114" s="30">
        <v>0</v>
      </c>
      <c r="I114" s="30">
        <v>0</v>
      </c>
      <c r="J114" s="30">
        <v>0</v>
      </c>
    </row>
    <row r="115" spans="1:11" ht="20.399999999999999" x14ac:dyDescent="0.3">
      <c r="A115" s="122">
        <v>54</v>
      </c>
      <c r="B115" s="118" t="s">
        <v>38</v>
      </c>
      <c r="C115" s="118" t="s">
        <v>62</v>
      </c>
      <c r="D115" s="119" t="s">
        <v>43</v>
      </c>
      <c r="E115" s="115">
        <v>741</v>
      </c>
      <c r="F115" s="54" t="s">
        <v>17</v>
      </c>
      <c r="G115" s="30">
        <f t="shared" si="32"/>
        <v>0</v>
      </c>
      <c r="H115" s="30">
        <v>0</v>
      </c>
      <c r="I115" s="30">
        <v>0</v>
      </c>
      <c r="J115" s="30">
        <v>0</v>
      </c>
    </row>
    <row r="116" spans="1:11" ht="36" customHeight="1" x14ac:dyDescent="0.3">
      <c r="A116" s="122">
        <v>55</v>
      </c>
      <c r="B116" s="118" t="s">
        <v>39</v>
      </c>
      <c r="C116" s="118" t="s">
        <v>62</v>
      </c>
      <c r="D116" s="119" t="s">
        <v>43</v>
      </c>
      <c r="E116" s="54" t="s">
        <v>128</v>
      </c>
      <c r="F116" s="54" t="s">
        <v>17</v>
      </c>
      <c r="G116" s="30">
        <f t="shared" si="32"/>
        <v>0</v>
      </c>
      <c r="H116" s="30">
        <v>0</v>
      </c>
      <c r="I116" s="30">
        <v>0</v>
      </c>
      <c r="J116" s="30">
        <v>0</v>
      </c>
    </row>
    <row r="117" spans="1:11" ht="29.25" customHeight="1" x14ac:dyDescent="0.3">
      <c r="A117" s="122">
        <v>50</v>
      </c>
      <c r="B117" s="118" t="s">
        <v>48</v>
      </c>
      <c r="C117" s="118" t="s">
        <v>62</v>
      </c>
      <c r="D117" s="119" t="s">
        <v>43</v>
      </c>
      <c r="E117" s="54" t="s">
        <v>128</v>
      </c>
      <c r="F117" s="54" t="s">
        <v>17</v>
      </c>
      <c r="G117" s="30">
        <f t="shared" si="32"/>
        <v>0</v>
      </c>
      <c r="H117" s="30">
        <v>0</v>
      </c>
      <c r="I117" s="30">
        <v>0</v>
      </c>
      <c r="J117" s="30">
        <v>0</v>
      </c>
    </row>
    <row r="118" spans="1:11" ht="30" customHeight="1" x14ac:dyDescent="0.3">
      <c r="A118" s="122">
        <v>51</v>
      </c>
      <c r="B118" s="118" t="s">
        <v>135</v>
      </c>
      <c r="C118" s="118" t="s">
        <v>46</v>
      </c>
      <c r="D118" s="119" t="s">
        <v>134</v>
      </c>
      <c r="E118" s="115">
        <v>739</v>
      </c>
      <c r="F118" s="54" t="s">
        <v>113</v>
      </c>
      <c r="G118" s="30">
        <f t="shared" si="32"/>
        <v>453000</v>
      </c>
      <c r="H118" s="30">
        <v>151000</v>
      </c>
      <c r="I118" s="30">
        <v>151000</v>
      </c>
      <c r="J118" s="30">
        <v>151000</v>
      </c>
    </row>
    <row r="119" spans="1:11" x14ac:dyDescent="0.3">
      <c r="A119" s="152">
        <v>52</v>
      </c>
      <c r="B119" s="157" t="s">
        <v>42</v>
      </c>
      <c r="C119" s="160" t="s">
        <v>60</v>
      </c>
      <c r="D119" s="119" t="s">
        <v>1</v>
      </c>
      <c r="E119" s="54" t="s">
        <v>17</v>
      </c>
      <c r="F119" s="54" t="s">
        <v>100</v>
      </c>
      <c r="G119" s="30">
        <f t="shared" si="32"/>
        <v>12212888106.810001</v>
      </c>
      <c r="H119" s="30">
        <f>H120+H121</f>
        <v>4234267511.21</v>
      </c>
      <c r="I119" s="30">
        <f t="shared" ref="I119:J119" si="48">I120+I121</f>
        <v>3989310297.8000002</v>
      </c>
      <c r="J119" s="30">
        <f t="shared" si="48"/>
        <v>3989310297.8000002</v>
      </c>
      <c r="K119" s="70"/>
    </row>
    <row r="120" spans="1:11" x14ac:dyDescent="0.3">
      <c r="A120" s="152"/>
      <c r="B120" s="158"/>
      <c r="C120" s="161"/>
      <c r="D120" s="119" t="s">
        <v>13</v>
      </c>
      <c r="E120" s="54" t="s">
        <v>17</v>
      </c>
      <c r="F120" s="54" t="s">
        <v>17</v>
      </c>
      <c r="G120" s="30">
        <f t="shared" si="32"/>
        <v>8297339541.8100004</v>
      </c>
      <c r="H120" s="30">
        <f>H9</f>
        <v>2929084656.21</v>
      </c>
      <c r="I120" s="30">
        <f t="shared" ref="I120:J121" si="49">I9</f>
        <v>2684127442.8000002</v>
      </c>
      <c r="J120" s="30">
        <f t="shared" si="49"/>
        <v>2684127442.8000002</v>
      </c>
    </row>
    <row r="121" spans="1:11" ht="20.399999999999999" x14ac:dyDescent="0.3">
      <c r="A121" s="152"/>
      <c r="B121" s="159"/>
      <c r="C121" s="162"/>
      <c r="D121" s="119" t="s">
        <v>134</v>
      </c>
      <c r="E121" s="54" t="s">
        <v>17</v>
      </c>
      <c r="F121" s="54" t="s">
        <v>17</v>
      </c>
      <c r="G121" s="30">
        <f t="shared" si="32"/>
        <v>3915548565</v>
      </c>
      <c r="H121" s="30">
        <f>H10</f>
        <v>1305182854.9999998</v>
      </c>
      <c r="I121" s="30">
        <f t="shared" si="49"/>
        <v>1305182855</v>
      </c>
      <c r="J121" s="30">
        <f t="shared" si="49"/>
        <v>1305182855</v>
      </c>
    </row>
    <row r="122" spans="1:11" ht="11.25" customHeight="1" x14ac:dyDescent="0.3">
      <c r="A122" s="5"/>
      <c r="B122" s="91"/>
      <c r="C122" s="29"/>
      <c r="D122" s="123"/>
      <c r="E122" s="92"/>
      <c r="F122" s="92"/>
      <c r="G122" s="121"/>
      <c r="H122" s="121"/>
      <c r="I122" s="121"/>
      <c r="J122" s="70"/>
    </row>
    <row r="123" spans="1:11" x14ac:dyDescent="0.3">
      <c r="A123" s="5"/>
      <c r="B123" s="11"/>
      <c r="C123" s="123"/>
      <c r="D123" s="123"/>
      <c r="E123" s="6"/>
      <c r="F123" s="53"/>
      <c r="G123" s="7"/>
      <c r="H123" s="7"/>
      <c r="I123" s="7"/>
    </row>
    <row r="124" spans="1:11" x14ac:dyDescent="0.3">
      <c r="A124" s="8"/>
      <c r="B124" s="156" t="s">
        <v>123</v>
      </c>
      <c r="C124" s="156"/>
      <c r="D124" s="156"/>
      <c r="E124" s="2"/>
      <c r="F124" s="57"/>
      <c r="G124" s="151" t="s">
        <v>71</v>
      </c>
      <c r="H124" s="151"/>
      <c r="I124" s="151"/>
    </row>
    <row r="125" spans="1:11" x14ac:dyDescent="0.3">
      <c r="A125" s="8"/>
      <c r="B125" s="156"/>
      <c r="C125" s="156"/>
      <c r="D125" s="156"/>
      <c r="E125" s="2"/>
      <c r="F125" s="57"/>
      <c r="G125" s="151"/>
      <c r="H125" s="151"/>
      <c r="I125" s="151"/>
    </row>
    <row r="126" spans="1:11" ht="20.399999999999999" x14ac:dyDescent="0.3">
      <c r="A126" s="8"/>
      <c r="B126" s="29" t="s">
        <v>124</v>
      </c>
      <c r="C126" s="9"/>
      <c r="D126" s="10"/>
      <c r="E126" s="2"/>
      <c r="F126" s="57"/>
      <c r="G126" s="2"/>
      <c r="H126" s="2"/>
      <c r="I126" s="2"/>
    </row>
    <row r="127" spans="1:11" x14ac:dyDescent="0.3">
      <c r="A127" s="8"/>
      <c r="B127" s="9"/>
      <c r="C127" s="9"/>
      <c r="D127" s="10"/>
      <c r="E127" s="2"/>
      <c r="F127" s="57"/>
      <c r="G127" s="33"/>
      <c r="H127" s="33"/>
      <c r="I127" s="33"/>
    </row>
    <row r="128" spans="1:11" x14ac:dyDescent="0.3">
      <c r="A128" s="8"/>
      <c r="B128" s="123"/>
      <c r="C128" s="123"/>
      <c r="D128" s="10"/>
      <c r="E128" s="2"/>
      <c r="F128" s="57"/>
      <c r="G128" s="33"/>
      <c r="H128" s="33"/>
      <c r="I128" s="33"/>
      <c r="J128" s="33"/>
    </row>
    <row r="129" spans="1:9" x14ac:dyDescent="0.3">
      <c r="A129" s="12"/>
      <c r="B129" s="13"/>
      <c r="C129" s="13"/>
      <c r="D129" s="14"/>
      <c r="E129" s="1"/>
      <c r="F129" s="58"/>
      <c r="G129" s="33"/>
      <c r="H129" s="33"/>
      <c r="I129" s="33"/>
    </row>
    <row r="130" spans="1:9" x14ac:dyDescent="0.3">
      <c r="A130" s="12"/>
      <c r="B130" s="13"/>
      <c r="C130" s="13"/>
      <c r="D130" s="14"/>
      <c r="E130" s="1"/>
      <c r="F130" s="58"/>
      <c r="G130" s="1"/>
      <c r="H130" s="1"/>
      <c r="I130" s="1"/>
    </row>
  </sheetData>
  <sheetProtection formatCells="0" formatColumns="0" formatRows="0" insertColumns="0" insertRows="0" insertHyperlinks="0" deleteColumns="0" deleteRows="0" sort="0" autoFilter="0" pivotTables="0"/>
  <autoFilter ref="A6:I121"/>
  <mergeCells count="55">
    <mergeCell ref="G124:I125"/>
    <mergeCell ref="A83:A85"/>
    <mergeCell ref="B83:B85"/>
    <mergeCell ref="A119:A121"/>
    <mergeCell ref="B119:B121"/>
    <mergeCell ref="C119:C121"/>
    <mergeCell ref="B124:D125"/>
    <mergeCell ref="A65:A67"/>
    <mergeCell ref="B65:B67"/>
    <mergeCell ref="A75:A77"/>
    <mergeCell ref="B75:B77"/>
    <mergeCell ref="A80:A82"/>
    <mergeCell ref="B80:B82"/>
    <mergeCell ref="D37:D38"/>
    <mergeCell ref="E37:E38"/>
    <mergeCell ref="C49:C51"/>
    <mergeCell ref="A53:A55"/>
    <mergeCell ref="B53:B55"/>
    <mergeCell ref="C53:C55"/>
    <mergeCell ref="A33:A35"/>
    <mergeCell ref="B33:B35"/>
    <mergeCell ref="C33:C35"/>
    <mergeCell ref="A36:A39"/>
    <mergeCell ref="B36:B39"/>
    <mergeCell ref="C36:C39"/>
    <mergeCell ref="A30:A32"/>
    <mergeCell ref="B30:B32"/>
    <mergeCell ref="C30:C32"/>
    <mergeCell ref="A14:A15"/>
    <mergeCell ref="B14:B15"/>
    <mergeCell ref="C14:C15"/>
    <mergeCell ref="A18:A20"/>
    <mergeCell ref="B18:B20"/>
    <mergeCell ref="C18:C20"/>
    <mergeCell ref="A23:A25"/>
    <mergeCell ref="B23:B25"/>
    <mergeCell ref="A27:A29"/>
    <mergeCell ref="B27:B29"/>
    <mergeCell ref="C27:C29"/>
    <mergeCell ref="A8:A10"/>
    <mergeCell ref="B8:B10"/>
    <mergeCell ref="C8:C10"/>
    <mergeCell ref="A11:A13"/>
    <mergeCell ref="B11:B13"/>
    <mergeCell ref="C11:C13"/>
    <mergeCell ref="F1:J1"/>
    <mergeCell ref="A2:B2"/>
    <mergeCell ref="K2:M4"/>
    <mergeCell ref="A3:I3"/>
    <mergeCell ref="A5:A6"/>
    <mergeCell ref="B5:B6"/>
    <mergeCell ref="C5:C6"/>
    <mergeCell ref="D5:D6"/>
    <mergeCell ref="E5:F5"/>
    <mergeCell ref="G5:J5"/>
  </mergeCells>
  <printOptions horizontalCentered="1" verticalCentered="1"/>
  <pageMargins left="0.23622047244094491" right="0.19685039370078741" top="0.39370078740157483" bottom="0.35433070866141736" header="0.23622047244094491" footer="0.19685039370078741"/>
  <pageSetup paperSize="9" scale="75" orientation="landscape" r:id="rId1"/>
  <headerFooter alignWithMargins="0">
    <oddHeader>&amp;C&amp;P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09375" defaultRowHeight="13.8" x14ac:dyDescent="0.3"/>
  <cols>
    <col min="1" max="1" width="3.6640625" style="24" customWidth="1"/>
    <col min="2" max="2" width="32.44140625" style="25" customWidth="1"/>
    <col min="3" max="3" width="13.5546875" style="25" customWidth="1"/>
    <col min="4" max="4" width="12.109375" style="25" customWidth="1"/>
    <col min="5" max="5" width="7.109375" style="26" customWidth="1"/>
    <col min="6" max="6" width="9.88671875" style="59" customWidth="1"/>
    <col min="7" max="7" width="14.109375" style="23" customWidth="1"/>
    <col min="8" max="8" width="12.6640625" style="23" customWidth="1"/>
    <col min="9" max="9" width="12.33203125" style="23" customWidth="1"/>
    <col min="10" max="10" width="12.5546875" style="23" customWidth="1"/>
    <col min="11" max="11" width="12" style="27" customWidth="1"/>
    <col min="12" max="13" width="12.33203125" style="23" customWidth="1"/>
    <col min="14" max="14" width="14.88671875" style="23" bestFit="1" customWidth="1"/>
    <col min="15" max="16384" width="9.109375" style="23"/>
  </cols>
  <sheetData>
    <row r="1" spans="1:14" x14ac:dyDescent="0.3">
      <c r="A1" s="15"/>
      <c r="B1" s="16"/>
      <c r="C1" s="16"/>
      <c r="D1" s="16"/>
      <c r="E1" s="17"/>
      <c r="F1" s="51"/>
      <c r="G1" s="201"/>
      <c r="H1" s="201"/>
      <c r="I1" s="201"/>
      <c r="J1" s="201"/>
      <c r="L1" s="27"/>
      <c r="M1" s="27"/>
    </row>
    <row r="2" spans="1:14" ht="18" customHeight="1" x14ac:dyDescent="0.3">
      <c r="A2" s="15"/>
      <c r="B2" s="3"/>
      <c r="C2" s="3"/>
      <c r="D2" s="3"/>
      <c r="E2" s="4"/>
      <c r="F2" s="52"/>
      <c r="G2" s="202"/>
      <c r="H2" s="202"/>
      <c r="I2" s="202"/>
      <c r="J2" s="202"/>
      <c r="K2" s="202"/>
      <c r="L2" s="202"/>
      <c r="M2" s="79"/>
    </row>
    <row r="3" spans="1:14" ht="12.75" customHeight="1" x14ac:dyDescent="0.3">
      <c r="A3" s="177" t="s">
        <v>9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80"/>
    </row>
    <row r="4" spans="1:14" x14ac:dyDescent="0.3">
      <c r="A4" s="15"/>
      <c r="B4" s="76"/>
      <c r="C4" s="76"/>
      <c r="D4" s="76"/>
      <c r="E4" s="6"/>
      <c r="F4" s="53"/>
      <c r="G4" s="18"/>
      <c r="H4" s="18"/>
      <c r="I4" s="18"/>
      <c r="J4" s="203"/>
      <c r="K4" s="203"/>
      <c r="L4" s="203"/>
      <c r="M4" s="60"/>
    </row>
    <row r="5" spans="1:14" ht="17.25" customHeight="1" x14ac:dyDescent="0.3">
      <c r="A5" s="178" t="s">
        <v>0</v>
      </c>
      <c r="B5" s="179" t="s">
        <v>97</v>
      </c>
      <c r="C5" s="179" t="s">
        <v>2</v>
      </c>
      <c r="D5" s="179" t="s">
        <v>10</v>
      </c>
      <c r="E5" s="178" t="s">
        <v>95</v>
      </c>
      <c r="F5" s="178"/>
      <c r="G5" s="180" t="s">
        <v>44</v>
      </c>
      <c r="H5" s="181"/>
      <c r="I5" s="181"/>
      <c r="J5" s="181"/>
      <c r="K5" s="181"/>
      <c r="L5" s="181"/>
      <c r="M5" s="182"/>
    </row>
    <row r="6" spans="1:14" ht="30.6" x14ac:dyDescent="0.3">
      <c r="A6" s="178"/>
      <c r="B6" s="179"/>
      <c r="C6" s="179"/>
      <c r="D6" s="179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3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3">
      <c r="A8" s="169">
        <v>1</v>
      </c>
      <c r="B8" s="174" t="s">
        <v>6</v>
      </c>
      <c r="C8" s="175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3">
      <c r="A9" s="169"/>
      <c r="B9" s="174"/>
      <c r="C9" s="175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3">
      <c r="A10" s="169"/>
      <c r="B10" s="174"/>
      <c r="C10" s="175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0.6" x14ac:dyDescent="0.3">
      <c r="A11" s="169"/>
      <c r="B11" s="174"/>
      <c r="C11" s="175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3">
      <c r="A12" s="169">
        <v>2</v>
      </c>
      <c r="B12" s="170" t="s">
        <v>51</v>
      </c>
      <c r="C12" s="175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3">
      <c r="A13" s="169"/>
      <c r="B13" s="170"/>
      <c r="C13" s="175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3">
      <c r="A14" s="169"/>
      <c r="B14" s="170"/>
      <c r="C14" s="175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3">
      <c r="A15" s="169"/>
      <c r="B15" s="170"/>
      <c r="C15" s="175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3">
      <c r="A16" s="169">
        <v>3</v>
      </c>
      <c r="B16" s="170" t="s">
        <v>53</v>
      </c>
      <c r="C16" s="175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0.6" x14ac:dyDescent="0.3">
      <c r="A17" s="169"/>
      <c r="B17" s="170"/>
      <c r="C17" s="175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1" x14ac:dyDescent="0.3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40.799999999999997" x14ac:dyDescent="0.3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3">
      <c r="A20" s="169">
        <v>6</v>
      </c>
      <c r="B20" s="170" t="s">
        <v>52</v>
      </c>
      <c r="C20" s="175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3">
      <c r="A21" s="169"/>
      <c r="B21" s="170"/>
      <c r="C21" s="175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0.6" x14ac:dyDescent="0.3">
      <c r="A22" s="169"/>
      <c r="B22" s="170"/>
      <c r="C22" s="175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3">
      <c r="A23" s="163">
        <v>7</v>
      </c>
      <c r="B23" s="198" t="s">
        <v>73</v>
      </c>
      <c r="C23" s="186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3">
      <c r="A24" s="164"/>
      <c r="B24" s="199"/>
      <c r="C24" s="187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0.6" x14ac:dyDescent="0.3">
      <c r="A25" s="165"/>
      <c r="B25" s="200"/>
      <c r="C25" s="188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51" x14ac:dyDescent="0.3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40.799999999999997" x14ac:dyDescent="0.3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51" x14ac:dyDescent="0.3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61.2" x14ac:dyDescent="0.3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3">
      <c r="A30" s="163">
        <v>12</v>
      </c>
      <c r="B30" s="153" t="s">
        <v>120</v>
      </c>
      <c r="C30" s="186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3">
      <c r="A31" s="164"/>
      <c r="B31" s="154"/>
      <c r="C31" s="187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3">
      <c r="A32" s="164"/>
      <c r="B32" s="154"/>
      <c r="C32" s="187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3">
      <c r="A33" s="165"/>
      <c r="B33" s="155"/>
      <c r="C33" s="188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3">
      <c r="A34" s="169">
        <v>13</v>
      </c>
      <c r="B34" s="174" t="s">
        <v>14</v>
      </c>
      <c r="C34" s="175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3">
      <c r="A35" s="169"/>
      <c r="B35" s="174"/>
      <c r="C35" s="175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0.6" x14ac:dyDescent="0.3">
      <c r="A36" s="169"/>
      <c r="B36" s="174"/>
      <c r="C36" s="175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3">
      <c r="A37" s="169">
        <v>14</v>
      </c>
      <c r="B37" s="170" t="s">
        <v>79</v>
      </c>
      <c r="C37" s="175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3">
      <c r="A38" s="169"/>
      <c r="B38" s="170"/>
      <c r="C38" s="175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0.6" x14ac:dyDescent="0.3">
      <c r="A39" s="169"/>
      <c r="B39" s="170"/>
      <c r="C39" s="175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3">
      <c r="A40" s="169">
        <v>15</v>
      </c>
      <c r="B40" s="170" t="s">
        <v>80</v>
      </c>
      <c r="C40" s="175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3">
      <c r="A41" s="169"/>
      <c r="B41" s="170"/>
      <c r="C41" s="175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3">
      <c r="A42" s="169"/>
      <c r="B42" s="170"/>
      <c r="C42" s="175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3">
      <c r="A43" s="169">
        <v>16</v>
      </c>
      <c r="B43" s="170" t="s">
        <v>55</v>
      </c>
      <c r="C43" s="175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3">
      <c r="A44" s="169"/>
      <c r="B44" s="170"/>
      <c r="C44" s="175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0.6" x14ac:dyDescent="0.3">
      <c r="A45" s="169"/>
      <c r="B45" s="170"/>
      <c r="C45" s="175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51" x14ac:dyDescent="0.3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40.799999999999997" x14ac:dyDescent="0.3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40.799999999999997" x14ac:dyDescent="0.3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61.2" hidden="1" x14ac:dyDescent="0.3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40.799999999999997" x14ac:dyDescent="0.3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81.599999999999994" x14ac:dyDescent="0.3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3">
      <c r="A52" s="163">
        <v>22</v>
      </c>
      <c r="B52" s="166" t="s">
        <v>15</v>
      </c>
      <c r="C52" s="186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3">
      <c r="A53" s="164"/>
      <c r="B53" s="167"/>
      <c r="C53" s="187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3">
      <c r="A54" s="164"/>
      <c r="B54" s="167"/>
      <c r="C54" s="188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3">
      <c r="A55" s="163">
        <v>23</v>
      </c>
      <c r="B55" s="198" t="s">
        <v>49</v>
      </c>
      <c r="C55" s="186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3">
      <c r="A56" s="164"/>
      <c r="B56" s="199"/>
      <c r="C56" s="187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0.6" x14ac:dyDescent="0.3">
      <c r="A57" s="165"/>
      <c r="B57" s="200"/>
      <c r="C57" s="188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3">
      <c r="A58" s="163">
        <v>24</v>
      </c>
      <c r="B58" s="198" t="s">
        <v>69</v>
      </c>
      <c r="C58" s="186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3">
      <c r="A59" s="164"/>
      <c r="B59" s="199"/>
      <c r="C59" s="187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3">
      <c r="A60" s="165"/>
      <c r="B60" s="200"/>
      <c r="C60" s="188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1" x14ac:dyDescent="0.3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1" x14ac:dyDescent="0.3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1" x14ac:dyDescent="0.3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3">
      <c r="A64" s="171">
        <v>28</v>
      </c>
      <c r="B64" s="153" t="s">
        <v>68</v>
      </c>
      <c r="C64" s="186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3">
      <c r="A65" s="172"/>
      <c r="B65" s="154"/>
      <c r="C65" s="187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3">
      <c r="A66" s="173"/>
      <c r="B66" s="155"/>
      <c r="C66" s="188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3">
      <c r="A67" s="171">
        <v>29</v>
      </c>
      <c r="B67" s="153" t="s">
        <v>81</v>
      </c>
      <c r="C67" s="186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3">
      <c r="A68" s="172"/>
      <c r="B68" s="154"/>
      <c r="C68" s="187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0.6" hidden="1" x14ac:dyDescent="0.3">
      <c r="A69" s="173"/>
      <c r="B69" s="155"/>
      <c r="C69" s="188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40.799999999999997" x14ac:dyDescent="0.3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51" x14ac:dyDescent="0.3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51" x14ac:dyDescent="0.3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51" x14ac:dyDescent="0.3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51" x14ac:dyDescent="0.3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51" hidden="1" x14ac:dyDescent="0.3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51" x14ac:dyDescent="0.3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3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3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40.799999999999997" x14ac:dyDescent="0.3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51" x14ac:dyDescent="0.3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51" x14ac:dyDescent="0.3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51" x14ac:dyDescent="0.3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51" x14ac:dyDescent="0.3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51" x14ac:dyDescent="0.3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51" x14ac:dyDescent="0.3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61.2" x14ac:dyDescent="0.3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51" x14ac:dyDescent="0.3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1" x14ac:dyDescent="0.3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40.799999999999997" x14ac:dyDescent="0.3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81.599999999999994" x14ac:dyDescent="0.3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81.599999999999994" x14ac:dyDescent="0.3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40.799999999999997" x14ac:dyDescent="0.3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40.799999999999997" x14ac:dyDescent="0.3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40.799999999999997" x14ac:dyDescent="0.3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40.799999999999997" x14ac:dyDescent="0.3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40.799999999999997" x14ac:dyDescent="0.3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40.799999999999997" x14ac:dyDescent="0.3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40.799999999999997" x14ac:dyDescent="0.3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51" x14ac:dyDescent="0.3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40.799999999999997" x14ac:dyDescent="0.3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40.799999999999997" x14ac:dyDescent="0.3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40.799999999999997" x14ac:dyDescent="0.3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40.799999999999997" x14ac:dyDescent="0.3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40.799999999999997" x14ac:dyDescent="0.3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40.799999999999997" x14ac:dyDescent="0.3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3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3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40.799999999999997" x14ac:dyDescent="0.3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40.799999999999997" x14ac:dyDescent="0.3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40.799999999999997" x14ac:dyDescent="0.3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40.799999999999997" x14ac:dyDescent="0.3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40.799999999999997" x14ac:dyDescent="0.3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40.799999999999997" x14ac:dyDescent="0.3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40.799999999999997" x14ac:dyDescent="0.3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3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40.799999999999997" x14ac:dyDescent="0.3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40.799999999999997" x14ac:dyDescent="0.3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40.799999999999997" x14ac:dyDescent="0.3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3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40.799999999999997" x14ac:dyDescent="0.3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40.799999999999997" x14ac:dyDescent="0.3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3">
      <c r="A122" s="171">
        <v>80</v>
      </c>
      <c r="B122" s="166" t="s">
        <v>117</v>
      </c>
      <c r="C122" s="163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3">
      <c r="A123" s="172"/>
      <c r="B123" s="167"/>
      <c r="C123" s="164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3">
      <c r="A124" s="172"/>
      <c r="B124" s="167"/>
      <c r="C124" s="164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3">
      <c r="A125" s="173"/>
      <c r="B125" s="167"/>
      <c r="C125" s="164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3">
      <c r="A126" s="171">
        <v>81</v>
      </c>
      <c r="B126" s="153" t="s">
        <v>114</v>
      </c>
      <c r="C126" s="163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0.399999999999999" x14ac:dyDescent="0.3">
      <c r="A127" s="172"/>
      <c r="B127" s="154"/>
      <c r="C127" s="164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3">
      <c r="A128" s="172"/>
      <c r="B128" s="154"/>
      <c r="C128" s="164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0.6" x14ac:dyDescent="0.3">
      <c r="A129" s="173"/>
      <c r="B129" s="155"/>
      <c r="C129" s="165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3">
      <c r="A130" s="171">
        <v>82</v>
      </c>
      <c r="B130" s="153" t="s">
        <v>115</v>
      </c>
      <c r="C130" s="163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0.399999999999999" x14ac:dyDescent="0.3">
      <c r="A131" s="172"/>
      <c r="B131" s="154"/>
      <c r="C131" s="164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3">
      <c r="A132" s="172"/>
      <c r="B132" s="154"/>
      <c r="C132" s="164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0.6" x14ac:dyDescent="0.3">
      <c r="A133" s="173"/>
      <c r="B133" s="155"/>
      <c r="C133" s="165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3">
      <c r="A134" s="171">
        <v>83</v>
      </c>
      <c r="B134" s="153" t="s">
        <v>116</v>
      </c>
      <c r="C134" s="163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0.399999999999999" x14ac:dyDescent="0.3">
      <c r="A135" s="172"/>
      <c r="B135" s="154"/>
      <c r="C135" s="164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3">
      <c r="A136" s="172"/>
      <c r="B136" s="154"/>
      <c r="C136" s="164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0.6" x14ac:dyDescent="0.3">
      <c r="A137" s="173"/>
      <c r="B137" s="155"/>
      <c r="C137" s="165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3">
      <c r="A138" s="152">
        <v>84</v>
      </c>
      <c r="B138" s="174" t="s">
        <v>42</v>
      </c>
      <c r="C138" s="179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0.399999999999999" x14ac:dyDescent="0.3">
      <c r="A139" s="152"/>
      <c r="B139" s="174"/>
      <c r="C139" s="179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3">
      <c r="A140" s="152"/>
      <c r="B140" s="174"/>
      <c r="C140" s="179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0.6" x14ac:dyDescent="0.3">
      <c r="A141" s="152"/>
      <c r="B141" s="174"/>
      <c r="C141" s="179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3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3">
      <c r="A143" s="8"/>
      <c r="B143" s="156" t="s">
        <v>70</v>
      </c>
      <c r="C143" s="156"/>
      <c r="D143" s="156"/>
      <c r="E143" s="2"/>
      <c r="F143" s="57"/>
      <c r="G143" s="151" t="s">
        <v>71</v>
      </c>
      <c r="H143" s="151"/>
      <c r="I143" s="151"/>
      <c r="J143" s="151"/>
      <c r="L143" s="27"/>
      <c r="M143" s="27"/>
    </row>
    <row r="144" spans="1:13" x14ac:dyDescent="0.3">
      <c r="A144" s="8"/>
      <c r="B144" s="156"/>
      <c r="C144" s="156"/>
      <c r="D144" s="156"/>
      <c r="E144" s="2"/>
      <c r="F144" s="57"/>
      <c r="G144" s="151"/>
      <c r="H144" s="151"/>
      <c r="I144" s="151"/>
      <c r="J144" s="151"/>
      <c r="L144" s="27"/>
      <c r="M144" s="27"/>
    </row>
    <row r="145" spans="1:13" x14ac:dyDescent="0.3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3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3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3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3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  <mergeCell ref="A8:A11"/>
    <mergeCell ref="B8:B11"/>
    <mergeCell ref="C8:C11"/>
    <mergeCell ref="A12:A15"/>
    <mergeCell ref="B12:B15"/>
    <mergeCell ref="C12:C15"/>
    <mergeCell ref="A16:A17"/>
    <mergeCell ref="B16:B17"/>
    <mergeCell ref="C16:C17"/>
    <mergeCell ref="A20:A22"/>
    <mergeCell ref="B20:B22"/>
    <mergeCell ref="C20:C22"/>
    <mergeCell ref="A23:A25"/>
    <mergeCell ref="B23:B25"/>
    <mergeCell ref="C23:C25"/>
    <mergeCell ref="A30:A33"/>
    <mergeCell ref="B30:B33"/>
    <mergeCell ref="C30:C33"/>
    <mergeCell ref="A34:A36"/>
    <mergeCell ref="B34:B36"/>
    <mergeCell ref="C34:C36"/>
    <mergeCell ref="A37:A39"/>
    <mergeCell ref="B37:B39"/>
    <mergeCell ref="C37:C39"/>
    <mergeCell ref="A40:A42"/>
    <mergeCell ref="B40:B42"/>
    <mergeCell ref="C40:C42"/>
    <mergeCell ref="A43:A45"/>
    <mergeCell ref="B43:B45"/>
    <mergeCell ref="C43:C45"/>
    <mergeCell ref="A52:A54"/>
    <mergeCell ref="B52:B54"/>
    <mergeCell ref="C52:C54"/>
    <mergeCell ref="A55:A57"/>
    <mergeCell ref="B55:B57"/>
    <mergeCell ref="C55:C57"/>
    <mergeCell ref="A58:A60"/>
    <mergeCell ref="B58:B60"/>
    <mergeCell ref="C58:C60"/>
    <mergeCell ref="A64:A66"/>
    <mergeCell ref="B64:B66"/>
    <mergeCell ref="C64:C66"/>
    <mergeCell ref="A67:A69"/>
    <mergeCell ref="B67:B69"/>
    <mergeCell ref="C67:C69"/>
    <mergeCell ref="A122:A125"/>
    <mergeCell ref="B122:B125"/>
    <mergeCell ref="C122:C125"/>
    <mergeCell ref="A126:A129"/>
    <mergeCell ref="B126:B129"/>
    <mergeCell ref="C126:C129"/>
    <mergeCell ref="A130:A133"/>
    <mergeCell ref="B130:B133"/>
    <mergeCell ref="C130:C133"/>
    <mergeCell ref="B143:D144"/>
    <mergeCell ref="G143:J144"/>
    <mergeCell ref="A134:A137"/>
    <mergeCell ref="B134:B137"/>
    <mergeCell ref="C134:C137"/>
    <mergeCell ref="A138:A141"/>
    <mergeCell ref="B138:B141"/>
    <mergeCell ref="C138:C141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5</vt:i4>
      </vt:variant>
    </vt:vector>
  </HeadingPairs>
  <TitlesOfParts>
    <vt:vector size="8" baseType="lpstr">
      <vt:lpstr>Приложение 2</vt:lpstr>
      <vt:lpstr>Приложение 2 (2)</vt:lpstr>
      <vt:lpstr>старая субвенция</vt:lpstr>
      <vt:lpstr>'Приложение 2'!Заголовки_для_печати</vt:lpstr>
      <vt:lpstr>'Приложение 2 (2)'!Заголовки_для_печати</vt:lpstr>
      <vt:lpstr>'старая субвенция'!Заголовки_для_печати</vt:lpstr>
      <vt:lpstr>'Приложение 2'!Область_печати</vt:lpstr>
      <vt:lpstr>'Приложение 2 (2)'!Область_печати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2021-07-06T12:23:05Z</dcterms:modified>
</cp:coreProperties>
</file>