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60" windowWidth="27495" windowHeight="13935"/>
  </bookViews>
  <sheets>
    <sheet name="Приложение 5" sheetId="1" r:id="rId1"/>
  </sheets>
  <definedNames>
    <definedName name="_xlnm.Print_Area" localSheetId="0">'Приложение 5'!$A$1:$V$21</definedName>
  </definedNames>
  <calcPr calcId="144525"/>
</workbook>
</file>

<file path=xl/calcChain.xml><?xml version="1.0" encoding="utf-8"?>
<calcChain xmlns="http://schemas.openxmlformats.org/spreadsheetml/2006/main">
  <c r="J19" i="1" l="1"/>
  <c r="D19" i="1" s="1"/>
  <c r="J17" i="1"/>
  <c r="D17" i="1" s="1"/>
  <c r="J15" i="1"/>
  <c r="D15" i="1" s="1"/>
  <c r="J13" i="1"/>
  <c r="D13" i="1" s="1"/>
  <c r="S18" i="1" l="1"/>
  <c r="S16" i="1"/>
  <c r="S14" i="1"/>
  <c r="S12" i="1"/>
  <c r="P12" i="1"/>
  <c r="N18" i="1"/>
  <c r="N16" i="1"/>
  <c r="N14" i="1"/>
  <c r="N12" i="1"/>
  <c r="M18" i="1"/>
  <c r="M16" i="1"/>
  <c r="M14" i="1"/>
  <c r="M12" i="1"/>
  <c r="J18" i="1"/>
  <c r="J16" i="1"/>
  <c r="J14" i="1"/>
  <c r="J12" i="1"/>
  <c r="I18" i="1"/>
  <c r="I16" i="1"/>
  <c r="I14" i="1"/>
  <c r="I12" i="1"/>
  <c r="H12" i="1"/>
  <c r="G18" i="1"/>
  <c r="G16" i="1"/>
  <c r="G14" i="1"/>
  <c r="G12" i="1"/>
  <c r="F18" i="1"/>
  <c r="F16" i="1"/>
  <c r="F14" i="1"/>
  <c r="F12" i="1"/>
  <c r="E18" i="1"/>
  <c r="E16" i="1"/>
  <c r="E14" i="1"/>
  <c r="E12" i="1"/>
  <c r="D18" i="1"/>
  <c r="D16" i="1"/>
  <c r="D14" i="1"/>
  <c r="D12" i="1"/>
  <c r="C18" i="1"/>
  <c r="C16" i="1"/>
  <c r="C14" i="1"/>
  <c r="C12" i="1"/>
  <c r="G11" i="1" l="1"/>
  <c r="F11" i="1"/>
  <c r="D11" i="1"/>
  <c r="E11" i="1"/>
  <c r="C11" i="1"/>
  <c r="H19" i="1"/>
  <c r="H18" i="1" s="1"/>
  <c r="V18" i="1"/>
  <c r="U18" i="1"/>
  <c r="T18" i="1"/>
  <c r="R18" i="1"/>
  <c r="Q18" i="1"/>
  <c r="P18" i="1"/>
  <c r="O18" i="1"/>
  <c r="L18" i="1"/>
  <c r="K18" i="1"/>
  <c r="H17" i="1"/>
  <c r="H16" i="1" s="1"/>
  <c r="V16" i="1"/>
  <c r="U16" i="1"/>
  <c r="T16" i="1"/>
  <c r="R16" i="1"/>
  <c r="Q16" i="1"/>
  <c r="P16" i="1"/>
  <c r="O16" i="1"/>
  <c r="L16" i="1"/>
  <c r="K16" i="1"/>
  <c r="H15" i="1"/>
  <c r="H14" i="1" s="1"/>
  <c r="V14" i="1"/>
  <c r="U14" i="1"/>
  <c r="T14" i="1"/>
  <c r="R14" i="1"/>
  <c r="Q14" i="1"/>
  <c r="P14" i="1"/>
  <c r="O14" i="1"/>
  <c r="L14" i="1"/>
  <c r="K14" i="1"/>
  <c r="V12" i="1"/>
  <c r="U12" i="1"/>
  <c r="T12" i="1"/>
  <c r="R12" i="1"/>
  <c r="Q12" i="1"/>
  <c r="L12" i="1"/>
  <c r="K12" i="1"/>
  <c r="L11" i="1" l="1"/>
  <c r="N11" i="1"/>
  <c r="P11" i="1"/>
  <c r="R11" i="1"/>
  <c r="U11" i="1"/>
  <c r="S11" i="1"/>
  <c r="H11" i="1"/>
  <c r="I11" i="1"/>
  <c r="K11" i="1"/>
  <c r="M11" i="1"/>
  <c r="O11" i="1"/>
  <c r="Q11" i="1"/>
  <c r="T11" i="1"/>
  <c r="V11" i="1"/>
  <c r="J11" i="1"/>
</calcChain>
</file>

<file path=xl/sharedStrings.xml><?xml version="1.0" encoding="utf-8"?>
<sst xmlns="http://schemas.openxmlformats.org/spreadsheetml/2006/main" count="69" uniqueCount="35">
  <si>
    <t>N п/п</t>
  </si>
  <si>
    <t>Наименование муниципального образования</t>
  </si>
  <si>
    <t>Всего расселяемая площадь жилых помещений</t>
  </si>
  <si>
    <t xml:space="preserve">Всего стоимость мероприятий по переселению               </t>
  </si>
  <si>
    <t>Мероприятия по переселению, не связанные с приобретением жилых помещений</t>
  </si>
  <si>
    <t>Мероприятия по переселению, связанные с приобретением (строительством) жилых помещений</t>
  </si>
  <si>
    <t>всего</t>
  </si>
  <si>
    <t>в том числе</t>
  </si>
  <si>
    <t>дальнейшее использование приобретенных 
(построенных) жилых помещений</t>
  </si>
  <si>
    <t>строительство домов</t>
  </si>
  <si>
    <t>приобретение жилых помещений у застройщиков</t>
  </si>
  <si>
    <t>приобретение жилых помещений у лиц, не являющихся застройщиками</t>
  </si>
  <si>
    <t>предоставление по договорам социального найма</t>
  </si>
  <si>
    <t>предоставление по договорам найма жилищного фонда социального использования</t>
  </si>
  <si>
    <t>предоставление по договорам найма жилого помещения маневренного фонда</t>
  </si>
  <si>
    <t>предоставление по договорам мены</t>
  </si>
  <si>
    <t>в строящихся домах</t>
  </si>
  <si>
    <t>в домах, введенных в эксплуатацию</t>
  </si>
  <si>
    <t>расселяемая площадь</t>
  </si>
  <si>
    <t>стоимость возмещения</t>
  </si>
  <si>
    <t>стоимость</t>
  </si>
  <si>
    <t>приобретаемая площадь</t>
  </si>
  <si>
    <t>площадь</t>
  </si>
  <si>
    <t>кв. м</t>
  </si>
  <si>
    <t>руб.</t>
  </si>
  <si>
    <t>кв.м</t>
  </si>
  <si>
    <t>Всего по программе переселения, в рамках которой предусмотрено финансирование за счет средств Фонда. в т.ч.:</t>
  </si>
  <si>
    <t>Всего по этапу 2023 года</t>
  </si>
  <si>
    <t xml:space="preserve">Итого по Городской округ город Астрахань </t>
  </si>
  <si>
    <t>Всего по этапу 2024 года</t>
  </si>
  <si>
    <t>Всего по этапу 2025 года</t>
  </si>
  <si>
    <t>Всего по этапу 2026 года</t>
  </si>
  <si>
    <t>План реализации мероприятий по переселению граждан из аварийного жилищного фонда, признанного таковым с 1 января 2017 года до 1 января 2022, по способам переселения</t>
  </si>
  <si>
    <t>выплата собственникам жилых помещений возмещения за изымаемые объекты недвижимости и предоставление субсидий</t>
  </si>
  <si>
    <t>Приложение 3 к муниципальной программе муниципального образования "Городской округ город Астрахань" "Переселение гражданмуниципального образования "Городской округ город Астрахань"муниципального образования "Городской округ город Астрахань" из аварийного жилищного фонда в 2023-2027 годах"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</si>
</sst>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0"/>
      <color rgb="FF000000"/>
      <name val="Arial Cyr"/>
    </font>
    <font>
      <sz val="12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0" borderId="0" xfId="0" applyFont="1" applyFill="1"/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 textRotation="90" wrapText="1"/>
    </xf>
    <xf numFmtId="0" fontId="3" fillId="3" borderId="1" xfId="0" applyFont="1" applyFill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1"/>
  <sheetViews>
    <sheetView tabSelected="1" zoomScale="60" zoomScaleNormal="60" workbookViewId="0">
      <selection activeCell="D11" sqref="D11"/>
    </sheetView>
  </sheetViews>
  <sheetFormatPr defaultRowHeight="15.75" x14ac:dyDescent="0.25"/>
  <cols>
    <col min="1" max="1" width="10.42578125" style="2" customWidth="1"/>
    <col min="2" max="2" width="36.140625" style="2" customWidth="1"/>
    <col min="3" max="3" width="14.7109375" style="4" customWidth="1"/>
    <col min="4" max="4" width="24.5703125" style="4" customWidth="1"/>
    <col min="5" max="6" width="14.7109375" style="4" customWidth="1"/>
    <col min="7" max="7" width="22.5703125" style="4" customWidth="1"/>
    <col min="8" max="8" width="14.7109375" style="4" customWidth="1"/>
    <col min="9" max="9" width="14.5703125" style="4" customWidth="1"/>
    <col min="10" max="10" width="22.5703125" style="4" customWidth="1"/>
    <col min="11" max="11" width="14.7109375" style="4" customWidth="1"/>
    <col min="12" max="13" width="14.5703125" style="4" customWidth="1"/>
    <col min="14" max="14" width="22.5703125" style="4" customWidth="1"/>
    <col min="15" max="15" width="14.5703125" style="4" customWidth="1"/>
    <col min="16" max="16" width="19.140625" style="4" customWidth="1"/>
    <col min="17" max="17" width="14.5703125" style="4" customWidth="1"/>
    <col min="18" max="18" width="20.7109375" style="4" customWidth="1"/>
    <col min="19" max="19" width="22.7109375" style="4" customWidth="1"/>
    <col min="20" max="20" width="23.7109375" style="4" customWidth="1"/>
    <col min="21" max="21" width="23.5703125" style="4" customWidth="1"/>
    <col min="22" max="22" width="23.7109375" style="2" customWidth="1"/>
    <col min="23" max="23" width="9.140625" style="1" customWidth="1"/>
  </cols>
  <sheetData>
    <row r="1" spans="1:22" ht="99" customHeight="1" x14ac:dyDescent="0.3">
      <c r="R1" s="18" t="s">
        <v>34</v>
      </c>
      <c r="S1" s="18"/>
      <c r="T1" s="18"/>
      <c r="U1" s="18"/>
      <c r="V1" s="18"/>
    </row>
    <row r="2" spans="1:22" ht="51.75" customHeight="1" x14ac:dyDescent="0.25">
      <c r="A2" s="21" t="s">
        <v>32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</row>
    <row r="3" spans="1:22" ht="62.25" customHeight="1" x14ac:dyDescent="0.25">
      <c r="A3" s="22" t="s">
        <v>0</v>
      </c>
      <c r="B3" s="22" t="s">
        <v>1</v>
      </c>
      <c r="C3" s="23" t="s">
        <v>2</v>
      </c>
      <c r="D3" s="23" t="s">
        <v>3</v>
      </c>
      <c r="E3" s="19" t="s">
        <v>4</v>
      </c>
      <c r="F3" s="19"/>
      <c r="G3" s="19"/>
      <c r="H3" s="22" t="s">
        <v>5</v>
      </c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</row>
    <row r="4" spans="1:22" ht="48" customHeight="1" x14ac:dyDescent="0.25">
      <c r="A4" s="22"/>
      <c r="B4" s="22"/>
      <c r="C4" s="23"/>
      <c r="D4" s="23"/>
      <c r="E4" s="19" t="s">
        <v>6</v>
      </c>
      <c r="F4" s="19" t="s">
        <v>33</v>
      </c>
      <c r="G4" s="19"/>
      <c r="H4" s="19" t="s">
        <v>6</v>
      </c>
      <c r="I4" s="19"/>
      <c r="J4" s="19"/>
      <c r="K4" s="24" t="s">
        <v>7</v>
      </c>
      <c r="L4" s="24"/>
      <c r="M4" s="24"/>
      <c r="N4" s="24"/>
      <c r="O4" s="24"/>
      <c r="P4" s="24"/>
      <c r="Q4" s="24"/>
      <c r="R4" s="24"/>
      <c r="S4" s="20" t="s">
        <v>8</v>
      </c>
      <c r="T4" s="20"/>
      <c r="U4" s="20"/>
      <c r="V4" s="20"/>
    </row>
    <row r="5" spans="1:22" ht="39.75" customHeight="1" x14ac:dyDescent="0.25">
      <c r="A5" s="22"/>
      <c r="B5" s="22"/>
      <c r="C5" s="23"/>
      <c r="D5" s="23"/>
      <c r="E5" s="19"/>
      <c r="F5" s="19"/>
      <c r="G5" s="19"/>
      <c r="H5" s="19"/>
      <c r="I5" s="19"/>
      <c r="J5" s="19"/>
      <c r="K5" s="19" t="s">
        <v>9</v>
      </c>
      <c r="L5" s="19"/>
      <c r="M5" s="19" t="s">
        <v>10</v>
      </c>
      <c r="N5" s="19"/>
      <c r="O5" s="19"/>
      <c r="P5" s="19"/>
      <c r="Q5" s="19" t="s">
        <v>11</v>
      </c>
      <c r="R5" s="19"/>
      <c r="S5" s="19" t="s">
        <v>12</v>
      </c>
      <c r="T5" s="19" t="s">
        <v>13</v>
      </c>
      <c r="U5" s="19" t="s">
        <v>14</v>
      </c>
      <c r="V5" s="20" t="s">
        <v>15</v>
      </c>
    </row>
    <row r="6" spans="1:22" ht="34.5" customHeight="1" x14ac:dyDescent="0.25">
      <c r="A6" s="22"/>
      <c r="B6" s="22"/>
      <c r="C6" s="23"/>
      <c r="D6" s="23"/>
      <c r="E6" s="19"/>
      <c r="F6" s="19"/>
      <c r="G6" s="19"/>
      <c r="H6" s="19"/>
      <c r="I6" s="19"/>
      <c r="J6" s="19"/>
      <c r="K6" s="19"/>
      <c r="L6" s="19"/>
      <c r="M6" s="19" t="s">
        <v>16</v>
      </c>
      <c r="N6" s="19"/>
      <c r="O6" s="19" t="s">
        <v>17</v>
      </c>
      <c r="P6" s="19"/>
      <c r="Q6" s="19"/>
      <c r="R6" s="19"/>
      <c r="S6" s="19"/>
      <c r="T6" s="19"/>
      <c r="U6" s="19"/>
      <c r="V6" s="20"/>
    </row>
    <row r="7" spans="1:22" ht="90.75" customHeight="1" x14ac:dyDescent="0.25">
      <c r="A7" s="22"/>
      <c r="B7" s="22"/>
      <c r="C7" s="23"/>
      <c r="D7" s="23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20"/>
    </row>
    <row r="8" spans="1:22" ht="124.5" customHeight="1" x14ac:dyDescent="0.25">
      <c r="A8" s="22"/>
      <c r="B8" s="22"/>
      <c r="C8" s="23"/>
      <c r="D8" s="23"/>
      <c r="E8" s="6" t="s">
        <v>18</v>
      </c>
      <c r="F8" s="6" t="s">
        <v>18</v>
      </c>
      <c r="G8" s="6" t="s">
        <v>19</v>
      </c>
      <c r="H8" s="6" t="s">
        <v>18</v>
      </c>
      <c r="I8" s="6" t="s">
        <v>21</v>
      </c>
      <c r="J8" s="6" t="s">
        <v>20</v>
      </c>
      <c r="K8" s="6" t="s">
        <v>21</v>
      </c>
      <c r="L8" s="6" t="s">
        <v>20</v>
      </c>
      <c r="M8" s="6" t="s">
        <v>21</v>
      </c>
      <c r="N8" s="6" t="s">
        <v>20</v>
      </c>
      <c r="O8" s="6" t="s">
        <v>21</v>
      </c>
      <c r="P8" s="6" t="s">
        <v>20</v>
      </c>
      <c r="Q8" s="6" t="s">
        <v>21</v>
      </c>
      <c r="R8" s="6" t="s">
        <v>20</v>
      </c>
      <c r="S8" s="6" t="s">
        <v>22</v>
      </c>
      <c r="T8" s="6" t="s">
        <v>22</v>
      </c>
      <c r="U8" s="6" t="s">
        <v>22</v>
      </c>
      <c r="V8" s="7" t="s">
        <v>22</v>
      </c>
    </row>
    <row r="9" spans="1:22" ht="20.25" customHeight="1" x14ac:dyDescent="0.25">
      <c r="A9" s="22"/>
      <c r="B9" s="22"/>
      <c r="C9" s="8" t="s">
        <v>23</v>
      </c>
      <c r="D9" s="8" t="s">
        <v>24</v>
      </c>
      <c r="E9" s="8" t="s">
        <v>23</v>
      </c>
      <c r="F9" s="8" t="s">
        <v>23</v>
      </c>
      <c r="G9" s="8" t="s">
        <v>24</v>
      </c>
      <c r="H9" s="8" t="s">
        <v>25</v>
      </c>
      <c r="I9" s="8" t="s">
        <v>25</v>
      </c>
      <c r="J9" s="8" t="s">
        <v>24</v>
      </c>
      <c r="K9" s="9" t="s">
        <v>23</v>
      </c>
      <c r="L9" s="9" t="s">
        <v>24</v>
      </c>
      <c r="M9" s="9" t="s">
        <v>23</v>
      </c>
      <c r="N9" s="9" t="s">
        <v>24</v>
      </c>
      <c r="O9" s="8" t="s">
        <v>23</v>
      </c>
      <c r="P9" s="8" t="s">
        <v>24</v>
      </c>
      <c r="Q9" s="8" t="s">
        <v>23</v>
      </c>
      <c r="R9" s="8" t="s">
        <v>24</v>
      </c>
      <c r="S9" s="8" t="s">
        <v>23</v>
      </c>
      <c r="T9" s="8" t="s">
        <v>23</v>
      </c>
      <c r="U9" s="8" t="s">
        <v>23</v>
      </c>
      <c r="V9" s="10" t="s">
        <v>23</v>
      </c>
    </row>
    <row r="10" spans="1:22" ht="20.25" customHeight="1" x14ac:dyDescent="0.25">
      <c r="A10" s="11">
        <v>1</v>
      </c>
      <c r="B10" s="12">
        <v>2</v>
      </c>
      <c r="C10" s="9">
        <v>3</v>
      </c>
      <c r="D10" s="9">
        <v>4</v>
      </c>
      <c r="E10" s="9">
        <v>5</v>
      </c>
      <c r="F10" s="9">
        <v>6</v>
      </c>
      <c r="G10" s="9">
        <v>7</v>
      </c>
      <c r="H10" s="9">
        <v>8</v>
      </c>
      <c r="I10" s="9">
        <v>9</v>
      </c>
      <c r="J10" s="9">
        <v>10</v>
      </c>
      <c r="K10" s="9">
        <v>11</v>
      </c>
      <c r="L10" s="9">
        <v>12</v>
      </c>
      <c r="M10" s="9">
        <v>13</v>
      </c>
      <c r="N10" s="9">
        <v>14</v>
      </c>
      <c r="O10" s="9">
        <v>15</v>
      </c>
      <c r="P10" s="9">
        <v>16</v>
      </c>
      <c r="Q10" s="9">
        <v>17</v>
      </c>
      <c r="R10" s="9">
        <v>18</v>
      </c>
      <c r="S10" s="9">
        <v>19</v>
      </c>
      <c r="T10" s="9">
        <v>20</v>
      </c>
      <c r="U10" s="9">
        <v>21</v>
      </c>
      <c r="V10" s="13">
        <v>22</v>
      </c>
    </row>
    <row r="11" spans="1:22" ht="114.75" customHeight="1" x14ac:dyDescent="0.25">
      <c r="A11" s="11"/>
      <c r="B11" s="17" t="s">
        <v>26</v>
      </c>
      <c r="C11" s="14">
        <f>SUM(C12,C14,C16,C18)</f>
        <v>192947.71</v>
      </c>
      <c r="D11" s="14">
        <f t="shared" ref="D11:V11" si="0">SUM(D12,D14,D16,D18)</f>
        <v>11613810045.209999</v>
      </c>
      <c r="E11" s="14">
        <f t="shared" si="0"/>
        <v>145851.81</v>
      </c>
      <c r="F11" s="14">
        <f t="shared" si="0"/>
        <v>145851.81</v>
      </c>
      <c r="G11" s="14">
        <f t="shared" si="0"/>
        <v>8883277552.0799999</v>
      </c>
      <c r="H11" s="15">
        <f t="shared" si="0"/>
        <v>47095.899999999987</v>
      </c>
      <c r="I11" s="15">
        <f t="shared" si="0"/>
        <v>47087.900000000009</v>
      </c>
      <c r="J11" s="15">
        <f t="shared" si="0"/>
        <v>2730532493.1299996</v>
      </c>
      <c r="K11" s="15">
        <f t="shared" si="0"/>
        <v>0</v>
      </c>
      <c r="L11" s="14">
        <f t="shared" si="0"/>
        <v>0</v>
      </c>
      <c r="M11" s="14">
        <f t="shared" si="0"/>
        <v>45097</v>
      </c>
      <c r="N11" s="14">
        <f t="shared" si="0"/>
        <v>2522884896.0099998</v>
      </c>
      <c r="O11" s="14">
        <f t="shared" si="0"/>
        <v>644.70000000000005</v>
      </c>
      <c r="P11" s="15">
        <f t="shared" si="0"/>
        <v>55084492.799999997</v>
      </c>
      <c r="Q11" s="15">
        <f t="shared" si="0"/>
        <v>1346.2</v>
      </c>
      <c r="R11" s="15">
        <f t="shared" si="0"/>
        <v>152563104.31999999</v>
      </c>
      <c r="S11" s="14">
        <f t="shared" si="0"/>
        <v>46931.7</v>
      </c>
      <c r="T11" s="14">
        <f t="shared" si="0"/>
        <v>0</v>
      </c>
      <c r="U11" s="15">
        <f t="shared" si="0"/>
        <v>0</v>
      </c>
      <c r="V11" s="15">
        <f t="shared" si="0"/>
        <v>156.19999999999999</v>
      </c>
    </row>
    <row r="12" spans="1:22" ht="24.75" customHeight="1" x14ac:dyDescent="0.25">
      <c r="A12" s="16"/>
      <c r="B12" s="17" t="s">
        <v>27</v>
      </c>
      <c r="C12" s="14">
        <f t="shared" ref="C12:J12" si="1">C13</f>
        <v>49773.59</v>
      </c>
      <c r="D12" s="14">
        <f t="shared" si="1"/>
        <v>6554275403.4200001</v>
      </c>
      <c r="E12" s="14">
        <f t="shared" si="1"/>
        <v>37101.089999999997</v>
      </c>
      <c r="F12" s="14">
        <f t="shared" si="1"/>
        <v>37101.089999999997</v>
      </c>
      <c r="G12" s="14">
        <f t="shared" si="1"/>
        <v>5016533187.2700005</v>
      </c>
      <c r="H12" s="15">
        <f t="shared" si="1"/>
        <v>12672.5</v>
      </c>
      <c r="I12" s="15">
        <f t="shared" si="1"/>
        <v>12664.5</v>
      </c>
      <c r="J12" s="15">
        <f t="shared" si="1"/>
        <v>1537742216.1499999</v>
      </c>
      <c r="K12" s="15">
        <f t="shared" ref="K12:V12" si="2">SUM(K13)</f>
        <v>0</v>
      </c>
      <c r="L12" s="14">
        <f t="shared" si="2"/>
        <v>0</v>
      </c>
      <c r="M12" s="14">
        <f>M13</f>
        <v>10673.6</v>
      </c>
      <c r="N12" s="14">
        <f>N13</f>
        <v>1330094619.03</v>
      </c>
      <c r="O12" s="14">
        <v>644.70000000000005</v>
      </c>
      <c r="P12" s="15">
        <f>P13</f>
        <v>55084492.799999997</v>
      </c>
      <c r="Q12" s="15">
        <f t="shared" si="2"/>
        <v>1346.2</v>
      </c>
      <c r="R12" s="15">
        <f t="shared" si="2"/>
        <v>152563104.31999999</v>
      </c>
      <c r="S12" s="14">
        <f>S13</f>
        <v>12508.3</v>
      </c>
      <c r="T12" s="14">
        <f t="shared" si="2"/>
        <v>0</v>
      </c>
      <c r="U12" s="15">
        <f t="shared" si="2"/>
        <v>0</v>
      </c>
      <c r="V12" s="15">
        <f t="shared" si="2"/>
        <v>156.19999999999999</v>
      </c>
    </row>
    <row r="13" spans="1:22" ht="40.5" x14ac:dyDescent="0.25">
      <c r="A13" s="11">
        <v>1</v>
      </c>
      <c r="B13" s="17" t="s">
        <v>28</v>
      </c>
      <c r="C13" s="14">
        <v>49773.59</v>
      </c>
      <c r="D13" s="14">
        <f>G13+J13</f>
        <v>6554275403.4200001</v>
      </c>
      <c r="E13" s="14">
        <v>37101.089999999997</v>
      </c>
      <c r="F13" s="14">
        <v>37101.089999999997</v>
      </c>
      <c r="G13" s="14">
        <v>5016533187.2700005</v>
      </c>
      <c r="H13" s="14">
        <v>12672.5</v>
      </c>
      <c r="I13" s="14">
        <v>12664.5</v>
      </c>
      <c r="J13" s="14">
        <f>N13+P13+R13</f>
        <v>1537742216.1499999</v>
      </c>
      <c r="K13" s="14">
        <v>0</v>
      </c>
      <c r="L13" s="14">
        <v>0</v>
      </c>
      <c r="M13" s="14">
        <v>10673.6</v>
      </c>
      <c r="N13" s="14">
        <v>1330094619.03</v>
      </c>
      <c r="O13" s="14">
        <v>644.70000000000005</v>
      </c>
      <c r="P13" s="14">
        <v>55084492.799999997</v>
      </c>
      <c r="Q13" s="14">
        <v>1346.2</v>
      </c>
      <c r="R13" s="14">
        <v>152563104.31999999</v>
      </c>
      <c r="S13" s="14">
        <v>12508.3</v>
      </c>
      <c r="T13" s="14">
        <v>0</v>
      </c>
      <c r="U13" s="14">
        <v>0</v>
      </c>
      <c r="V13" s="14">
        <v>156.19999999999999</v>
      </c>
    </row>
    <row r="14" spans="1:22" ht="24.75" customHeight="1" x14ac:dyDescent="0.25">
      <c r="A14" s="16"/>
      <c r="B14" s="17" t="s">
        <v>29</v>
      </c>
      <c r="C14" s="14">
        <f t="shared" ref="C14:J14" si="3">C15</f>
        <v>48077.2</v>
      </c>
      <c r="D14" s="14">
        <f t="shared" si="3"/>
        <v>932644851.81999993</v>
      </c>
      <c r="E14" s="14">
        <f t="shared" si="3"/>
        <v>35571.800000000003</v>
      </c>
      <c r="F14" s="14">
        <f t="shared" si="3"/>
        <v>35571.800000000003</v>
      </c>
      <c r="G14" s="14">
        <f t="shared" si="3"/>
        <v>690053833</v>
      </c>
      <c r="H14" s="15">
        <f t="shared" si="3"/>
        <v>12505.399999999994</v>
      </c>
      <c r="I14" s="15">
        <f t="shared" si="3"/>
        <v>12505.4</v>
      </c>
      <c r="J14" s="15">
        <f t="shared" si="3"/>
        <v>242591018.81999999</v>
      </c>
      <c r="K14" s="15">
        <f t="shared" ref="K14:V14" si="4">SUM(K15)</f>
        <v>0</v>
      </c>
      <c r="L14" s="14">
        <f t="shared" si="4"/>
        <v>0</v>
      </c>
      <c r="M14" s="14">
        <f>M15</f>
        <v>12505.4</v>
      </c>
      <c r="N14" s="14">
        <f>N15</f>
        <v>242591018.81999999</v>
      </c>
      <c r="O14" s="14">
        <f t="shared" si="4"/>
        <v>0</v>
      </c>
      <c r="P14" s="15">
        <f t="shared" si="4"/>
        <v>0</v>
      </c>
      <c r="Q14" s="15">
        <f t="shared" si="4"/>
        <v>0</v>
      </c>
      <c r="R14" s="15">
        <f t="shared" si="4"/>
        <v>0</v>
      </c>
      <c r="S14" s="14">
        <f>S15</f>
        <v>12505.4</v>
      </c>
      <c r="T14" s="14">
        <f t="shared" si="4"/>
        <v>0</v>
      </c>
      <c r="U14" s="15">
        <f t="shared" si="4"/>
        <v>0</v>
      </c>
      <c r="V14" s="15">
        <f t="shared" si="4"/>
        <v>0</v>
      </c>
    </row>
    <row r="15" spans="1:22" ht="40.5" x14ac:dyDescent="0.25">
      <c r="A15" s="11">
        <v>1</v>
      </c>
      <c r="B15" s="17" t="s">
        <v>28</v>
      </c>
      <c r="C15" s="14">
        <v>48077.2</v>
      </c>
      <c r="D15" s="14">
        <f>G15+J15</f>
        <v>932644851.81999993</v>
      </c>
      <c r="E15" s="14">
        <v>35571.800000000003</v>
      </c>
      <c r="F15" s="14">
        <v>35571.800000000003</v>
      </c>
      <c r="G15" s="14">
        <v>690053833</v>
      </c>
      <c r="H15" s="14">
        <f>C15-E15</f>
        <v>12505.399999999994</v>
      </c>
      <c r="I15" s="14">
        <v>12505.4</v>
      </c>
      <c r="J15" s="14">
        <f>N15</f>
        <v>242591018.81999999</v>
      </c>
      <c r="K15" s="14">
        <v>0</v>
      </c>
      <c r="L15" s="14">
        <v>0</v>
      </c>
      <c r="M15" s="14">
        <v>12505.4</v>
      </c>
      <c r="N15" s="14">
        <v>242591018.81999999</v>
      </c>
      <c r="O15" s="14">
        <v>0</v>
      </c>
      <c r="P15" s="14">
        <v>0</v>
      </c>
      <c r="Q15" s="14">
        <v>0</v>
      </c>
      <c r="R15" s="14">
        <v>0</v>
      </c>
      <c r="S15" s="14">
        <v>12505.4</v>
      </c>
      <c r="T15" s="14">
        <v>0</v>
      </c>
      <c r="U15" s="14">
        <v>0</v>
      </c>
      <c r="V15" s="14">
        <v>0</v>
      </c>
    </row>
    <row r="16" spans="1:22" ht="24.75" customHeight="1" x14ac:dyDescent="0.25">
      <c r="A16" s="16"/>
      <c r="B16" s="17" t="s">
        <v>30</v>
      </c>
      <c r="C16" s="14">
        <f t="shared" ref="C16:J16" si="5">C17</f>
        <v>49224.82</v>
      </c>
      <c r="D16" s="14">
        <f t="shared" si="5"/>
        <v>2043541924.1300001</v>
      </c>
      <c r="E16" s="14">
        <f t="shared" si="5"/>
        <v>37631.120000000003</v>
      </c>
      <c r="F16" s="14">
        <f t="shared" si="5"/>
        <v>37631.120000000003</v>
      </c>
      <c r="G16" s="14">
        <f t="shared" si="5"/>
        <v>1562235704.9100001</v>
      </c>
      <c r="H16" s="15">
        <f t="shared" si="5"/>
        <v>11593.699999999997</v>
      </c>
      <c r="I16" s="15">
        <f t="shared" si="5"/>
        <v>11593.7</v>
      </c>
      <c r="J16" s="15">
        <f t="shared" si="5"/>
        <v>481306219.22000003</v>
      </c>
      <c r="K16" s="15">
        <f t="shared" ref="K16:V16" si="6">SUM(K17)</f>
        <v>0</v>
      </c>
      <c r="L16" s="14">
        <f t="shared" si="6"/>
        <v>0</v>
      </c>
      <c r="M16" s="14">
        <f>M17</f>
        <v>11593.7</v>
      </c>
      <c r="N16" s="14">
        <f>N17</f>
        <v>481306219.22000003</v>
      </c>
      <c r="O16" s="14">
        <f t="shared" si="6"/>
        <v>0</v>
      </c>
      <c r="P16" s="15">
        <f t="shared" si="6"/>
        <v>0</v>
      </c>
      <c r="Q16" s="15">
        <f t="shared" si="6"/>
        <v>0</v>
      </c>
      <c r="R16" s="15">
        <f t="shared" si="6"/>
        <v>0</v>
      </c>
      <c r="S16" s="14">
        <f>S17</f>
        <v>11593.7</v>
      </c>
      <c r="T16" s="14">
        <f t="shared" si="6"/>
        <v>0</v>
      </c>
      <c r="U16" s="15">
        <f t="shared" si="6"/>
        <v>0</v>
      </c>
      <c r="V16" s="15">
        <f t="shared" si="6"/>
        <v>0</v>
      </c>
    </row>
    <row r="17" spans="1:22" ht="40.5" x14ac:dyDescent="0.25">
      <c r="A17" s="11">
        <v>1</v>
      </c>
      <c r="B17" s="17" t="s">
        <v>28</v>
      </c>
      <c r="C17" s="14">
        <v>49224.82</v>
      </c>
      <c r="D17" s="14">
        <f>G17+J17</f>
        <v>2043541924.1300001</v>
      </c>
      <c r="E17" s="14">
        <v>37631.120000000003</v>
      </c>
      <c r="F17" s="14">
        <v>37631.120000000003</v>
      </c>
      <c r="G17" s="14">
        <v>1562235704.9100001</v>
      </c>
      <c r="H17" s="14">
        <f>C17-E17</f>
        <v>11593.699999999997</v>
      </c>
      <c r="I17" s="14">
        <v>11593.7</v>
      </c>
      <c r="J17" s="14">
        <f>N17</f>
        <v>481306219.22000003</v>
      </c>
      <c r="K17" s="14">
        <v>0</v>
      </c>
      <c r="L17" s="14">
        <v>0</v>
      </c>
      <c r="M17" s="14">
        <v>11593.7</v>
      </c>
      <c r="N17" s="14">
        <v>481306219.22000003</v>
      </c>
      <c r="O17" s="14">
        <v>0</v>
      </c>
      <c r="P17" s="14">
        <v>0</v>
      </c>
      <c r="Q17" s="14">
        <v>0</v>
      </c>
      <c r="R17" s="14">
        <v>0</v>
      </c>
      <c r="S17" s="14">
        <v>11593.7</v>
      </c>
      <c r="T17" s="14">
        <v>0</v>
      </c>
      <c r="U17" s="14">
        <v>0</v>
      </c>
      <c r="V17" s="14">
        <v>0</v>
      </c>
    </row>
    <row r="18" spans="1:22" ht="24.75" customHeight="1" x14ac:dyDescent="0.25">
      <c r="A18" s="16"/>
      <c r="B18" s="17" t="s">
        <v>31</v>
      </c>
      <c r="C18" s="14">
        <f t="shared" ref="C18:J18" si="7">C19</f>
        <v>45872.1</v>
      </c>
      <c r="D18" s="14">
        <f t="shared" si="7"/>
        <v>2083347865.8400002</v>
      </c>
      <c r="E18" s="14">
        <f t="shared" si="7"/>
        <v>35547.800000000003</v>
      </c>
      <c r="F18" s="14">
        <f t="shared" si="7"/>
        <v>35547.800000000003</v>
      </c>
      <c r="G18" s="14">
        <f t="shared" si="7"/>
        <v>1614454826.9000001</v>
      </c>
      <c r="H18" s="15">
        <f t="shared" si="7"/>
        <v>10324.299999999996</v>
      </c>
      <c r="I18" s="15">
        <f t="shared" si="7"/>
        <v>10324.299999999999</v>
      </c>
      <c r="J18" s="15">
        <f t="shared" si="7"/>
        <v>468893038.94</v>
      </c>
      <c r="K18" s="15">
        <f t="shared" ref="K18:V18" si="8">SUM(K19)</f>
        <v>0</v>
      </c>
      <c r="L18" s="14">
        <f t="shared" si="8"/>
        <v>0</v>
      </c>
      <c r="M18" s="14">
        <f>M19</f>
        <v>10324.299999999999</v>
      </c>
      <c r="N18" s="14">
        <f>N19</f>
        <v>468893038.94</v>
      </c>
      <c r="O18" s="14">
        <f t="shared" si="8"/>
        <v>0</v>
      </c>
      <c r="P18" s="15">
        <f t="shared" si="8"/>
        <v>0</v>
      </c>
      <c r="Q18" s="15">
        <f t="shared" si="8"/>
        <v>0</v>
      </c>
      <c r="R18" s="15">
        <f t="shared" si="8"/>
        <v>0</v>
      </c>
      <c r="S18" s="14">
        <f>S19</f>
        <v>10324.299999999999</v>
      </c>
      <c r="T18" s="14">
        <f t="shared" si="8"/>
        <v>0</v>
      </c>
      <c r="U18" s="15">
        <f t="shared" si="8"/>
        <v>0</v>
      </c>
      <c r="V18" s="15">
        <f t="shared" si="8"/>
        <v>0</v>
      </c>
    </row>
    <row r="19" spans="1:22" ht="40.5" x14ac:dyDescent="0.25">
      <c r="A19" s="11">
        <v>1</v>
      </c>
      <c r="B19" s="17" t="s">
        <v>28</v>
      </c>
      <c r="C19" s="14">
        <v>45872.1</v>
      </c>
      <c r="D19" s="14">
        <f>G19+J19</f>
        <v>2083347865.8400002</v>
      </c>
      <c r="E19" s="14">
        <v>35547.800000000003</v>
      </c>
      <c r="F19" s="14">
        <v>35547.800000000003</v>
      </c>
      <c r="G19" s="14">
        <v>1614454826.9000001</v>
      </c>
      <c r="H19" s="14">
        <f>C19-E19</f>
        <v>10324.299999999996</v>
      </c>
      <c r="I19" s="14">
        <v>10324.299999999999</v>
      </c>
      <c r="J19" s="14">
        <f>N19</f>
        <v>468893038.94</v>
      </c>
      <c r="K19" s="14">
        <v>0</v>
      </c>
      <c r="L19" s="14">
        <v>0</v>
      </c>
      <c r="M19" s="14">
        <v>10324.299999999999</v>
      </c>
      <c r="N19" s="14">
        <v>468893038.94</v>
      </c>
      <c r="O19" s="14">
        <v>0</v>
      </c>
      <c r="P19" s="14">
        <v>0</v>
      </c>
      <c r="Q19" s="14">
        <v>0</v>
      </c>
      <c r="R19" s="14">
        <v>0</v>
      </c>
      <c r="S19" s="14">
        <v>10324.299999999999</v>
      </c>
      <c r="T19" s="14">
        <v>0</v>
      </c>
      <c r="U19" s="14">
        <v>0</v>
      </c>
      <c r="V19" s="14">
        <v>0</v>
      </c>
    </row>
    <row r="20" spans="1:22" ht="20.25" customHeight="1" x14ac:dyDescent="0.3">
      <c r="A20" s="3"/>
      <c r="B20" s="3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3"/>
    </row>
    <row r="21" spans="1:22" ht="20.25" customHeight="1" x14ac:dyDescent="0.3">
      <c r="A21" s="3"/>
      <c r="B21" s="3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3"/>
    </row>
  </sheetData>
  <sheetProtection formatCells="0" formatColumns="0" formatRows="0" insertColumns="0" insertRows="0" insertHyperlinks="0" deleteColumns="0" deleteRows="0" sort="0" autoFilter="0" pivotTables="0"/>
  <mergeCells count="22">
    <mergeCell ref="E3:G3"/>
    <mergeCell ref="H3:V3"/>
    <mergeCell ref="E4:E7"/>
    <mergeCell ref="H4:J7"/>
    <mergeCell ref="K4:R4"/>
    <mergeCell ref="S4:V4"/>
    <mergeCell ref="R1:V1"/>
    <mergeCell ref="F4:G7"/>
    <mergeCell ref="K5:L7"/>
    <mergeCell ref="M5:P5"/>
    <mergeCell ref="Q5:R7"/>
    <mergeCell ref="M6:N7"/>
    <mergeCell ref="O6:P7"/>
    <mergeCell ref="S5:S7"/>
    <mergeCell ref="T5:T7"/>
    <mergeCell ref="U5:U7"/>
    <mergeCell ref="V5:V7"/>
    <mergeCell ref="A2:V2"/>
    <mergeCell ref="A3:A9"/>
    <mergeCell ref="B3:B9"/>
    <mergeCell ref="C3:C8"/>
    <mergeCell ref="D3:D8"/>
  </mergeCells>
  <pageMargins left="0.47244094488188981" right="0.27559055118110237" top="1.1811023622047245" bottom="0.55118110236220474" header="0.31496062992125984" footer="0.31496062992125984"/>
  <pageSetup paperSize="9"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5</vt:lpstr>
      <vt:lpstr>'Приложение 5'!Область_печати</vt:lpstr>
    </vt:vector>
  </TitlesOfParts>
  <Company>Фонд ЖКХ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Приложение 2 к Реком по подготовке Заявок</dc:title>
  <dc:subject>Подготовка заявок на предоставление финансовой поддержки</dc:subject>
  <dc:creator>Павловская</dc:creator>
  <cp:keywords>Заявки; Формы</cp:keywords>
  <cp:lastModifiedBy>Татьяна Павловна</cp:lastModifiedBy>
  <cp:lastPrinted>2024-04-01T08:17:59Z</cp:lastPrinted>
  <dcterms:created xsi:type="dcterms:W3CDTF">2012-12-13T11:50:40Z</dcterms:created>
  <dcterms:modified xsi:type="dcterms:W3CDTF">2025-04-11T08:22:38Z</dcterms:modified>
  <cp:category>Формы</cp:category>
</cp:coreProperties>
</file>