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I135" i="1" l="1"/>
  <c r="K121" i="1" l="1"/>
  <c r="K77" i="1"/>
  <c r="I10" i="1" l="1"/>
  <c r="N13" i="1"/>
  <c r="M13" i="1"/>
  <c r="M136" i="1" l="1"/>
  <c r="K13" i="1"/>
  <c r="I13" i="1"/>
  <c r="M38" i="1" l="1"/>
  <c r="L38" i="1"/>
  <c r="L36" i="1"/>
  <c r="M34" i="1"/>
  <c r="L34" i="1"/>
  <c r="N32" i="1"/>
  <c r="M32" i="1"/>
  <c r="L32" i="1"/>
  <c r="K10" i="1" l="1"/>
  <c r="N137" i="1"/>
  <c r="N10" i="1"/>
  <c r="N37" i="1"/>
  <c r="M36" i="1"/>
  <c r="N74" i="1"/>
  <c r="M135" i="1"/>
  <c r="N101" i="1"/>
  <c r="N135" i="1"/>
  <c r="N134" i="1"/>
  <c r="N133" i="1"/>
  <c r="N132" i="1"/>
  <c r="N131" i="1"/>
  <c r="N130" i="1"/>
  <c r="N118" i="1"/>
  <c r="I115" i="1"/>
  <c r="N115" i="1"/>
  <c r="N91" i="1"/>
  <c r="N89" i="1"/>
  <c r="N68" i="1"/>
  <c r="N70" i="1"/>
  <c r="N69" i="1"/>
  <c r="K63" i="1"/>
  <c r="N65" i="1"/>
  <c r="N60" i="1"/>
  <c r="N59" i="1"/>
  <c r="N58" i="1"/>
  <c r="N57" i="1"/>
  <c r="N56" i="1"/>
  <c r="N55" i="1"/>
  <c r="L44" i="1" l="1"/>
  <c r="M44" i="1"/>
  <c r="N44" i="1"/>
  <c r="N46" i="1"/>
  <c r="N39" i="1"/>
  <c r="N38" i="1"/>
  <c r="N36" i="1"/>
  <c r="N35" i="1"/>
  <c r="N34" i="1"/>
  <c r="N33" i="1"/>
  <c r="N25" i="1"/>
  <c r="N24" i="1"/>
  <c r="N19" i="1"/>
  <c r="N20" i="1"/>
  <c r="N21" i="1"/>
  <c r="N22" i="1"/>
  <c r="N23" i="1"/>
  <c r="N17" i="1"/>
  <c r="I49" i="1"/>
  <c r="K51" i="1"/>
  <c r="N129" i="1" l="1"/>
  <c r="N121" i="1" s="1"/>
  <c r="N120" i="1" s="1"/>
  <c r="M129" i="1"/>
  <c r="M121" i="1" s="1"/>
  <c r="M120" i="1" s="1"/>
  <c r="N117" i="1"/>
  <c r="I117" i="1" s="1"/>
  <c r="M117" i="1"/>
  <c r="L117" i="1"/>
  <c r="K117" i="1"/>
  <c r="J117" i="1"/>
  <c r="N103" i="1"/>
  <c r="K103" i="1"/>
  <c r="J103" i="1"/>
  <c r="N94" i="1"/>
  <c r="M94" i="1"/>
  <c r="L94" i="1"/>
  <c r="K94" i="1"/>
  <c r="I94" i="1" s="1"/>
  <c r="J94" i="1"/>
  <c r="N90" i="1"/>
  <c r="L90" i="1"/>
  <c r="K90" i="1"/>
  <c r="J90" i="1"/>
  <c r="N77" i="1"/>
  <c r="L77" i="1"/>
  <c r="J77" i="1"/>
  <c r="N66" i="1"/>
  <c r="M66" i="1"/>
  <c r="L66" i="1"/>
  <c r="K66" i="1"/>
  <c r="J66" i="1"/>
  <c r="N64" i="1"/>
  <c r="N72" i="1" s="1"/>
  <c r="N63" i="1" s="1"/>
  <c r="N26" i="1" s="1"/>
  <c r="M64" i="1"/>
  <c r="M61" i="1"/>
  <c r="M54" i="1" s="1"/>
  <c r="M53" i="1" s="1"/>
  <c r="N61" i="1"/>
  <c r="M55" i="1"/>
  <c r="N51" i="1"/>
  <c r="N45" i="1" s="1"/>
  <c r="M46" i="1"/>
  <c r="M51" i="1" s="1"/>
  <c r="M45" i="1" s="1"/>
  <c r="L46" i="1"/>
  <c r="L51" i="1" s="1"/>
  <c r="L45" i="1" s="1"/>
  <c r="K46" i="1"/>
  <c r="K45" i="1" s="1"/>
  <c r="N15" i="1"/>
  <c r="N14" i="1" s="1"/>
  <c r="N18" i="1"/>
  <c r="L18" i="1"/>
  <c r="L15" i="1" s="1"/>
  <c r="I133" i="1"/>
  <c r="I132" i="1"/>
  <c r="I131" i="1"/>
  <c r="I130" i="1"/>
  <c r="I128" i="1"/>
  <c r="I127" i="1"/>
  <c r="I126" i="1"/>
  <c r="I125" i="1"/>
  <c r="I124" i="1"/>
  <c r="I123" i="1"/>
  <c r="I122" i="1"/>
  <c r="I119" i="1"/>
  <c r="I118" i="1"/>
  <c r="I116" i="1"/>
  <c r="I114" i="1"/>
  <c r="I113" i="1"/>
  <c r="I112" i="1"/>
  <c r="I111" i="1"/>
  <c r="I110" i="1"/>
  <c r="I109" i="1"/>
  <c r="I108" i="1"/>
  <c r="I107" i="1"/>
  <c r="I106" i="1"/>
  <c r="I105" i="1"/>
  <c r="I104" i="1"/>
  <c r="I102" i="1"/>
  <c r="I100" i="1"/>
  <c r="I99" i="1"/>
  <c r="I98" i="1"/>
  <c r="I97" i="1"/>
  <c r="I96" i="1"/>
  <c r="I95" i="1"/>
  <c r="I93" i="1"/>
  <c r="I92" i="1"/>
  <c r="I88" i="1"/>
  <c r="I87" i="1"/>
  <c r="I86" i="1"/>
  <c r="I85" i="1"/>
  <c r="I84" i="1"/>
  <c r="I83" i="1"/>
  <c r="I82" i="1"/>
  <c r="I81" i="1"/>
  <c r="I80" i="1"/>
  <c r="I79" i="1"/>
  <c r="I78" i="1"/>
  <c r="I76" i="1"/>
  <c r="I75" i="1"/>
  <c r="I67" i="1"/>
  <c r="I66" i="1"/>
  <c r="I65" i="1"/>
  <c r="I60" i="1"/>
  <c r="I58" i="1"/>
  <c r="I57" i="1"/>
  <c r="I56" i="1"/>
  <c r="I50" i="1"/>
  <c r="I48" i="1"/>
  <c r="I47" i="1"/>
  <c r="I42" i="1"/>
  <c r="I41" i="1"/>
  <c r="I29" i="1"/>
  <c r="I25" i="1"/>
  <c r="I16" i="1"/>
  <c r="I12" i="1"/>
  <c r="I39" i="1"/>
  <c r="I38" i="1"/>
  <c r="I37" i="1"/>
  <c r="I36" i="1"/>
  <c r="I35" i="1"/>
  <c r="I34" i="1"/>
  <c r="I33" i="1"/>
  <c r="I32" i="1"/>
  <c r="N31" i="1"/>
  <c r="N27" i="1" s="1"/>
  <c r="N30" i="1"/>
  <c r="N28" i="1" s="1"/>
  <c r="M30" i="1"/>
  <c r="L30" i="1"/>
  <c r="K30" i="1"/>
  <c r="N54" i="1" l="1"/>
  <c r="N53" i="1" s="1"/>
  <c r="L64" i="1"/>
  <c r="J74" i="1" l="1"/>
  <c r="I59" i="1" l="1"/>
  <c r="M91" i="1"/>
  <c r="M89" i="1"/>
  <c r="M71" i="1"/>
  <c r="I71" i="1" s="1"/>
  <c r="M70" i="1"/>
  <c r="I70" i="1" s="1"/>
  <c r="M69" i="1"/>
  <c r="I69" i="1" s="1"/>
  <c r="I40" i="1"/>
  <c r="I24" i="1"/>
  <c r="I23" i="1"/>
  <c r="I22" i="1"/>
  <c r="I21" i="1"/>
  <c r="I20" i="1"/>
  <c r="I89" i="1" l="1"/>
  <c r="M77" i="1"/>
  <c r="M90" i="1"/>
  <c r="I90" i="1" s="1"/>
  <c r="I91" i="1"/>
  <c r="M18" i="1"/>
  <c r="I19" i="1"/>
  <c r="M15" i="1"/>
  <c r="I17" i="1"/>
  <c r="K74" i="1"/>
  <c r="L115" i="1"/>
  <c r="K68" i="1"/>
  <c r="J68" i="1"/>
  <c r="K44" i="1"/>
  <c r="L103" i="1" l="1"/>
  <c r="M115" i="1"/>
  <c r="M103" i="1" s="1"/>
  <c r="M14" i="1"/>
  <c r="J101" i="1"/>
  <c r="J129" i="1"/>
  <c r="J64" i="1"/>
  <c r="J55" i="1"/>
  <c r="J46" i="1"/>
  <c r="J30" i="1"/>
  <c r="J31" i="1"/>
  <c r="J27" i="1" s="1"/>
  <c r="J14" i="1"/>
  <c r="J18" i="1"/>
  <c r="J15" i="1" s="1"/>
  <c r="J28" i="1" l="1"/>
  <c r="I30" i="1"/>
  <c r="J61" i="1"/>
  <c r="J11" i="1"/>
  <c r="J51" i="1"/>
  <c r="J45" i="1" s="1"/>
  <c r="I46" i="1"/>
  <c r="J121" i="1"/>
  <c r="I103" i="1"/>
  <c r="J72" i="1"/>
  <c r="L68" i="1"/>
  <c r="L72" i="1" l="1"/>
  <c r="L63" i="1" s="1"/>
  <c r="L26" i="1" s="1"/>
  <c r="M68" i="1"/>
  <c r="M72" i="1" s="1"/>
  <c r="M63" i="1" s="1"/>
  <c r="M26" i="1" s="1"/>
  <c r="J54" i="1"/>
  <c r="J63" i="1"/>
  <c r="J120" i="1"/>
  <c r="I45" i="1"/>
  <c r="J44" i="1"/>
  <c r="J138" i="1"/>
  <c r="K31" i="1"/>
  <c r="K27" i="1" s="1"/>
  <c r="K11" i="1"/>
  <c r="K18" i="1"/>
  <c r="J134" i="1" l="1"/>
  <c r="J135" i="1"/>
  <c r="J137" i="1" s="1"/>
  <c r="J53" i="1"/>
  <c r="K15" i="1"/>
  <c r="I15" i="1" s="1"/>
  <c r="I18" i="1"/>
  <c r="J26" i="1"/>
  <c r="I68" i="1"/>
  <c r="K138" i="1"/>
  <c r="K28" i="1"/>
  <c r="L11" i="1"/>
  <c r="L129" i="1"/>
  <c r="K129" i="1"/>
  <c r="L101" i="1"/>
  <c r="M101" i="1" s="1"/>
  <c r="K64" i="1"/>
  <c r="L55" i="1"/>
  <c r="L61" i="1" s="1"/>
  <c r="L54" i="1" s="1"/>
  <c r="K55" i="1"/>
  <c r="K61" i="1" l="1"/>
  <c r="I55" i="1"/>
  <c r="K72" i="1"/>
  <c r="I64" i="1"/>
  <c r="I129" i="1"/>
  <c r="L121" i="1"/>
  <c r="L120" i="1" s="1"/>
  <c r="L134" i="1" s="1"/>
  <c r="J136" i="1"/>
  <c r="J10" i="1"/>
  <c r="J13" i="1" s="1"/>
  <c r="L138" i="1"/>
  <c r="M11" i="1"/>
  <c r="L28" i="1"/>
  <c r="L53" i="1"/>
  <c r="K101" i="1"/>
  <c r="L74" i="1"/>
  <c r="N11" i="1" l="1"/>
  <c r="I11" i="1" s="1"/>
  <c r="I121" i="1"/>
  <c r="K26" i="1"/>
  <c r="I72" i="1"/>
  <c r="K54" i="1"/>
  <c r="I61" i="1"/>
  <c r="I101" i="1"/>
  <c r="M74" i="1"/>
  <c r="I74" i="1"/>
  <c r="I77" i="1"/>
  <c r="M138" i="1"/>
  <c r="M28" i="1"/>
  <c r="I28" i="1" s="1"/>
  <c r="K120" i="1"/>
  <c r="L135" i="1"/>
  <c r="N138" i="1" l="1"/>
  <c r="N136" i="1" s="1"/>
  <c r="I54" i="1"/>
  <c r="K53" i="1"/>
  <c r="I53" i="1" s="1"/>
  <c r="I63" i="1"/>
  <c r="K135" i="1"/>
  <c r="I120" i="1"/>
  <c r="K134" i="1"/>
  <c r="I44" i="1"/>
  <c r="K137" i="1"/>
  <c r="I51" i="1"/>
  <c r="L31" i="1"/>
  <c r="L10" i="1" s="1"/>
  <c r="I138" i="1" l="1"/>
  <c r="M134" i="1"/>
  <c r="I134" i="1"/>
  <c r="I26" i="1"/>
  <c r="L27" i="1"/>
  <c r="K14" i="1"/>
  <c r="M31" i="1"/>
  <c r="I31" i="1" s="1"/>
  <c r="M27" i="1" l="1"/>
  <c r="I27" i="1" s="1"/>
  <c r="K136" i="1"/>
  <c r="L14" i="1"/>
  <c r="I14" i="1" l="1"/>
  <c r="L137" i="1"/>
  <c r="L136" i="1" s="1"/>
  <c r="M10" i="1"/>
  <c r="L13" i="1"/>
  <c r="M137" i="1" l="1"/>
  <c r="I137" i="1" l="1"/>
  <c r="I136" i="1"/>
</calcChain>
</file>

<file path=xl/sharedStrings.xml><?xml version="1.0" encoding="utf-8"?>
<sst xmlns="http://schemas.openxmlformats.org/spreadsheetml/2006/main" count="833" uniqueCount="196">
  <si>
    <t>№ п/п</t>
  </si>
  <si>
    <t>Цели, задачи, наименование программных мероприятий</t>
  </si>
  <si>
    <t xml:space="preserve">Коды 
классификации
</t>
  </si>
  <si>
    <t>КОСГУ</t>
  </si>
  <si>
    <t xml:space="preserve">Раздел
подраздел
</t>
  </si>
  <si>
    <t xml:space="preserve">Целевая
статья
</t>
  </si>
  <si>
    <t>Планируемые расходы, руб.</t>
  </si>
  <si>
    <t>Всего</t>
  </si>
  <si>
    <t>2017 г.</t>
  </si>
  <si>
    <t>2019 г.</t>
  </si>
  <si>
    <t>2018 г.</t>
  </si>
  <si>
    <t>Администрации районов города</t>
  </si>
  <si>
    <t xml:space="preserve">Бюджет
АО
</t>
  </si>
  <si>
    <t xml:space="preserve">Муниципальная программа "Безопасность" </t>
  </si>
  <si>
    <t>х</t>
  </si>
  <si>
    <t xml:space="preserve">Итого по
Цели 1:
</t>
  </si>
  <si>
    <t>всего</t>
  </si>
  <si>
    <t>Задача 1.1. Организация транспортного обеспечения мероприятий по безопасности жизнедеятельности населения</t>
  </si>
  <si>
    <t>Бюджет МО "Город Астрахань"</t>
  </si>
  <si>
    <t xml:space="preserve">Основное мероприятие 1.1.1. 
Транспортное обеспечение мероприятий Программы
</t>
  </si>
  <si>
    <t>Мероприятие 1. Обеспечение услугами транспорта для эвакуации пострадавшего населения в результате крупных пожаров</t>
  </si>
  <si>
    <t>Управление по коммунальному хозяйству и благоустройству администрации муниципального образования «Город Астрахань»</t>
  </si>
  <si>
    <t>Мероприятие 2. Обеспечение услугами транспорта для проведения мероприятий по профилактике терроризма, экстремизма межнациональных конфликтов, оказанию содействия военному комиссариату города Астрахани при организации и проведении призыва на военную службу призывников</t>
  </si>
  <si>
    <t>Администрация муниципального образования «Город Астрахань» (управление по связям с общественностью)</t>
  </si>
  <si>
    <t>Мероприятие 3. Обеспечение услуг транспорта при проведении рейдовых мероприятий по соблюдению законодательства Астраханской области</t>
  </si>
  <si>
    <t>Администрация муниципального образования «Город Астрахань» (управление по связям с общественностью); администрации районов города</t>
  </si>
  <si>
    <t xml:space="preserve">Бюджет МО
«Город Астра-хань»
</t>
  </si>
  <si>
    <t>Бюджет АО</t>
  </si>
  <si>
    <t xml:space="preserve">Бюджнт МО "Город Астрахань" </t>
  </si>
  <si>
    <t>УМВД России по г. Астрахани</t>
  </si>
  <si>
    <t xml:space="preserve">Итого по
Подпрограмме 1:
</t>
  </si>
  <si>
    <t>Подпрограмма 2. Снижение рисков и смягчение последствий чрезвычайных ситуаций природного и техногенного характера на территории муниципального образования «Город Астрахань»</t>
  </si>
  <si>
    <t xml:space="preserve">Администрации
районов города
</t>
  </si>
  <si>
    <t xml:space="preserve">Итого по
Подпрограмме 2:
</t>
  </si>
  <si>
    <t xml:space="preserve">Подпрограмма 3.  Построение аппаратно-программного комплекса «Безопасный город» на территории
муниципального образования «Город Астрахань»
</t>
  </si>
  <si>
    <t xml:space="preserve">Итого по
Подпрограмме 3:
</t>
  </si>
  <si>
    <t>Подпрограмма 4. Профилактика правонарушений, коррупции, экстремизма и терроризма</t>
  </si>
  <si>
    <t>не требует финанси-рования</t>
  </si>
  <si>
    <t>Администрации районов  города</t>
  </si>
  <si>
    <t>УМВД России по городу Астрахани</t>
  </si>
  <si>
    <t xml:space="preserve">УМВД России по
 г. Астрахани
</t>
  </si>
  <si>
    <t>Мероприятие 2.1.5.  Организовать информирование граждан о действиях при угрозе возникновения террористических актов на официальном сайте администрации муниципального образования «Город Астрахань» Проводить разъяснительную работу с руководителями объектов с массовым пребыванием людей о необходимости информировать население о действиях при угрозе совершения террористических актов Администрации районов города</t>
  </si>
  <si>
    <t xml:space="preserve">Администрации районов города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</si>
  <si>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УМВД России по г. Астрахани»</t>
  </si>
  <si>
    <t xml:space="preserve">Итого по
Подпрограмме 4:
</t>
  </si>
  <si>
    <t xml:space="preserve">Итого по
Программе:
</t>
  </si>
  <si>
    <t xml:space="preserve">2016 г. </t>
  </si>
  <si>
    <t xml:space="preserve">2020 г. </t>
  </si>
  <si>
    <t>муниципального образования "Город Астрахань" "Безопасность"</t>
  </si>
  <si>
    <t>Начальник управления</t>
  </si>
  <si>
    <t>В.В. Наумов</t>
  </si>
  <si>
    <t xml:space="preserve">Администрация муниципального образования «Город Астрахань» (управление по связям с общественностью);
управление по коммунальному хозяйству и благоустройству администрации муниципального образования «Город Астрахань»
 администрации районов города
</t>
  </si>
  <si>
    <t xml:space="preserve">Администрация муниципального образования «Город Астрахань» (управление по связям с общественностью) управление по коммунальному хозяйству и благоустройству администрации муниципального образования «Город Астрахань»
администрации районов города
</t>
  </si>
  <si>
    <t xml:space="preserve">Управление по 
коммунальному 
хозяйству и благоустройству администрации муниципального образования «Город Астрахань»; 
МБУ г. Астрахани «АСЦ»
</t>
  </si>
  <si>
    <t xml:space="preserve">Администрация муниципального образования «Город Астрахань»
 (управление муниципальной службы и кадров);
администрации 
районов города
</t>
  </si>
  <si>
    <t xml:space="preserve">Задача 1.1.
Противопожарная пропаганда среди населения города Астрахани
</t>
  </si>
  <si>
    <t xml:space="preserve">Мероприятие 1.1.2.
Приобретение полиграфической продукции по противопожарной тематике
</t>
  </si>
  <si>
    <t xml:space="preserve">Бюджет МО
«Город Астрахань»
</t>
  </si>
  <si>
    <t xml:space="preserve">Задача 1.1.
Развитие и совершенствование системы безопасности жизнедеятельности населения
</t>
  </si>
  <si>
    <t xml:space="preserve">Мероприятие 1.1.1.
Приобретение наглядной агитации и материально – технических средств для обеспечения безопасности жизнедеятельности населения
</t>
  </si>
  <si>
    <t xml:space="preserve">Цель 1.
Создание комплексной системы безопасности на территории города Астрахани для повышения общественной и личной безопасности граждан за счет применения новых информационных технологий
</t>
  </si>
  <si>
    <t xml:space="preserve">Управление по коммунальному хозяйству и благоустройству администрации муниципального образования «Город Астрахань»;
МБУ г. Астрахани «АСЦ»
</t>
  </si>
  <si>
    <t xml:space="preserve">Задача 1.1.
Повышение эффективности предупреждения и ликвидации чрезвычайных ситуаций, координация работы по жизнеобеспечению населения города
</t>
  </si>
  <si>
    <t>Управление по коммунальному хозяйству и благоустройству администрации МО «Город Астрахань»; МБУ г. Астрахани «АСЦ»</t>
  </si>
  <si>
    <t xml:space="preserve">Мероприятие 1.1.1.
Участие в предупреждении и ликвидации последствий чрезвычайных ситуаций
</t>
  </si>
  <si>
    <t>Управление по коммунальному хозяйству и благоустройству администрации муниципального образования «Город Астрахань»; МБУ г. Астрахани «АСЦ»</t>
  </si>
  <si>
    <t xml:space="preserve">Задача 1.2.
Разработка и ввод в действие нормативного правового обеспечения, необходимого для создания, развития и эксплуатации АПК «Безопасный город» на территории муниципального образования «Город Астрахань»
</t>
  </si>
  <si>
    <t xml:space="preserve">Мероприятие 1.2.1.
Совершенствование нормативной базы межведомственного и межсистемного взаимодействия в рамках АПК «Безопасный город»
</t>
  </si>
  <si>
    <t xml:space="preserve">Задача 1.3
Создание информационно-коммуникационной инфраструктуры, обеспечивающей сопряжение АПК «Безопасный город» с взаимодействующими информационными системами
</t>
  </si>
  <si>
    <t xml:space="preserve">Мероприятие 1.3.3.
Внедрение интеграционной платформы «Умный город»
</t>
  </si>
  <si>
    <t xml:space="preserve">Цель 1.
Профилактика правонарушений в муниципальном образовании «Город Астрахань»
</t>
  </si>
  <si>
    <t xml:space="preserve">Задача 1.1.
Создание условий для участия населения в охране общественного порядка
</t>
  </si>
  <si>
    <t>Антинаркотическая комиссия при администрации муниципального образования «Город Астрахань; УМВД России по г. Астрахани; ГБУЗ АО «Областной наркологический диспансер»; ГБУЗ по АО «Областной центр профилактики и борьбы со СПИД»; ГБУЗ АО «Центр медицинской профилактики»)</t>
  </si>
  <si>
    <t>Мероприятие 1.1.3.  Проведение занятий по правовому обучению и воспитанию детей и подростков с привлечением сотрудников правоохранительных органов из числа опытных специалистов в сфере предупреждения, пресечения, раскрытия, расследования преступлений, совершенных несовершеннолетними или при их участии</t>
  </si>
  <si>
    <t>Мероприятие 1.1.4.  Организация работы молодёжного координационного Совета</t>
  </si>
  <si>
    <t xml:space="preserve">Администрация муниципального образования «Город Астрахань»
(управление по связям с общественностью)
</t>
  </si>
  <si>
    <t xml:space="preserve">Мероприятие 1.1.5.  Организация работы межведомственной комиссии по профилактике правонарушений муниципального образования
 «Город Астрахань»
</t>
  </si>
  <si>
    <t>Мероприятие 1.1.6.  Разъяснительная работа и агитация населения по вовлечению в ряды народных дружин</t>
  </si>
  <si>
    <t>Мероприятие 1.1.8.  Проведение разъяснительно-воспитательной работы с несовершеннолетними, осужденными условно либо из мест лишения свободы, а также с семьями, ведущими асоциальный образ жизни по пропаганде здорового образа жизни</t>
  </si>
  <si>
    <t>Мероприятие 1.1.10.  Заслушивание на заседаниях МВКПП отчеты должностных лиц полиции о деятельности ОВД на территории муниципального образования "Город Астрахань"</t>
  </si>
  <si>
    <t xml:space="preserve">Мероприятие 1.1.12.
Организация деятельности добровольных народных формирований
</t>
  </si>
  <si>
    <t xml:space="preserve">Мероприятие 1.2.1.
Профилактика детского травматизма, обучение подростков основам безопасности дорожного движения, проведение смотров-конкурсов «Безопасное колесо»
</t>
  </si>
  <si>
    <t>Мероприятие 1.2.2.  Организация в образовательных учреждениях про-филактической работы по безопасности дорожного движения</t>
  </si>
  <si>
    <t>Мероприятие 1.2.3. Организация работы комиссии по обеспечению безопасности дорожного движения при администрации муниципального об-разования «Город Астрахань»</t>
  </si>
  <si>
    <t xml:space="preserve">Задача 1.3.
Работа с населением
по профилактике алкоголизма, табакокурения и наркомании
</t>
  </si>
  <si>
    <t>Мероприятие 1.3.1. Проведение оперативно - профилактических рейдов по выявлению на территории досуговых учреждений и культурно - развлекательных центров несовершеннолетних, находящихся в алкогольном или наркотическом опьянении</t>
  </si>
  <si>
    <t>Антинаркотическая комиссия при администрации  муниципального образования «Город Астрахань»</t>
  </si>
  <si>
    <t>Антинаркотическая комиссия при администрации    муниципального образования «Город Астрахань»</t>
  </si>
  <si>
    <t>Антинаркотическая комиссия при администрации   муниципального образования «Город Астрахань»</t>
  </si>
  <si>
    <t>Мероприятие 2.1.1.  Организация работы антитеррористической комиссии МО «Город Астрахань»</t>
  </si>
  <si>
    <t>Мероприятие 2.1.2.  Проведение в образовательных учреждениях города бесед, направленных на воспитание у учащихся расовой, национальной, религиозной и политической терпимости</t>
  </si>
  <si>
    <t>Мероприятие 2.1.3.  Организация и проведение профилактической работы среди преподавателей и учащихся учебных заведений с целью разъяснения ответственности за заведомо ложные сообщения об угрозе совершения террористических актов</t>
  </si>
  <si>
    <t>Мероприятие 2.1.4.  Принятие мер к подготовке муниципальных образовательных учреждений к началу учебного года с целью обеспечения их антитеррористической защищенности. Результаты работы заслушать на заседании АТК МО "Город Астрахань"</t>
  </si>
  <si>
    <t>Мероприятие 2.1.6.  Проведение мероприятий по проверке технической укрепленности жилого сектора</t>
  </si>
  <si>
    <t xml:space="preserve">Мероприятие 2.1.8.
Перемещение с территории города и хранение брошенных транспортных средств
</t>
  </si>
  <si>
    <t xml:space="preserve">Задача 2.2.
Правовое воспитание молодежи и детей на территории муниципального образования «Город Астрахань»
</t>
  </si>
  <si>
    <t>Мероприятие 2.2.1.  Вовлечение обучающихся образовательных учреждениях города в международное движение «Добрые дети мира»</t>
  </si>
  <si>
    <t>Мероприятие 2.2.2.  Разработка и реализация мер, направленных на распространение в среде несовершеннолетних идей духовного единства и патриотизма, повышение культуры межконфессионального общения</t>
  </si>
  <si>
    <t xml:space="preserve">Цель 3.
Профилактика коррупционных правонарушений в деятельности МО «Город Астрахань»
</t>
  </si>
  <si>
    <t xml:space="preserve">Задача 3.1.
Взаимодействие с общественными институтами (общественные объединения и граждане) в сфере антикоррупционной работы
</t>
  </si>
  <si>
    <t xml:space="preserve">Администрация муниципального образования «Город Астрахань»
(управление муниципальной службы и кадров); 
администрации 
районов города
</t>
  </si>
  <si>
    <t>Мероприятие 3.1.2.  Осуществление антикоррупционного мониторинга и анализа публикаций печатных и электронных средств массовой информации на предмет выявления проблем коррупционной направленности в муниципальном образовании «Город Астрахань», с принятием мер по их устранению</t>
  </si>
  <si>
    <t>Мероприятие 3.1.3.   Анализ обращения граждан и организаций с заявлениями и жалобами на коррупционные проявления в деятельности работников органов местного самоуправления муниципального образования «Город Астрахань».  Принятие мер в соответствии с действующим законодательством</t>
  </si>
  <si>
    <t>Мероприятие 3.1.4.   Осуществление проверок достоверности декларирования муниципальными служащими, сведений о доходах, имуществе и обязательствах имущественного характера при наличии правовых оснований</t>
  </si>
  <si>
    <t xml:space="preserve">Администрация муниципального образования «Город Астрахань»
(управление муниципальной службы и кадров)
</t>
  </si>
  <si>
    <t>Мероприятие 3.1.6.   Организация работы комиссии по координации работы по противодействию коррупции</t>
  </si>
  <si>
    <t>Мероприятие 3.1.7.   Организация работы «телефона доверия» по вопросам противодействия коррупции в органах местного самоуправления</t>
  </si>
  <si>
    <t>Мероприятие 3.1.8.   Приобретение и размещение средств наглядной агитации и пропаганды (баннеры, буклеты и т.д.) в зданиях администрации и на территории муниципального образования "Город Астрахань"</t>
  </si>
  <si>
    <t xml:space="preserve">Цель 1.
Комплексное обеспечение безопасности населения и социально-значимых объектов на территории муниципального образования «Город Астрахань»
</t>
  </si>
  <si>
    <t xml:space="preserve">Цель 1.
Повышение уровня защищенности населения и социально-значимых объектов от пожаров
</t>
  </si>
  <si>
    <t>Источники финансиро-вания</t>
  </si>
  <si>
    <t xml:space="preserve">Ответственные 
исполнители, соисполнители, 
участники
</t>
  </si>
  <si>
    <t xml:space="preserve">Задача 1.2.
Повышение уровня защищенности населения и социально-значимых объектов от пожаров
</t>
  </si>
  <si>
    <t xml:space="preserve">Задача 1.3.
Снижение уровня гибели и травматизма людей, минимизация наносимого ущерба населению и экономике города при возникновении чрезвычайных ситуаций природного и техногенного характера и вследствие происшествий на водных объектах
</t>
  </si>
  <si>
    <t>Администрация муниципального образования «Город Астрахань» (управление по связям с общественностью), в т.ч.</t>
  </si>
  <si>
    <t xml:space="preserve">Задача 1.4.
Создание комплексной системы безопасности на территории города Астрахани для повышения общественной и личной безопасности граждан за счет применения новых информационных технологий
</t>
  </si>
  <si>
    <t xml:space="preserve">Задача 1.6.
Профилактика экстремизма и терроризма в муниципальном образовании «Город Астрахань»
</t>
  </si>
  <si>
    <t xml:space="preserve">Задача 1.7.
Профилактика кор-рупционных право-нарушений в дея-тельности МО «Город Астрахань»
</t>
  </si>
  <si>
    <t>Мероприятие 1.1.1. Проведение в общеобразовательных учреждениях родительских собраний с приглашением заинтересованных ведомств по проблемам правонарушений несовершеннолетних, повышение уровня правовой грамотности</t>
  </si>
  <si>
    <t xml:space="preserve">Бюджет МО
«Город 
Астрахань»
</t>
  </si>
  <si>
    <t xml:space="preserve">Управление  образования  администрации муниципального образования «Город Астрахань», УМВД России по г. Астрахани </t>
  </si>
  <si>
    <t>Управление  образования  администрации муниципального образования «Город Астрахань»;                                                                                   УМВД России по г. Астрахани</t>
  </si>
  <si>
    <t xml:space="preserve">Администрации районов города;                                                                                                                                                                                                                                                                управление образования
администрации муниципального образования «Город Астрахань»
</t>
  </si>
  <si>
    <t xml:space="preserve">Управление образования 
администрации муниципального образования «Город Астрахань»
</t>
  </si>
  <si>
    <t>Управление образования администрации муниципального образования «Город Астрахань»</t>
  </si>
  <si>
    <t xml:space="preserve">Управление образования
администрации муниципального образования
«Город Астрахань»
</t>
  </si>
  <si>
    <t>Управление образования администрации муници-пального образования «Город Астрахань»</t>
  </si>
  <si>
    <t xml:space="preserve">Управление  образования
администрации муниципального образования «Город Астрахань»
</t>
  </si>
  <si>
    <t xml:space="preserve">Управление  образования администрации муниципального образования «Город Астрахань»;                                                             администрации районов города                                   </t>
  </si>
  <si>
    <t>Управление  образования администрации муниципального образования «Город Астрахань»</t>
  </si>
  <si>
    <t xml:space="preserve">Администрации районов города;
управление образования администрации муниципального образования «Город 
Астрахань»
</t>
  </si>
  <si>
    <t xml:space="preserve">Администрация муниципального образования «Город Астрахань»
 (управление по связям с общественностью);
управление образования 
администрации муниципального образования «Город Астрахань»; администрации районов города; МБУ г. Астрахани «Автобаза администрации г. Астрахани
</t>
  </si>
  <si>
    <t xml:space="preserve">Управление  образования 
администрации муниципального образования «Город Астрахань»
</t>
  </si>
  <si>
    <t xml:space="preserve">Приложение 2 к муниципальной Программе муниципального образования "Город Астрахань" "Безопасность" </t>
  </si>
  <si>
    <t xml:space="preserve">Распределение расходов на реализацию муниципальной Программы </t>
  </si>
  <si>
    <t xml:space="preserve">Антинаркотическая комиссия при администрации муниципального образования «Город Астрахань»; ГБУЗ АО «Областной наркологический диспансер»; УМВД России по г. Астрахани; ГБУЗ по АО «Областной центр профилактики и борьбы со СПИДом»; ГБУЗ АО «Центр медицинской профилактики»
</t>
  </si>
  <si>
    <t>не требует финансиро    вания</t>
  </si>
  <si>
    <t>администрация Кировского района</t>
  </si>
  <si>
    <t xml:space="preserve">администрация 
Советского района
</t>
  </si>
  <si>
    <t xml:space="preserve">администрация
Трусовского района
</t>
  </si>
  <si>
    <t xml:space="preserve">администрация
Ленинского района
</t>
  </si>
  <si>
    <t>не требуют финанси    рования</t>
  </si>
  <si>
    <t xml:space="preserve">Вид
рас-   хо-дов
</t>
  </si>
  <si>
    <t xml:space="preserve">администрация Советского района </t>
  </si>
  <si>
    <t>администрация Трусовского района</t>
  </si>
  <si>
    <t>администрация Ленинского района</t>
  </si>
  <si>
    <t>не требует финансиро   вания</t>
  </si>
  <si>
    <t xml:space="preserve">администрация 
Кировского района
</t>
  </si>
  <si>
    <t>Антинаркотическая комиссия при администрации МО «Город Астрахань; ГБУЗ АО «Областной наркологический диспансер»; УМВД России по г. Астрахани; ГБУЗ по АО «Областной центр профилактики и борьбы со СПИДом»; управление ГБУЗ АО «Центр медицинской профилактики»</t>
  </si>
  <si>
    <t>не трубует финансиро   вания</t>
  </si>
  <si>
    <t>не трубует финансиро  вания</t>
  </si>
  <si>
    <t>не требует финансиро  вания</t>
  </si>
  <si>
    <t xml:space="preserve">Администрация  муниципального образования «Город Астрахань»
(управление по связям с общественностью)
</t>
  </si>
  <si>
    <t>Антинаркотическая комиссия при администрации МО «Город Астрахань; ГБУЗ АО «Областной наркологический диспансер»; ГБУЗ по АО «Областной центр профилактики и борьбы со СПИДом»; ГБУЗ АО «Центр медицинской профилактики»</t>
  </si>
  <si>
    <t>не требует финансиро вания</t>
  </si>
  <si>
    <t xml:space="preserve">Администрация   муниципального образования «Город Астрахань»
(управление  по связям с общественностью);
управление образования
администрации муниципального образования «Город Астрахань»; администрации районов города; МБУ г. Астрахани «Автобаза администрации г. Астрахани
</t>
  </si>
  <si>
    <t xml:space="preserve">Администрация муниципального образования «Город Астрахань»
(управление по связям с общественностью);
управление образования 
администрации муниципального образования «Город Астрахань»;
администрации районов города; МБУ г. Астрахани «Автобаза администрации 
г. Астрахани
</t>
  </si>
  <si>
    <t xml:space="preserve">Администрация муниципального образования «Город Астрахань»
(управление по связям с общественностью);
МБУ г. Астрахани «Автобаза администрации г. Астрахани
</t>
  </si>
  <si>
    <t>не требует финансиро      вания</t>
  </si>
  <si>
    <t xml:space="preserve">управление по коммунальному хозяйству и благоустройству администрации муниципального образования «Город Астрахань»;
управление образования администрации муниципального образования «Город Астрахань»
</t>
  </si>
  <si>
    <t>Антинаркотическая комиссия при администрации муниципального образования «Город Астрахань; ГБУЗ АО «Областной наркологический диспансер»; УМВД России по г. Астрахани; ГБУЗ по АО «Областной центр профилактики и борьбы со СПИДом»; управление ГБУЗ АО «Центр медицинской профилактики»</t>
  </si>
  <si>
    <t xml:space="preserve">Управление по коммунальному хозяйству и благоустройству администрации муниципального образования «Город Астрахань»;
управление  образования  администрации муни-ципального образования «Город Астрахань»
</t>
  </si>
  <si>
    <t xml:space="preserve">Администрации
районов города; управление образования  администрации муниципального образования «Город Астрахань»
</t>
  </si>
  <si>
    <t>Мероприятие 1.1.7.  Освещение хода реализации меро-приятий по профи-лактике правона-рушений и борьбы с преступностью на территории районов города на официальном сайте администрации муниципального образования «Город Астрахань»</t>
  </si>
  <si>
    <t>Мероприятие 1.1.9.  Проведение городских родительских собраний по вопросам здорового образа жизни</t>
  </si>
  <si>
    <t>Мероприятие 1.1.11.  Рассмотрение, уведомление и выдача разрешений на проведение собраний, митингов, шествий и иных массовых мероприятий</t>
  </si>
  <si>
    <t xml:space="preserve">Задача 1.2.
Обеспечение безопасности дорожного движения, в части профилактической работы среди детей и подростков
</t>
  </si>
  <si>
    <t>Управление по коммунальному хозяйству и благоустройству администрации муниципального образования «Город Астрахань», управление  образования администрации муниципального образования «Город Астрахань»</t>
  </si>
  <si>
    <t>Мероприятие 1.3.2. Проведение мероприятий по проверке общественного транспорта, осуществляющего пассажирские перевозки на территории города Астрахани, в целях профилактики незаконного употребления и распространения наркотических средств среди водителей</t>
  </si>
  <si>
    <t xml:space="preserve">Антинаркотическая комиссия при администрации    муниципального образования «Город Астрахань»;
ГБУЗ АО «Областной нарколо-гический диспансер»; ГБУЗ АО «Областной центр профилактики и борьбы со СПИДом»; УМВД России по г. Астрахани; ГБУЗ АО «Центр медицинской профилактики»
</t>
  </si>
  <si>
    <t>Мероприятие 1.3.5. Организация и про-ведение оперативно - профилактических рейдов по местам произрастания незаконных посевов наркосодержащих культур и дикорастущей конопли, с последующим ее уничтожением на территории города в рамках межведомственной операции "МАК"</t>
  </si>
  <si>
    <t xml:space="preserve">Цель 2.
Профилактика экстремизма и терроризма в муниципальном образовании  «Город Астрахань»
</t>
  </si>
  <si>
    <t xml:space="preserve">Задача 1.5.
Профилактика правонарушений в муниципальном образовании "Город Астрахань»
</t>
  </si>
  <si>
    <t>Задача 2.1. Осуществление взаимодействия с территориальными органами федеральной исполнительной власти и государственными органами исполнительной власти Астраханской области, общественными организациями, населением города Астрахани по профилактике терроризма и экстремизма</t>
  </si>
  <si>
    <t xml:space="preserve">Мероприятие 1.3.1.
Проведение сети передачи данных на территории города
</t>
  </si>
  <si>
    <t xml:space="preserve">Управление по коммунальному хозяйству и благоустройству администрации муниципального образования «Город Астрахань»;
управление  образования  администрации муниципального образования «Город Астрахань»
</t>
  </si>
  <si>
    <t xml:space="preserve">Мероприятие 1.1.1.
Приобретение информационных стендов по пожарной безопасности
</t>
  </si>
  <si>
    <t xml:space="preserve">Мероприятие 1.1.3.
Противопожарные меропиятия в зданиях администрации МО "Город Астрахань"
</t>
  </si>
  <si>
    <t>Управление по коммунальному хозяйству и благоустройству  администрации муниципального образования «Город Астрахань»</t>
  </si>
  <si>
    <t xml:space="preserve">Мероприятие 1.1.2.
Оснащение пунктов временного размещения необходимым имуществом
</t>
  </si>
  <si>
    <t xml:space="preserve">Мероприятие 1.3.2.
Внедрение средств визуализации, обмена информацией, аудио-, видео-, конференц и радио связи, серверно- вычислительных, информационно- аналитических систем взаимодействия в рамках АПК «Безопасный город»
</t>
  </si>
  <si>
    <t>Мероприятие 1.3.4. Организация и проведение родительских собраний антинаркотической тематики ("Родительский анти-наркотический всеобуч"), конкурсов плакатов и рисунков, а также акций, направленных на предупреждение и профилактику наркомании, алкоголизма, табако -курения</t>
  </si>
  <si>
    <t xml:space="preserve">Администрация муниципального образования «Город Астрахань»
(управление по связям с общественностью); управление образования администрации муниципального образования «Город Астрахань»
</t>
  </si>
  <si>
    <t>Мероприятие 2.1.7.  Встречи со студентами ВУЗов иСУЗов города по профилактике ксенофобии и экстремизма в молодёжной среде</t>
  </si>
  <si>
    <t>Мероприятие 3.1.1.  Проведение в структурных подразделениях администрации муниципального образования «Город Астрахань» разъяснительной работы с освещением судебной и следственной практик (семинары, круглые столы, рабочие встречи)</t>
  </si>
  <si>
    <t>Подпрограмма 1. Пожарная безопасность муниципального образования «Город Астрахань»</t>
  </si>
  <si>
    <t xml:space="preserve">Мероприятие 1.
Организация деятельности комиссий по делам несовершеннолетних и защите их прав
</t>
  </si>
  <si>
    <t>Мероприятие 1.3.3. Организация и проведение межведомственных анти-наркотических лекториев для учащихся МБОУ СОШ</t>
  </si>
  <si>
    <t>Мероприятие 3.1.5.   Изучение представлений, протестов, частных определений, иной информации прокуратуры, судов о причинах и условиях, способствующих совершению коррупционных правонарушений. Принятие мер в соответствии с действующим законодательством</t>
  </si>
  <si>
    <t xml:space="preserve">Управление по связям с обще-ственностью; управление муниципальной службы и кадров;  управление по коммунальному хозяйству и благоустройству администрации муниципального образования «Город Астрахань»; администрации районов города; управление образования; МБУ г. Астрахани «АСЦ»; МБУ г. Астрахани «Автобаза администрации г. Астрахани»
</t>
  </si>
  <si>
    <t xml:space="preserve">Администрация муниципального образования «Город Астрахань»
 (управление по связям с общественностью); администрации районов города; управление образования администрации муниципального образования «Город Астрахань»; управление по коммунальному хозяйству и благоустройству администрации муниципального образования «Город Астрахань»
</t>
  </si>
  <si>
    <t xml:space="preserve">Администрация муниципального образования «Город Астрахань»
(управление по связям с общественностью); администрации районов города;
управление образования администрации муниципального образования «Город Астрахань»; управление по коммунальному хозяйству и благоустройству администрации муниципального образования «Город Астрахань»
</t>
  </si>
  <si>
    <t xml:space="preserve">Администрация муниципального образования «Город Астрахань»
(управление по связям с общественностью);
администрации районов города; управление  образования администрации муниципального образования «Город Астрахань»; управление по коммунальному хозяйству и благоустройству администрации муниципального образования «Город Астрахань»
</t>
  </si>
  <si>
    <t xml:space="preserve">Администрация муниципального образования «Город Астрахань»
(управление муниципальной службы и кадров);
администрации 
районов города
</t>
  </si>
  <si>
    <t xml:space="preserve">Цель 1.
Снижение уровня гибели и травматизма людей, минимизация наносимого ущерба населению и экономике города Астрахани при возникновении чрезвычайных ситуаций природного и техногенного характера и вследствие происшествий на водных объектах
</t>
  </si>
  <si>
    <t xml:space="preserve">Основное мероприятие 1.5.1.
Профилактика безнадзорности и правонарушений несовершеннолетних и защита их прав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</si>
</sst>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7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1" xfId="0" applyNumberFormat="1" applyBorder="1" applyAlignment="1">
      <alignment horizontal="center" vertical="top"/>
    </xf>
    <xf numFmtId="0" fontId="1" fillId="0" borderId="0" xfId="0" applyFont="1"/>
    <xf numFmtId="0" fontId="0" fillId="0" borderId="1" xfId="0" applyFill="1" applyBorder="1" applyAlignment="1">
      <alignment vertical="top" wrapText="1"/>
    </xf>
    <xf numFmtId="0" fontId="0" fillId="0" borderId="1" xfId="0" applyFill="1" applyBorder="1" applyAlignment="1">
      <alignment vertical="top"/>
    </xf>
    <xf numFmtId="2" fontId="0" fillId="0" borderId="1" xfId="0" applyNumberFormat="1" applyFill="1" applyBorder="1" applyAlignment="1">
      <alignment vertical="top" wrapText="1"/>
    </xf>
    <xf numFmtId="2" fontId="0" fillId="0" borderId="2" xfId="0" applyNumberFormat="1" applyFill="1" applyBorder="1" applyAlignment="1">
      <alignment vertical="top" wrapText="1"/>
    </xf>
    <xf numFmtId="2" fontId="0" fillId="0" borderId="1" xfId="0" applyNumberFormat="1" applyFill="1" applyBorder="1" applyAlignment="1">
      <alignment vertical="top"/>
    </xf>
    <xf numFmtId="2" fontId="0" fillId="0" borderId="2" xfId="0" applyNumberFormat="1" applyFill="1" applyBorder="1" applyAlignment="1">
      <alignment vertical="top"/>
    </xf>
    <xf numFmtId="2" fontId="0" fillId="0" borderId="10" xfId="0" applyNumberFormat="1" applyFill="1" applyBorder="1" applyAlignment="1">
      <alignment vertical="top" wrapText="1"/>
    </xf>
    <xf numFmtId="2" fontId="0" fillId="0" borderId="1" xfId="0" applyNumberFormat="1" applyBorder="1" applyAlignment="1">
      <alignment horizontal="center" vertical="top"/>
    </xf>
    <xf numFmtId="2" fontId="0" fillId="0" borderId="1" xfId="0" applyNumberFormat="1" applyBorder="1"/>
    <xf numFmtId="2" fontId="0" fillId="0" borderId="1" xfId="0" applyNumberFormat="1" applyBorder="1" applyAlignment="1">
      <alignment vertical="top"/>
    </xf>
    <xf numFmtId="2" fontId="1" fillId="0" borderId="0" xfId="0" applyNumberFormat="1" applyFont="1"/>
    <xf numFmtId="2" fontId="0" fillId="0" borderId="0" xfId="0" applyNumberFormat="1"/>
    <xf numFmtId="2" fontId="3" fillId="0" borderId="1" xfId="0" applyNumberFormat="1" applyFont="1" applyFill="1" applyBorder="1" applyAlignment="1">
      <alignment vertical="top" wrapText="1"/>
    </xf>
    <xf numFmtId="2" fontId="3" fillId="0" borderId="2" xfId="0" applyNumberFormat="1" applyFont="1" applyFill="1" applyBorder="1" applyAlignment="1">
      <alignment vertical="top" wrapText="1"/>
    </xf>
    <xf numFmtId="2" fontId="3" fillId="0" borderId="1" xfId="0" applyNumberFormat="1" applyFont="1" applyFill="1" applyBorder="1" applyAlignment="1">
      <alignment vertical="top"/>
    </xf>
    <xf numFmtId="2" fontId="3" fillId="0" borderId="2" xfId="0" applyNumberFormat="1" applyFont="1" applyFill="1" applyBorder="1" applyAlignment="1">
      <alignment vertical="top"/>
    </xf>
    <xf numFmtId="0" fontId="0" fillId="2" borderId="1" xfId="0" applyFill="1" applyBorder="1" applyAlignment="1">
      <alignment horizontal="center" vertical="top" wrapText="1"/>
    </xf>
    <xf numFmtId="2" fontId="0" fillId="2" borderId="1" xfId="0" applyNumberFormat="1" applyFill="1" applyBorder="1" applyAlignment="1">
      <alignment vertical="top" wrapText="1"/>
    </xf>
    <xf numFmtId="2" fontId="3" fillId="2" borderId="1" xfId="0" applyNumberFormat="1" applyFont="1" applyFill="1" applyBorder="1" applyAlignment="1">
      <alignment vertical="top" wrapText="1"/>
    </xf>
    <xf numFmtId="2" fontId="0" fillId="2" borderId="1" xfId="0" applyNumberFormat="1" applyFill="1" applyBorder="1" applyAlignment="1">
      <alignment vertical="top"/>
    </xf>
    <xf numFmtId="2" fontId="3" fillId="2" borderId="1" xfId="0" applyNumberFormat="1" applyFont="1" applyFill="1" applyBorder="1" applyAlignment="1">
      <alignment vertical="top"/>
    </xf>
    <xf numFmtId="0" fontId="1" fillId="2" borderId="0" xfId="0" applyFont="1" applyFill="1"/>
    <xf numFmtId="0" fontId="0" fillId="2" borderId="0" xfId="0" applyFill="1"/>
    <xf numFmtId="0" fontId="4" fillId="0" borderId="0" xfId="0" applyFont="1"/>
    <xf numFmtId="43" fontId="0" fillId="2" borderId="1" xfId="1" applyFont="1" applyFill="1" applyBorder="1" applyAlignment="1">
      <alignment vertical="top" wrapText="1"/>
    </xf>
    <xf numFmtId="43" fontId="0" fillId="2" borderId="1" xfId="1" applyFont="1" applyFill="1" applyBorder="1" applyAlignment="1">
      <alignment vertical="top"/>
    </xf>
    <xf numFmtId="43" fontId="3" fillId="2" borderId="1" xfId="1" applyFont="1" applyFill="1" applyBorder="1" applyAlignment="1">
      <alignment vertical="top"/>
    </xf>
    <xf numFmtId="43" fontId="0" fillId="0" borderId="1" xfId="1" applyFont="1" applyFill="1" applyBorder="1" applyAlignment="1">
      <alignment vertical="top"/>
    </xf>
    <xf numFmtId="0" fontId="0" fillId="0" borderId="0" xfId="0" applyFill="1"/>
    <xf numFmtId="0" fontId="0" fillId="0" borderId="5" xfId="0" applyFill="1" applyBorder="1" applyAlignment="1">
      <alignment horizontal="center" vertical="top"/>
    </xf>
    <xf numFmtId="0" fontId="0" fillId="0" borderId="6" xfId="0" applyFill="1" applyBorder="1" applyAlignment="1">
      <alignment horizontal="center" vertical="top"/>
    </xf>
    <xf numFmtId="0" fontId="0" fillId="0" borderId="7" xfId="0" applyFill="1" applyBorder="1" applyAlignment="1">
      <alignment horizontal="center" vertical="top"/>
    </xf>
    <xf numFmtId="0" fontId="0" fillId="0" borderId="5" xfId="0" applyFill="1" applyBorder="1" applyAlignment="1">
      <alignment horizontal="center" vertical="top" wrapText="1"/>
    </xf>
    <xf numFmtId="0" fontId="0" fillId="0" borderId="6" xfId="0" applyFill="1" applyBorder="1" applyAlignment="1">
      <alignment horizontal="center" vertical="top" wrapText="1"/>
    </xf>
    <xf numFmtId="0" fontId="0" fillId="0" borderId="5" xfId="0" applyFill="1" applyBorder="1" applyAlignment="1">
      <alignment vertical="center" wrapText="1"/>
    </xf>
    <xf numFmtId="0" fontId="0" fillId="0" borderId="7" xfId="0" applyFill="1" applyBorder="1" applyAlignment="1">
      <alignment vertical="center" wrapText="1"/>
    </xf>
    <xf numFmtId="0" fontId="0" fillId="0" borderId="6" xfId="0" applyFill="1" applyBorder="1" applyAlignment="1">
      <alignment vertical="center" wrapText="1"/>
    </xf>
    <xf numFmtId="0" fontId="0" fillId="0" borderId="5" xfId="0" applyFill="1" applyBorder="1" applyAlignment="1">
      <alignment vertical="top" wrapText="1"/>
    </xf>
    <xf numFmtId="0" fontId="0" fillId="0" borderId="7" xfId="0" applyFill="1" applyBorder="1" applyAlignment="1">
      <alignment vertical="top" wrapText="1"/>
    </xf>
    <xf numFmtId="0" fontId="0" fillId="0" borderId="6" xfId="0" applyFill="1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Fill="1" applyBorder="1" applyAlignment="1">
      <alignment horizontal="center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2" xfId="0" applyFill="1" applyBorder="1" applyAlignment="1">
      <alignment horizontal="center" vertical="top"/>
    </xf>
    <xf numFmtId="0" fontId="0" fillId="0" borderId="3" xfId="0" applyFill="1" applyBorder="1" applyAlignment="1">
      <alignment horizontal="center" vertical="top"/>
    </xf>
    <xf numFmtId="0" fontId="0" fillId="0" borderId="4" xfId="0" applyFill="1" applyBorder="1" applyAlignment="1">
      <alignment horizontal="center" vertical="top"/>
    </xf>
    <xf numFmtId="0" fontId="0" fillId="0" borderId="2" xfId="0" applyFill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top" wrapText="1"/>
    </xf>
    <xf numFmtId="0" fontId="0" fillId="0" borderId="4" xfId="0" applyFill="1" applyBorder="1" applyAlignment="1">
      <alignment horizontal="center" vertical="top" wrapText="1"/>
    </xf>
    <xf numFmtId="0" fontId="0" fillId="0" borderId="8" xfId="0" applyFill="1" applyBorder="1" applyAlignment="1">
      <alignment vertical="top" wrapText="1"/>
    </xf>
    <xf numFmtId="0" fontId="0" fillId="0" borderId="9" xfId="0" applyFill="1" applyBorder="1" applyAlignment="1">
      <alignment vertical="top" wrapText="1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2" fillId="0" borderId="11" xfId="0" applyFont="1" applyBorder="1" applyAlignment="1">
      <alignment horizontal="center"/>
    </xf>
    <xf numFmtId="0" fontId="0" fillId="0" borderId="7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4"/>
  <sheetViews>
    <sheetView tabSelected="1" view="pageBreakPreview" topLeftCell="A2" zoomScale="60" zoomScaleNormal="80" workbookViewId="0">
      <pane ySplit="7" topLeftCell="A131" activePane="bottomLeft" state="frozen"/>
      <selection activeCell="A2" sqref="A2"/>
      <selection pane="bottomLeft" activeCell="I135" sqref="I135"/>
    </sheetView>
  </sheetViews>
  <sheetFormatPr defaultRowHeight="15" x14ac:dyDescent="0.25"/>
  <cols>
    <col min="1" max="1" width="4.28515625" customWidth="1"/>
    <col min="2" max="2" width="23.140625" customWidth="1"/>
    <col min="3" max="3" width="29.28515625" customWidth="1"/>
    <col min="4" max="4" width="13.140625" customWidth="1"/>
    <col min="5" max="5" width="8.28515625" customWidth="1"/>
    <col min="6" max="6" width="7.5703125" customWidth="1"/>
    <col min="7" max="8" width="5.42578125" customWidth="1"/>
    <col min="9" max="9" width="15.42578125" customWidth="1"/>
    <col min="10" max="10" width="13.5703125" customWidth="1"/>
    <col min="11" max="11" width="17.28515625" style="28" customWidth="1"/>
    <col min="12" max="12" width="14" customWidth="1"/>
    <col min="13" max="13" width="13.85546875" customWidth="1"/>
    <col min="14" max="14" width="14" style="17" customWidth="1"/>
    <col min="20" max="20" width="9.140625" customWidth="1"/>
  </cols>
  <sheetData>
    <row r="1" spans="1:14" ht="51" customHeight="1" x14ac:dyDescent="0.25">
      <c r="K1" s="67" t="s">
        <v>133</v>
      </c>
      <c r="L1" s="67"/>
      <c r="M1" s="67"/>
      <c r="N1" s="67"/>
    </row>
    <row r="2" spans="1:14" ht="37.5" customHeight="1" x14ac:dyDescent="0.25">
      <c r="K2" s="67"/>
      <c r="L2" s="67"/>
      <c r="M2" s="67"/>
      <c r="N2" s="67"/>
    </row>
    <row r="3" spans="1:14" ht="25.5" customHeight="1" x14ac:dyDescent="0.25">
      <c r="K3" s="67"/>
      <c r="L3" s="67"/>
      <c r="M3" s="67"/>
      <c r="N3" s="67"/>
    </row>
    <row r="4" spans="1:14" ht="22.5" customHeight="1" x14ac:dyDescent="0.25">
      <c r="A4" s="68" t="s">
        <v>134</v>
      </c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</row>
    <row r="5" spans="1:14" ht="15.75" x14ac:dyDescent="0.25">
      <c r="A5" s="69" t="s">
        <v>48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</row>
    <row r="6" spans="1:14" ht="57.75" customHeight="1" x14ac:dyDescent="0.25">
      <c r="A6" s="49" t="s">
        <v>0</v>
      </c>
      <c r="B6" s="51" t="s">
        <v>1</v>
      </c>
      <c r="C6" s="51" t="s">
        <v>111</v>
      </c>
      <c r="D6" s="51" t="s">
        <v>110</v>
      </c>
      <c r="E6" s="46" t="s">
        <v>2</v>
      </c>
      <c r="F6" s="47"/>
      <c r="G6" s="47"/>
      <c r="H6" s="48"/>
      <c r="I6" s="56" t="s">
        <v>6</v>
      </c>
      <c r="J6" s="56"/>
      <c r="K6" s="56"/>
      <c r="L6" s="56"/>
      <c r="M6" s="56"/>
      <c r="N6" s="56"/>
    </row>
    <row r="7" spans="1:14" ht="60.75" customHeight="1" x14ac:dyDescent="0.25">
      <c r="A7" s="50"/>
      <c r="B7" s="52"/>
      <c r="C7" s="52"/>
      <c r="D7" s="52"/>
      <c r="E7" s="2" t="s">
        <v>4</v>
      </c>
      <c r="F7" s="2" t="s">
        <v>5</v>
      </c>
      <c r="G7" s="2" t="s">
        <v>142</v>
      </c>
      <c r="H7" s="2" t="s">
        <v>3</v>
      </c>
      <c r="I7" s="2" t="s">
        <v>7</v>
      </c>
      <c r="J7" s="2" t="s">
        <v>46</v>
      </c>
      <c r="K7" s="22" t="s">
        <v>8</v>
      </c>
      <c r="L7" s="2" t="s">
        <v>10</v>
      </c>
      <c r="M7" s="3" t="s">
        <v>9</v>
      </c>
      <c r="N7" s="13" t="s">
        <v>47</v>
      </c>
    </row>
    <row r="8" spans="1:14" x14ac:dyDescent="0.25">
      <c r="A8" s="1">
        <v>1</v>
      </c>
      <c r="B8" s="2">
        <v>2</v>
      </c>
      <c r="C8" s="2">
        <v>3</v>
      </c>
      <c r="D8" s="2">
        <v>4</v>
      </c>
      <c r="E8" s="2">
        <v>5</v>
      </c>
      <c r="F8" s="2">
        <v>6</v>
      </c>
      <c r="G8" s="2">
        <v>7</v>
      </c>
      <c r="H8" s="2">
        <v>8</v>
      </c>
      <c r="I8" s="2">
        <v>9</v>
      </c>
      <c r="J8" s="2">
        <v>10</v>
      </c>
      <c r="K8" s="22">
        <v>11</v>
      </c>
      <c r="L8" s="2">
        <v>12</v>
      </c>
      <c r="M8" s="3">
        <v>13</v>
      </c>
      <c r="N8" s="4">
        <v>14</v>
      </c>
    </row>
    <row r="9" spans="1:14" ht="16.5" customHeight="1" x14ac:dyDescent="0.25">
      <c r="A9" s="54" t="s">
        <v>13</v>
      </c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14"/>
    </row>
    <row r="10" spans="1:14" ht="273.75" customHeight="1" x14ac:dyDescent="0.25">
      <c r="A10" s="65">
        <v>2</v>
      </c>
      <c r="B10" s="38" t="s">
        <v>108</v>
      </c>
      <c r="C10" s="6" t="s">
        <v>189</v>
      </c>
      <c r="D10" s="6" t="s">
        <v>119</v>
      </c>
      <c r="E10" s="6" t="s">
        <v>14</v>
      </c>
      <c r="F10" s="6" t="s">
        <v>14</v>
      </c>
      <c r="G10" s="6" t="s">
        <v>14</v>
      </c>
      <c r="H10" s="6" t="s">
        <v>14</v>
      </c>
      <c r="I10" s="8">
        <f>J10+K10+L10+M10+N10</f>
        <v>141397447.75</v>
      </c>
      <c r="J10" s="8">
        <f>J137</f>
        <v>25933329.079999998</v>
      </c>
      <c r="K10" s="23">
        <f>K15+K31+K44+K53+K72+K135</f>
        <v>26623279.670000002</v>
      </c>
      <c r="L10" s="8">
        <f>L15+L31+L51+L61+L72+L135</f>
        <v>29613613</v>
      </c>
      <c r="M10" s="9">
        <f>L10</f>
        <v>29613613</v>
      </c>
      <c r="N10" s="9">
        <f>M10</f>
        <v>29613613</v>
      </c>
    </row>
    <row r="11" spans="1:14" ht="36" customHeight="1" x14ac:dyDescent="0.25">
      <c r="A11" s="70"/>
      <c r="B11" s="53"/>
      <c r="C11" s="6" t="s">
        <v>11</v>
      </c>
      <c r="D11" s="6" t="s">
        <v>12</v>
      </c>
      <c r="E11" s="6" t="s">
        <v>14</v>
      </c>
      <c r="F11" s="6" t="s">
        <v>14</v>
      </c>
      <c r="G11" s="6" t="s">
        <v>14</v>
      </c>
      <c r="H11" s="6" t="s">
        <v>14</v>
      </c>
      <c r="I11" s="8">
        <f t="shared" ref="I11:I29" si="0">J11+K11+L11+M11+N11</f>
        <v>13912100</v>
      </c>
      <c r="J11" s="8">
        <f>J30</f>
        <v>2520100</v>
      </c>
      <c r="K11" s="23">
        <f>K30</f>
        <v>2848000</v>
      </c>
      <c r="L11" s="8">
        <f>L30</f>
        <v>2848000</v>
      </c>
      <c r="M11" s="9">
        <f>L11</f>
        <v>2848000</v>
      </c>
      <c r="N11" s="9">
        <f>M11</f>
        <v>2848000</v>
      </c>
    </row>
    <row r="12" spans="1:14" ht="178.5" customHeight="1" x14ac:dyDescent="0.25">
      <c r="A12" s="66"/>
      <c r="B12" s="39"/>
      <c r="C12" s="6" t="s">
        <v>135</v>
      </c>
      <c r="D12" s="6" t="s">
        <v>136</v>
      </c>
      <c r="E12" s="6" t="s">
        <v>14</v>
      </c>
      <c r="F12" s="6" t="s">
        <v>14</v>
      </c>
      <c r="G12" s="6" t="s">
        <v>14</v>
      </c>
      <c r="H12" s="6" t="s">
        <v>14</v>
      </c>
      <c r="I12" s="8">
        <f t="shared" si="0"/>
        <v>0</v>
      </c>
      <c r="J12" s="8">
        <v>0</v>
      </c>
      <c r="K12" s="23">
        <v>0</v>
      </c>
      <c r="L12" s="8">
        <v>0</v>
      </c>
      <c r="M12" s="9">
        <v>0</v>
      </c>
      <c r="N12" s="15">
        <v>0</v>
      </c>
    </row>
    <row r="13" spans="1:14" ht="36.75" customHeight="1" x14ac:dyDescent="0.25">
      <c r="A13" s="7">
        <v>3</v>
      </c>
      <c r="B13" s="6" t="s">
        <v>15</v>
      </c>
      <c r="C13" s="6"/>
      <c r="D13" s="6" t="s">
        <v>16</v>
      </c>
      <c r="E13" s="6" t="s">
        <v>14</v>
      </c>
      <c r="F13" s="6" t="s">
        <v>14</v>
      </c>
      <c r="G13" s="6" t="s">
        <v>14</v>
      </c>
      <c r="H13" s="6" t="s">
        <v>14</v>
      </c>
      <c r="I13" s="8">
        <f>J13+K13+L13+M13+N13</f>
        <v>155309547.75</v>
      </c>
      <c r="J13" s="8">
        <f>J10+J11</f>
        <v>28453429.079999998</v>
      </c>
      <c r="K13" s="23">
        <f>K10+K11</f>
        <v>29471279.670000002</v>
      </c>
      <c r="L13" s="8">
        <f>L10+L11</f>
        <v>32461613</v>
      </c>
      <c r="M13" s="9">
        <f>L13</f>
        <v>32461613</v>
      </c>
      <c r="N13" s="9">
        <f>M13</f>
        <v>32461613</v>
      </c>
    </row>
    <row r="14" spans="1:14" ht="213" customHeight="1" x14ac:dyDescent="0.25">
      <c r="A14" s="7">
        <v>4</v>
      </c>
      <c r="B14" s="6" t="s">
        <v>17</v>
      </c>
      <c r="C14" s="6" t="s">
        <v>51</v>
      </c>
      <c r="D14" s="6" t="s">
        <v>18</v>
      </c>
      <c r="E14" s="6" t="s">
        <v>14</v>
      </c>
      <c r="F14" s="6" t="s">
        <v>14</v>
      </c>
      <c r="G14" s="6" t="s">
        <v>14</v>
      </c>
      <c r="H14" s="6" t="s">
        <v>14</v>
      </c>
      <c r="I14" s="8">
        <f t="shared" si="0"/>
        <v>8114651.4500000002</v>
      </c>
      <c r="J14" s="8">
        <f>J15</f>
        <v>1361411.45</v>
      </c>
      <c r="K14" s="23">
        <f t="shared" ref="K14:L14" si="1">K15</f>
        <v>1688310</v>
      </c>
      <c r="L14" s="8">
        <f t="shared" si="1"/>
        <v>1688310</v>
      </c>
      <c r="M14" s="9">
        <f>M15</f>
        <v>1688310</v>
      </c>
      <c r="N14" s="15">
        <f>N15</f>
        <v>1688310</v>
      </c>
    </row>
    <row r="15" spans="1:14" ht="201.75" customHeight="1" x14ac:dyDescent="0.25">
      <c r="A15" s="7">
        <v>5</v>
      </c>
      <c r="B15" s="6" t="s">
        <v>19</v>
      </c>
      <c r="C15" s="6" t="s">
        <v>52</v>
      </c>
      <c r="D15" s="6" t="s">
        <v>18</v>
      </c>
      <c r="E15" s="6" t="s">
        <v>14</v>
      </c>
      <c r="F15" s="6" t="s">
        <v>14</v>
      </c>
      <c r="G15" s="6" t="s">
        <v>14</v>
      </c>
      <c r="H15" s="6" t="s">
        <v>14</v>
      </c>
      <c r="I15" s="8">
        <f t="shared" si="0"/>
        <v>8114651.4500000002</v>
      </c>
      <c r="J15" s="8">
        <f>J16+J17+J18</f>
        <v>1361411.45</v>
      </c>
      <c r="K15" s="23">
        <f>K16+K17+K18</f>
        <v>1688310</v>
      </c>
      <c r="L15" s="8">
        <f>L16+L17+L18</f>
        <v>1688310</v>
      </c>
      <c r="M15" s="9">
        <f>M16+M17+M18</f>
        <v>1688310</v>
      </c>
      <c r="N15" s="15">
        <f>N16+N17+N18</f>
        <v>1688310</v>
      </c>
    </row>
    <row r="16" spans="1:14" ht="155.25" customHeight="1" x14ac:dyDescent="0.25">
      <c r="A16" s="7">
        <v>6</v>
      </c>
      <c r="B16" s="6" t="s">
        <v>20</v>
      </c>
      <c r="C16" s="6" t="s">
        <v>21</v>
      </c>
      <c r="D16" s="6" t="s">
        <v>18</v>
      </c>
      <c r="E16" s="6" t="s">
        <v>14</v>
      </c>
      <c r="F16" s="6" t="s">
        <v>14</v>
      </c>
      <c r="G16" s="6" t="s">
        <v>14</v>
      </c>
      <c r="H16" s="6" t="s">
        <v>14</v>
      </c>
      <c r="I16" s="8">
        <f t="shared" si="0"/>
        <v>81120</v>
      </c>
      <c r="J16" s="8">
        <v>16224</v>
      </c>
      <c r="K16" s="23">
        <v>16224</v>
      </c>
      <c r="L16" s="8">
        <v>16224</v>
      </c>
      <c r="M16" s="9">
        <v>16224</v>
      </c>
      <c r="N16" s="15">
        <v>16224</v>
      </c>
    </row>
    <row r="17" spans="1:14" ht="294" customHeight="1" x14ac:dyDescent="0.25">
      <c r="A17" s="7">
        <v>7</v>
      </c>
      <c r="B17" s="6" t="s">
        <v>22</v>
      </c>
      <c r="C17" s="6" t="s">
        <v>23</v>
      </c>
      <c r="D17" s="6" t="s">
        <v>18</v>
      </c>
      <c r="E17" s="6" t="s">
        <v>14</v>
      </c>
      <c r="F17" s="6" t="s">
        <v>14</v>
      </c>
      <c r="G17" s="6" t="s">
        <v>14</v>
      </c>
      <c r="H17" s="6" t="s">
        <v>14</v>
      </c>
      <c r="I17" s="8">
        <f t="shared" si="0"/>
        <v>5202806</v>
      </c>
      <c r="J17" s="8">
        <v>857478</v>
      </c>
      <c r="K17" s="23">
        <v>1086332</v>
      </c>
      <c r="L17" s="8">
        <v>1086332</v>
      </c>
      <c r="M17" s="9">
        <v>1086332</v>
      </c>
      <c r="N17" s="15">
        <f>K17</f>
        <v>1086332</v>
      </c>
    </row>
    <row r="18" spans="1:14" ht="127.5" customHeight="1" x14ac:dyDescent="0.25">
      <c r="A18" s="65">
        <v>8</v>
      </c>
      <c r="B18" s="43" t="s">
        <v>24</v>
      </c>
      <c r="C18" s="6" t="s">
        <v>25</v>
      </c>
      <c r="D18" s="6" t="s">
        <v>18</v>
      </c>
      <c r="E18" s="6" t="s">
        <v>14</v>
      </c>
      <c r="F18" s="6" t="s">
        <v>14</v>
      </c>
      <c r="G18" s="6" t="s">
        <v>14</v>
      </c>
      <c r="H18" s="6" t="s">
        <v>14</v>
      </c>
      <c r="I18" s="8">
        <f t="shared" si="0"/>
        <v>2830725.45</v>
      </c>
      <c r="J18" s="8">
        <f>J19+J20+J22+J21+J23</f>
        <v>487709.44999999995</v>
      </c>
      <c r="K18" s="23">
        <f>K19+K20+K21+K22+K23</f>
        <v>585754</v>
      </c>
      <c r="L18" s="8">
        <f>L19+L20+L21+L22+L23</f>
        <v>585754</v>
      </c>
      <c r="M18" s="9">
        <f>M19+M20+M21+M22+M23</f>
        <v>585754</v>
      </c>
      <c r="N18" s="15">
        <f>N19+N20+N21+N22+N23</f>
        <v>585754</v>
      </c>
    </row>
    <row r="19" spans="1:14" ht="93" customHeight="1" x14ac:dyDescent="0.25">
      <c r="A19" s="70"/>
      <c r="B19" s="44"/>
      <c r="C19" s="6" t="s">
        <v>114</v>
      </c>
      <c r="D19" s="43" t="s">
        <v>18</v>
      </c>
      <c r="E19" s="6" t="s">
        <v>14</v>
      </c>
      <c r="F19" s="6" t="s">
        <v>14</v>
      </c>
      <c r="G19" s="6" t="s">
        <v>14</v>
      </c>
      <c r="H19" s="6" t="s">
        <v>14</v>
      </c>
      <c r="I19" s="8">
        <f t="shared" si="0"/>
        <v>114920</v>
      </c>
      <c r="J19" s="8">
        <v>0</v>
      </c>
      <c r="K19" s="23">
        <v>28730</v>
      </c>
      <c r="L19" s="8">
        <v>28730</v>
      </c>
      <c r="M19" s="9">
        <v>28730</v>
      </c>
      <c r="N19" s="15">
        <f t="shared" ref="N19:N25" si="2">K19</f>
        <v>28730</v>
      </c>
    </row>
    <row r="20" spans="1:14" ht="32.450000000000003" customHeight="1" x14ac:dyDescent="0.25">
      <c r="A20" s="70"/>
      <c r="B20" s="44"/>
      <c r="C20" s="6" t="s">
        <v>137</v>
      </c>
      <c r="D20" s="44"/>
      <c r="E20" s="6" t="s">
        <v>14</v>
      </c>
      <c r="F20" s="6" t="s">
        <v>14</v>
      </c>
      <c r="G20" s="6" t="s">
        <v>14</v>
      </c>
      <c r="H20" s="6" t="s">
        <v>14</v>
      </c>
      <c r="I20" s="8">
        <f t="shared" si="0"/>
        <v>802750</v>
      </c>
      <c r="J20" s="8">
        <v>160550</v>
      </c>
      <c r="K20" s="24">
        <v>160550</v>
      </c>
      <c r="L20" s="18">
        <v>160550</v>
      </c>
      <c r="M20" s="19">
        <v>160550</v>
      </c>
      <c r="N20" s="15">
        <f t="shared" si="2"/>
        <v>160550</v>
      </c>
    </row>
    <row r="21" spans="1:14" ht="32.450000000000003" customHeight="1" x14ac:dyDescent="0.25">
      <c r="A21" s="70"/>
      <c r="B21" s="44"/>
      <c r="C21" s="6" t="s">
        <v>138</v>
      </c>
      <c r="D21" s="44"/>
      <c r="E21" s="6" t="s">
        <v>14</v>
      </c>
      <c r="F21" s="6" t="s">
        <v>14</v>
      </c>
      <c r="G21" s="6" t="s">
        <v>14</v>
      </c>
      <c r="H21" s="6" t="s">
        <v>14</v>
      </c>
      <c r="I21" s="8">
        <f t="shared" si="0"/>
        <v>803963</v>
      </c>
      <c r="J21" s="8">
        <v>134723</v>
      </c>
      <c r="K21" s="24">
        <v>167310</v>
      </c>
      <c r="L21" s="18">
        <v>167310</v>
      </c>
      <c r="M21" s="19">
        <v>167310</v>
      </c>
      <c r="N21" s="15">
        <f t="shared" si="2"/>
        <v>167310</v>
      </c>
    </row>
    <row r="22" spans="1:14" ht="33" customHeight="1" x14ac:dyDescent="0.25">
      <c r="A22" s="70"/>
      <c r="B22" s="44"/>
      <c r="C22" s="6" t="s">
        <v>139</v>
      </c>
      <c r="D22" s="44"/>
      <c r="E22" s="6" t="s">
        <v>14</v>
      </c>
      <c r="F22" s="6" t="s">
        <v>14</v>
      </c>
      <c r="G22" s="6" t="s">
        <v>14</v>
      </c>
      <c r="H22" s="6" t="s">
        <v>14</v>
      </c>
      <c r="I22" s="8">
        <f t="shared" si="0"/>
        <v>349011.85</v>
      </c>
      <c r="J22" s="8">
        <v>67795.850000000006</v>
      </c>
      <c r="K22" s="24">
        <v>70304</v>
      </c>
      <c r="L22" s="18">
        <v>70304</v>
      </c>
      <c r="M22" s="19">
        <v>70304</v>
      </c>
      <c r="N22" s="15">
        <f t="shared" si="2"/>
        <v>70304</v>
      </c>
    </row>
    <row r="23" spans="1:14" ht="36.6" customHeight="1" x14ac:dyDescent="0.25">
      <c r="A23" s="66"/>
      <c r="B23" s="45"/>
      <c r="C23" s="6" t="s">
        <v>140</v>
      </c>
      <c r="D23" s="45"/>
      <c r="E23" s="6" t="s">
        <v>14</v>
      </c>
      <c r="F23" s="6" t="s">
        <v>14</v>
      </c>
      <c r="G23" s="6" t="s">
        <v>14</v>
      </c>
      <c r="H23" s="6" t="s">
        <v>14</v>
      </c>
      <c r="I23" s="8">
        <f t="shared" si="0"/>
        <v>760080.6</v>
      </c>
      <c r="J23" s="8">
        <v>124640.6</v>
      </c>
      <c r="K23" s="24">
        <v>158860</v>
      </c>
      <c r="L23" s="18">
        <v>158860</v>
      </c>
      <c r="M23" s="19">
        <v>158860</v>
      </c>
      <c r="N23" s="15">
        <f t="shared" si="2"/>
        <v>158860</v>
      </c>
    </row>
    <row r="24" spans="1:14" ht="168" customHeight="1" x14ac:dyDescent="0.25">
      <c r="A24" s="7">
        <v>9</v>
      </c>
      <c r="B24" s="6" t="s">
        <v>112</v>
      </c>
      <c r="C24" s="6" t="s">
        <v>159</v>
      </c>
      <c r="D24" s="6" t="s">
        <v>18</v>
      </c>
      <c r="E24" s="6" t="s">
        <v>14</v>
      </c>
      <c r="F24" s="6" t="s">
        <v>14</v>
      </c>
      <c r="G24" s="6" t="s">
        <v>14</v>
      </c>
      <c r="H24" s="6" t="s">
        <v>14</v>
      </c>
      <c r="I24" s="8">
        <f t="shared" si="0"/>
        <v>665000</v>
      </c>
      <c r="J24" s="8">
        <v>133000</v>
      </c>
      <c r="K24" s="23">
        <v>133000</v>
      </c>
      <c r="L24" s="8">
        <v>133000</v>
      </c>
      <c r="M24" s="9">
        <v>133000</v>
      </c>
      <c r="N24" s="15">
        <f t="shared" si="2"/>
        <v>133000</v>
      </c>
    </row>
    <row r="25" spans="1:14" ht="261" customHeight="1" x14ac:dyDescent="0.25">
      <c r="A25" s="7">
        <v>9</v>
      </c>
      <c r="B25" s="6" t="s">
        <v>113</v>
      </c>
      <c r="C25" s="6" t="s">
        <v>130</v>
      </c>
      <c r="D25" s="6" t="s">
        <v>18</v>
      </c>
      <c r="E25" s="6" t="s">
        <v>14</v>
      </c>
      <c r="F25" s="6" t="s">
        <v>14</v>
      </c>
      <c r="G25" s="6" t="s">
        <v>14</v>
      </c>
      <c r="H25" s="6" t="s">
        <v>14</v>
      </c>
      <c r="I25" s="8">
        <f t="shared" si="0"/>
        <v>900000</v>
      </c>
      <c r="J25" s="8">
        <v>220000</v>
      </c>
      <c r="K25" s="23">
        <v>170000</v>
      </c>
      <c r="L25" s="8">
        <v>170000</v>
      </c>
      <c r="M25" s="9">
        <v>170000</v>
      </c>
      <c r="N25" s="15">
        <f t="shared" si="2"/>
        <v>170000</v>
      </c>
    </row>
    <row r="26" spans="1:14" ht="213" customHeight="1" x14ac:dyDescent="0.25">
      <c r="A26" s="7">
        <v>10</v>
      </c>
      <c r="B26" s="6" t="s">
        <v>115</v>
      </c>
      <c r="C26" s="6" t="s">
        <v>53</v>
      </c>
      <c r="D26" s="6" t="s">
        <v>18</v>
      </c>
      <c r="E26" s="6" t="s">
        <v>14</v>
      </c>
      <c r="F26" s="6" t="s">
        <v>14</v>
      </c>
      <c r="G26" s="6" t="s">
        <v>14</v>
      </c>
      <c r="H26" s="6" t="s">
        <v>14</v>
      </c>
      <c r="I26" s="8">
        <f t="shared" si="0"/>
        <v>123560889.63</v>
      </c>
      <c r="J26" s="8">
        <f>J63</f>
        <v>22628421.629999999</v>
      </c>
      <c r="K26" s="30">
        <f>K63</f>
        <v>22983117</v>
      </c>
      <c r="L26" s="8">
        <f>L63</f>
        <v>25983117</v>
      </c>
      <c r="M26" s="9">
        <f>M63</f>
        <v>25983117</v>
      </c>
      <c r="N26" s="15">
        <f>N63</f>
        <v>25983117</v>
      </c>
    </row>
    <row r="27" spans="1:14" ht="300.75" customHeight="1" x14ac:dyDescent="0.25">
      <c r="A27" s="35">
        <v>11</v>
      </c>
      <c r="B27" s="43" t="s">
        <v>172</v>
      </c>
      <c r="C27" s="6" t="s">
        <v>190</v>
      </c>
      <c r="D27" s="6" t="s">
        <v>57</v>
      </c>
      <c r="E27" s="6" t="s">
        <v>14</v>
      </c>
      <c r="F27" s="6" t="s">
        <v>14</v>
      </c>
      <c r="G27" s="6" t="s">
        <v>14</v>
      </c>
      <c r="H27" s="6" t="s">
        <v>14</v>
      </c>
      <c r="I27" s="8">
        <f t="shared" si="0"/>
        <v>811135</v>
      </c>
      <c r="J27" s="8">
        <f>J31</f>
        <v>160391</v>
      </c>
      <c r="K27" s="23">
        <f>K31</f>
        <v>162686</v>
      </c>
      <c r="L27" s="8">
        <f>L31</f>
        <v>162686</v>
      </c>
      <c r="M27" s="9">
        <f>M31</f>
        <v>162686</v>
      </c>
      <c r="N27" s="15">
        <f>N31</f>
        <v>162686</v>
      </c>
    </row>
    <row r="28" spans="1:14" ht="39.75" customHeight="1" x14ac:dyDescent="0.25">
      <c r="A28" s="36"/>
      <c r="B28" s="45"/>
      <c r="C28" s="6" t="s">
        <v>11</v>
      </c>
      <c r="D28" s="6" t="s">
        <v>12</v>
      </c>
      <c r="E28" s="6" t="s">
        <v>14</v>
      </c>
      <c r="F28" s="6" t="s">
        <v>14</v>
      </c>
      <c r="G28" s="6" t="s">
        <v>14</v>
      </c>
      <c r="H28" s="6" t="s">
        <v>14</v>
      </c>
      <c r="I28" s="8">
        <f t="shared" si="0"/>
        <v>13912100</v>
      </c>
      <c r="J28" s="8">
        <f>J30</f>
        <v>2520100</v>
      </c>
      <c r="K28" s="23">
        <f>K30</f>
        <v>2848000</v>
      </c>
      <c r="L28" s="8">
        <f>L30</f>
        <v>2848000</v>
      </c>
      <c r="M28" s="9">
        <f>M30</f>
        <v>2848000</v>
      </c>
      <c r="N28" s="15">
        <f>N30</f>
        <v>2848000</v>
      </c>
    </row>
    <row r="29" spans="1:14" ht="196.5" customHeight="1" x14ac:dyDescent="0.25">
      <c r="A29" s="7">
        <v>12</v>
      </c>
      <c r="B29" s="7"/>
      <c r="C29" s="6" t="s">
        <v>160</v>
      </c>
      <c r="D29" s="6" t="s">
        <v>141</v>
      </c>
      <c r="E29" s="6" t="s">
        <v>14</v>
      </c>
      <c r="F29" s="6" t="s">
        <v>14</v>
      </c>
      <c r="G29" s="6" t="s">
        <v>14</v>
      </c>
      <c r="H29" s="6" t="s">
        <v>14</v>
      </c>
      <c r="I29" s="10">
        <f t="shared" si="0"/>
        <v>0</v>
      </c>
      <c r="J29" s="10">
        <v>0</v>
      </c>
      <c r="K29" s="25">
        <v>0</v>
      </c>
      <c r="L29" s="8">
        <v>0</v>
      </c>
      <c r="M29" s="9">
        <v>0</v>
      </c>
      <c r="N29" s="15">
        <v>0</v>
      </c>
    </row>
    <row r="30" spans="1:14" ht="38.450000000000003" customHeight="1" x14ac:dyDescent="0.25">
      <c r="A30" s="35">
        <v>13</v>
      </c>
      <c r="B30" s="43" t="s">
        <v>195</v>
      </c>
      <c r="C30" s="43" t="s">
        <v>11</v>
      </c>
      <c r="D30" s="6" t="s">
        <v>12</v>
      </c>
      <c r="E30" s="6" t="s">
        <v>14</v>
      </c>
      <c r="F30" s="6" t="s">
        <v>14</v>
      </c>
      <c r="G30" s="6" t="s">
        <v>14</v>
      </c>
      <c r="H30" s="6" t="s">
        <v>14</v>
      </c>
      <c r="I30" s="10">
        <f>K30+L30+M30+N30+J30</f>
        <v>13912100</v>
      </c>
      <c r="J30" s="10">
        <f t="shared" ref="J30:N31" si="3">J32+J34+J36+J38</f>
        <v>2520100</v>
      </c>
      <c r="K30" s="26">
        <f t="shared" si="3"/>
        <v>2848000</v>
      </c>
      <c r="L30" s="18">
        <f t="shared" si="3"/>
        <v>2848000</v>
      </c>
      <c r="M30" s="19">
        <f t="shared" si="3"/>
        <v>2848000</v>
      </c>
      <c r="N30" s="10">
        <f t="shared" si="3"/>
        <v>2848000</v>
      </c>
    </row>
    <row r="31" spans="1:14" ht="75.75" customHeight="1" x14ac:dyDescent="0.25">
      <c r="A31" s="36"/>
      <c r="B31" s="45"/>
      <c r="C31" s="45"/>
      <c r="D31" s="6" t="s">
        <v>26</v>
      </c>
      <c r="E31" s="7" t="s">
        <v>14</v>
      </c>
      <c r="F31" s="7" t="s">
        <v>14</v>
      </c>
      <c r="G31" s="7" t="s">
        <v>14</v>
      </c>
      <c r="H31" s="7" t="s">
        <v>14</v>
      </c>
      <c r="I31" s="10">
        <f t="shared" ref="I31:I39" si="4">M31+L31+K31+J31+N31</f>
        <v>811135</v>
      </c>
      <c r="J31" s="10">
        <f t="shared" si="3"/>
        <v>160391</v>
      </c>
      <c r="K31" s="26">
        <f t="shared" si="3"/>
        <v>162686</v>
      </c>
      <c r="L31" s="20">
        <f t="shared" si="3"/>
        <v>162686</v>
      </c>
      <c r="M31" s="21">
        <f t="shared" si="3"/>
        <v>162686</v>
      </c>
      <c r="N31" s="15">
        <f t="shared" si="3"/>
        <v>162686</v>
      </c>
    </row>
    <row r="32" spans="1:14" ht="28.15" customHeight="1" x14ac:dyDescent="0.25">
      <c r="A32" s="35">
        <v>14</v>
      </c>
      <c r="B32" s="43" t="s">
        <v>186</v>
      </c>
      <c r="C32" s="63" t="s">
        <v>137</v>
      </c>
      <c r="D32" s="6" t="s">
        <v>27</v>
      </c>
      <c r="E32" s="6" t="s">
        <v>14</v>
      </c>
      <c r="F32" s="7" t="s">
        <v>14</v>
      </c>
      <c r="G32" s="7" t="s">
        <v>14</v>
      </c>
      <c r="H32" s="7" t="s">
        <v>14</v>
      </c>
      <c r="I32" s="10">
        <f t="shared" si="4"/>
        <v>3478025</v>
      </c>
      <c r="J32" s="10">
        <v>630025</v>
      </c>
      <c r="K32" s="32">
        <v>712000</v>
      </c>
      <c r="L32" s="20">
        <f>K32</f>
        <v>712000</v>
      </c>
      <c r="M32" s="21">
        <f>L32</f>
        <v>712000</v>
      </c>
      <c r="N32" s="15">
        <f>M32</f>
        <v>712000</v>
      </c>
    </row>
    <row r="33" spans="1:14" ht="50.45" customHeight="1" x14ac:dyDescent="0.25">
      <c r="A33" s="37"/>
      <c r="B33" s="44"/>
      <c r="C33" s="64"/>
      <c r="D33" s="6" t="s">
        <v>18</v>
      </c>
      <c r="E33" s="6" t="s">
        <v>14</v>
      </c>
      <c r="F33" s="7" t="s">
        <v>14</v>
      </c>
      <c r="G33" s="7" t="s">
        <v>14</v>
      </c>
      <c r="H33" s="7" t="s">
        <v>14</v>
      </c>
      <c r="I33" s="10">
        <f t="shared" si="4"/>
        <v>189565</v>
      </c>
      <c r="J33" s="10">
        <v>37913</v>
      </c>
      <c r="K33" s="32">
        <v>37913</v>
      </c>
      <c r="L33" s="20">
        <v>37913</v>
      </c>
      <c r="M33" s="21">
        <v>37913</v>
      </c>
      <c r="N33" s="15">
        <f t="shared" ref="N33:N39" si="5">K33</f>
        <v>37913</v>
      </c>
    </row>
    <row r="34" spans="1:14" ht="31.15" customHeight="1" x14ac:dyDescent="0.25">
      <c r="A34" s="37"/>
      <c r="B34" s="44"/>
      <c r="C34" s="43" t="s">
        <v>143</v>
      </c>
      <c r="D34" s="6" t="s">
        <v>27</v>
      </c>
      <c r="E34" s="6" t="s">
        <v>14</v>
      </c>
      <c r="F34" s="7" t="s">
        <v>14</v>
      </c>
      <c r="G34" s="7" t="s">
        <v>14</v>
      </c>
      <c r="H34" s="7" t="s">
        <v>14</v>
      </c>
      <c r="I34" s="10">
        <f t="shared" si="4"/>
        <v>3478025</v>
      </c>
      <c r="J34" s="10">
        <v>630025</v>
      </c>
      <c r="K34" s="32">
        <v>712000</v>
      </c>
      <c r="L34" s="20">
        <f>K34</f>
        <v>712000</v>
      </c>
      <c r="M34" s="21">
        <f>K34</f>
        <v>712000</v>
      </c>
      <c r="N34" s="15">
        <f t="shared" si="5"/>
        <v>712000</v>
      </c>
    </row>
    <row r="35" spans="1:14" ht="56.45" customHeight="1" x14ac:dyDescent="0.25">
      <c r="A35" s="37"/>
      <c r="B35" s="44"/>
      <c r="C35" s="45"/>
      <c r="D35" s="6" t="s">
        <v>18</v>
      </c>
      <c r="E35" s="6" t="s">
        <v>14</v>
      </c>
      <c r="F35" s="7" t="s">
        <v>14</v>
      </c>
      <c r="G35" s="7" t="s">
        <v>14</v>
      </c>
      <c r="H35" s="7" t="s">
        <v>14</v>
      </c>
      <c r="I35" s="10">
        <f t="shared" si="4"/>
        <v>198315</v>
      </c>
      <c r="J35" s="10">
        <v>37827</v>
      </c>
      <c r="K35" s="32">
        <v>40122</v>
      </c>
      <c r="L35" s="20">
        <v>40122</v>
      </c>
      <c r="M35" s="21">
        <v>40122</v>
      </c>
      <c r="N35" s="15">
        <f t="shared" si="5"/>
        <v>40122</v>
      </c>
    </row>
    <row r="36" spans="1:14" ht="36" customHeight="1" x14ac:dyDescent="0.25">
      <c r="A36" s="37"/>
      <c r="B36" s="44"/>
      <c r="C36" s="43" t="s">
        <v>144</v>
      </c>
      <c r="D36" s="6" t="s">
        <v>27</v>
      </c>
      <c r="E36" s="6" t="s">
        <v>14</v>
      </c>
      <c r="F36" s="7" t="s">
        <v>14</v>
      </c>
      <c r="G36" s="7" t="s">
        <v>14</v>
      </c>
      <c r="H36" s="7" t="s">
        <v>14</v>
      </c>
      <c r="I36" s="10">
        <f t="shared" si="4"/>
        <v>3478025</v>
      </c>
      <c r="J36" s="10">
        <v>630025</v>
      </c>
      <c r="K36" s="32">
        <v>712000</v>
      </c>
      <c r="L36" s="20">
        <f>K36</f>
        <v>712000</v>
      </c>
      <c r="M36" s="21">
        <f>L36</f>
        <v>712000</v>
      </c>
      <c r="N36" s="15">
        <f t="shared" si="5"/>
        <v>712000</v>
      </c>
    </row>
    <row r="37" spans="1:14" ht="64.150000000000006" customHeight="1" x14ac:dyDescent="0.25">
      <c r="A37" s="37"/>
      <c r="B37" s="44"/>
      <c r="C37" s="45"/>
      <c r="D37" s="6" t="s">
        <v>18</v>
      </c>
      <c r="E37" s="6" t="s">
        <v>14</v>
      </c>
      <c r="F37" s="7" t="s">
        <v>14</v>
      </c>
      <c r="G37" s="7" t="s">
        <v>14</v>
      </c>
      <c r="H37" s="7" t="s">
        <v>14</v>
      </c>
      <c r="I37" s="10">
        <f t="shared" si="4"/>
        <v>239640</v>
      </c>
      <c r="J37" s="10">
        <v>47928</v>
      </c>
      <c r="K37" s="32">
        <v>47928</v>
      </c>
      <c r="L37" s="20">
        <v>47928</v>
      </c>
      <c r="M37" s="21">
        <v>47928</v>
      </c>
      <c r="N37" s="15">
        <f>K37</f>
        <v>47928</v>
      </c>
    </row>
    <row r="38" spans="1:14" ht="33.75" customHeight="1" x14ac:dyDescent="0.25">
      <c r="A38" s="37"/>
      <c r="B38" s="44"/>
      <c r="C38" s="43" t="s">
        <v>145</v>
      </c>
      <c r="D38" s="6" t="s">
        <v>27</v>
      </c>
      <c r="E38" s="6" t="s">
        <v>14</v>
      </c>
      <c r="F38" s="7" t="s">
        <v>14</v>
      </c>
      <c r="G38" s="7" t="s">
        <v>14</v>
      </c>
      <c r="H38" s="7" t="s">
        <v>14</v>
      </c>
      <c r="I38" s="10">
        <f t="shared" si="4"/>
        <v>3478025</v>
      </c>
      <c r="J38" s="10">
        <v>630025</v>
      </c>
      <c r="K38" s="32">
        <v>712000</v>
      </c>
      <c r="L38" s="20">
        <f>K38</f>
        <v>712000</v>
      </c>
      <c r="M38" s="21">
        <f>K38</f>
        <v>712000</v>
      </c>
      <c r="N38" s="15">
        <f t="shared" si="5"/>
        <v>712000</v>
      </c>
    </row>
    <row r="39" spans="1:14" ht="45" x14ac:dyDescent="0.25">
      <c r="A39" s="36"/>
      <c r="B39" s="45"/>
      <c r="C39" s="45"/>
      <c r="D39" s="6" t="s">
        <v>18</v>
      </c>
      <c r="E39" s="6" t="s">
        <v>14</v>
      </c>
      <c r="F39" s="7" t="s">
        <v>14</v>
      </c>
      <c r="G39" s="7" t="s">
        <v>14</v>
      </c>
      <c r="H39" s="7" t="s">
        <v>14</v>
      </c>
      <c r="I39" s="10">
        <f t="shared" si="4"/>
        <v>183615</v>
      </c>
      <c r="J39" s="10">
        <v>36723</v>
      </c>
      <c r="K39" s="32">
        <v>36723</v>
      </c>
      <c r="L39" s="20">
        <v>36723</v>
      </c>
      <c r="M39" s="21">
        <v>36723</v>
      </c>
      <c r="N39" s="15">
        <f t="shared" si="5"/>
        <v>36723</v>
      </c>
    </row>
    <row r="40" spans="1:14" ht="226.5" customHeight="1" x14ac:dyDescent="0.25">
      <c r="A40" s="65">
        <v>15</v>
      </c>
      <c r="B40" s="43" t="s">
        <v>116</v>
      </c>
      <c r="C40" s="6" t="s">
        <v>131</v>
      </c>
      <c r="D40" s="6" t="s">
        <v>28</v>
      </c>
      <c r="E40" s="6" t="s">
        <v>14</v>
      </c>
      <c r="F40" s="7" t="s">
        <v>14</v>
      </c>
      <c r="G40" s="7" t="s">
        <v>14</v>
      </c>
      <c r="H40" s="7" t="s">
        <v>14</v>
      </c>
      <c r="I40" s="10">
        <f>J40+K40+L40+M40+N40</f>
        <v>4036105</v>
      </c>
      <c r="J40" s="10">
        <v>1282105</v>
      </c>
      <c r="K40" s="25">
        <v>688500</v>
      </c>
      <c r="L40" s="10">
        <v>688500</v>
      </c>
      <c r="M40" s="11">
        <v>688500</v>
      </c>
      <c r="N40" s="15">
        <v>688500</v>
      </c>
    </row>
    <row r="41" spans="1:14" ht="45" x14ac:dyDescent="0.25">
      <c r="A41" s="66"/>
      <c r="B41" s="45"/>
      <c r="C41" s="6" t="s">
        <v>29</v>
      </c>
      <c r="D41" s="6" t="s">
        <v>146</v>
      </c>
      <c r="E41" s="6" t="s">
        <v>14</v>
      </c>
      <c r="F41" s="7" t="s">
        <v>14</v>
      </c>
      <c r="G41" s="7" t="s">
        <v>14</v>
      </c>
      <c r="H41" s="7" t="s">
        <v>14</v>
      </c>
      <c r="I41" s="10">
        <f>J41+K41+L41+M41+N41</f>
        <v>0</v>
      </c>
      <c r="J41" s="10">
        <v>0</v>
      </c>
      <c r="K41" s="25">
        <v>0</v>
      </c>
      <c r="L41" s="10">
        <v>0</v>
      </c>
      <c r="M41" s="11">
        <v>0</v>
      </c>
      <c r="N41" s="15">
        <v>0</v>
      </c>
    </row>
    <row r="42" spans="1:14" ht="124.5" customHeight="1" x14ac:dyDescent="0.25">
      <c r="A42" s="7">
        <v>16</v>
      </c>
      <c r="B42" s="6" t="s">
        <v>117</v>
      </c>
      <c r="C42" s="6" t="s">
        <v>54</v>
      </c>
      <c r="D42" s="6" t="s">
        <v>57</v>
      </c>
      <c r="E42" s="6" t="s">
        <v>14</v>
      </c>
      <c r="F42" s="7" t="s">
        <v>14</v>
      </c>
      <c r="G42" s="7" t="s">
        <v>14</v>
      </c>
      <c r="H42" s="7" t="s">
        <v>14</v>
      </c>
      <c r="I42" s="10">
        <f>J42+K42+L42+M42+N42</f>
        <v>240000</v>
      </c>
      <c r="J42" s="10">
        <v>48000</v>
      </c>
      <c r="K42" s="25">
        <v>48000</v>
      </c>
      <c r="L42" s="10">
        <v>48000</v>
      </c>
      <c r="M42" s="11">
        <v>48000</v>
      </c>
      <c r="N42" s="15">
        <v>48000</v>
      </c>
    </row>
    <row r="43" spans="1:14" x14ac:dyDescent="0.25">
      <c r="A43" s="57" t="s">
        <v>185</v>
      </c>
      <c r="B43" s="58"/>
      <c r="C43" s="58"/>
      <c r="D43" s="58"/>
      <c r="E43" s="58"/>
      <c r="F43" s="58"/>
      <c r="G43" s="58"/>
      <c r="H43" s="58"/>
      <c r="I43" s="58"/>
      <c r="J43" s="58"/>
      <c r="K43" s="58"/>
      <c r="L43" s="58"/>
      <c r="M43" s="58"/>
      <c r="N43" s="59"/>
    </row>
    <row r="44" spans="1:14" ht="167.25" customHeight="1" x14ac:dyDescent="0.25">
      <c r="A44" s="7">
        <v>17</v>
      </c>
      <c r="B44" s="6" t="s">
        <v>109</v>
      </c>
      <c r="C44" s="6" t="s">
        <v>161</v>
      </c>
      <c r="D44" s="6" t="s">
        <v>57</v>
      </c>
      <c r="E44" s="6" t="s">
        <v>14</v>
      </c>
      <c r="F44" s="7" t="s">
        <v>14</v>
      </c>
      <c r="G44" s="7" t="s">
        <v>14</v>
      </c>
      <c r="H44" s="7" t="s">
        <v>14</v>
      </c>
      <c r="I44" s="10">
        <f>J44+K44+L44+M44+N44</f>
        <v>3234666.67</v>
      </c>
      <c r="J44" s="10">
        <f>J45</f>
        <v>133000</v>
      </c>
      <c r="K44" s="25">
        <f>K45</f>
        <v>782666.67</v>
      </c>
      <c r="L44" s="10">
        <f>L45</f>
        <v>773000</v>
      </c>
      <c r="M44" s="11">
        <f>L44</f>
        <v>773000</v>
      </c>
      <c r="N44" s="15">
        <f>SUM(N45)</f>
        <v>773000</v>
      </c>
    </row>
    <row r="45" spans="1:14" ht="152.25" customHeight="1" x14ac:dyDescent="0.25">
      <c r="A45" s="7">
        <v>18</v>
      </c>
      <c r="B45" s="6" t="s">
        <v>55</v>
      </c>
      <c r="C45" s="6" t="s">
        <v>161</v>
      </c>
      <c r="D45" s="6" t="s">
        <v>57</v>
      </c>
      <c r="E45" s="6" t="s">
        <v>14</v>
      </c>
      <c r="F45" s="7" t="s">
        <v>14</v>
      </c>
      <c r="G45" s="7" t="s">
        <v>14</v>
      </c>
      <c r="H45" s="7" t="s">
        <v>14</v>
      </c>
      <c r="I45" s="10">
        <f>J45+K45+L45+M45+N45</f>
        <v>3234666.67</v>
      </c>
      <c r="J45" s="10">
        <f>J51</f>
        <v>133000</v>
      </c>
      <c r="K45" s="25">
        <f>K51</f>
        <v>782666.67</v>
      </c>
      <c r="L45" s="10">
        <f>L51</f>
        <v>773000</v>
      </c>
      <c r="M45" s="11">
        <f>M51</f>
        <v>773000</v>
      </c>
      <c r="N45" s="15">
        <f>N51</f>
        <v>773000</v>
      </c>
    </row>
    <row r="46" spans="1:14" ht="152.25" customHeight="1" x14ac:dyDescent="0.25">
      <c r="A46" s="35">
        <v>19</v>
      </c>
      <c r="B46" s="43" t="s">
        <v>176</v>
      </c>
      <c r="C46" s="6" t="s">
        <v>175</v>
      </c>
      <c r="D46" s="6" t="s">
        <v>57</v>
      </c>
      <c r="E46" s="6" t="s">
        <v>14</v>
      </c>
      <c r="F46" s="7" t="s">
        <v>14</v>
      </c>
      <c r="G46" s="7" t="s">
        <v>14</v>
      </c>
      <c r="H46" s="7" t="s">
        <v>14</v>
      </c>
      <c r="I46" s="10">
        <f>J46+K46+L46+M46+N46</f>
        <v>305000</v>
      </c>
      <c r="J46" s="10">
        <f>J47+J48</f>
        <v>133000</v>
      </c>
      <c r="K46" s="25">
        <f>K47+K48</f>
        <v>43000</v>
      </c>
      <c r="L46" s="10">
        <f>L47+L48</f>
        <v>43000</v>
      </c>
      <c r="M46" s="11">
        <f>M47+M48</f>
        <v>43000</v>
      </c>
      <c r="N46" s="15">
        <f>N47+N48</f>
        <v>43000</v>
      </c>
    </row>
    <row r="47" spans="1:14" ht="111" customHeight="1" x14ac:dyDescent="0.25">
      <c r="A47" s="37"/>
      <c r="B47" s="44"/>
      <c r="C47" s="6" t="s">
        <v>21</v>
      </c>
      <c r="D47" s="43" t="s">
        <v>57</v>
      </c>
      <c r="E47" s="6" t="s">
        <v>14</v>
      </c>
      <c r="F47" s="7" t="s">
        <v>14</v>
      </c>
      <c r="G47" s="7" t="s">
        <v>14</v>
      </c>
      <c r="H47" s="7" t="s">
        <v>14</v>
      </c>
      <c r="I47" s="10">
        <f>J47+K47+L47+M47+N47</f>
        <v>103000</v>
      </c>
      <c r="J47" s="10">
        <v>103000</v>
      </c>
      <c r="K47" s="25">
        <v>0</v>
      </c>
      <c r="L47" s="10">
        <v>0</v>
      </c>
      <c r="M47" s="11">
        <v>0</v>
      </c>
      <c r="N47" s="15">
        <v>0</v>
      </c>
    </row>
    <row r="48" spans="1:14" ht="77.25" customHeight="1" x14ac:dyDescent="0.25">
      <c r="A48" s="36"/>
      <c r="B48" s="45"/>
      <c r="C48" s="6" t="s">
        <v>124</v>
      </c>
      <c r="D48" s="45"/>
      <c r="E48" s="6" t="s">
        <v>14</v>
      </c>
      <c r="F48" s="7" t="s">
        <v>14</v>
      </c>
      <c r="G48" s="7" t="s">
        <v>14</v>
      </c>
      <c r="H48" s="7" t="s">
        <v>14</v>
      </c>
      <c r="I48" s="10">
        <f>J48+K48+L48+M48+N48</f>
        <v>202000</v>
      </c>
      <c r="J48" s="10">
        <v>30000</v>
      </c>
      <c r="K48" s="25">
        <v>43000</v>
      </c>
      <c r="L48" s="10">
        <v>43000</v>
      </c>
      <c r="M48" s="11">
        <v>43000</v>
      </c>
      <c r="N48" s="15">
        <v>43000</v>
      </c>
    </row>
    <row r="49" spans="1:14" ht="105" x14ac:dyDescent="0.25">
      <c r="A49" s="7">
        <v>20</v>
      </c>
      <c r="B49" s="6" t="s">
        <v>56</v>
      </c>
      <c r="C49" s="6" t="s">
        <v>21</v>
      </c>
      <c r="D49" s="6" t="s">
        <v>57</v>
      </c>
      <c r="E49" s="6" t="s">
        <v>14</v>
      </c>
      <c r="F49" s="7" t="s">
        <v>14</v>
      </c>
      <c r="G49" s="7" t="s">
        <v>14</v>
      </c>
      <c r="H49" s="7" t="s">
        <v>14</v>
      </c>
      <c r="I49" s="10">
        <f>K49+L49+M49+N49+J49</f>
        <v>729666.67</v>
      </c>
      <c r="J49" s="10">
        <v>0</v>
      </c>
      <c r="K49" s="31">
        <v>189666.67</v>
      </c>
      <c r="L49" s="10">
        <v>180000</v>
      </c>
      <c r="M49" s="11">
        <v>180000</v>
      </c>
      <c r="N49" s="15">
        <v>180000</v>
      </c>
    </row>
    <row r="50" spans="1:14" ht="109.5" customHeight="1" x14ac:dyDescent="0.25">
      <c r="A50" s="7">
        <v>21</v>
      </c>
      <c r="B50" s="6" t="s">
        <v>177</v>
      </c>
      <c r="C50" s="6" t="s">
        <v>178</v>
      </c>
      <c r="D50" s="6" t="s">
        <v>57</v>
      </c>
      <c r="E50" s="6" t="s">
        <v>14</v>
      </c>
      <c r="F50" s="7" t="s">
        <v>14</v>
      </c>
      <c r="G50" s="7" t="s">
        <v>14</v>
      </c>
      <c r="H50" s="7" t="s">
        <v>14</v>
      </c>
      <c r="I50" s="10">
        <f>K50+L50+M50+N50+J50</f>
        <v>2200000</v>
      </c>
      <c r="J50" s="10">
        <v>0</v>
      </c>
      <c r="K50" s="25">
        <v>550000</v>
      </c>
      <c r="L50" s="10">
        <v>550000</v>
      </c>
      <c r="M50" s="11">
        <v>550000</v>
      </c>
      <c r="N50" s="15">
        <v>550000</v>
      </c>
    </row>
    <row r="51" spans="1:14" ht="58.5" customHeight="1" x14ac:dyDescent="0.25">
      <c r="A51" s="7">
        <v>22</v>
      </c>
      <c r="B51" s="6" t="s">
        <v>30</v>
      </c>
      <c r="C51" s="6"/>
      <c r="D51" s="6" t="s">
        <v>57</v>
      </c>
      <c r="E51" s="6" t="s">
        <v>14</v>
      </c>
      <c r="F51" s="7" t="s">
        <v>14</v>
      </c>
      <c r="G51" s="7" t="s">
        <v>14</v>
      </c>
      <c r="H51" s="7" t="s">
        <v>14</v>
      </c>
      <c r="I51" s="10">
        <f>J51+K51+L51+M51+N51</f>
        <v>3234666.67</v>
      </c>
      <c r="J51" s="10">
        <f>J46+J49+J50</f>
        <v>133000</v>
      </c>
      <c r="K51" s="25">
        <f>K46+K49+K50</f>
        <v>782666.67</v>
      </c>
      <c r="L51" s="10">
        <f>L46+L49+L50</f>
        <v>773000</v>
      </c>
      <c r="M51" s="11">
        <f>M46+M49+M50</f>
        <v>773000</v>
      </c>
      <c r="N51" s="15">
        <f>N46+N49+N50</f>
        <v>773000</v>
      </c>
    </row>
    <row r="52" spans="1:14" ht="31.5" customHeight="1" x14ac:dyDescent="0.25">
      <c r="A52" s="60" t="s">
        <v>31</v>
      </c>
      <c r="B52" s="61"/>
      <c r="C52" s="61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2"/>
    </row>
    <row r="53" spans="1:14" ht="270.75" customHeight="1" x14ac:dyDescent="0.25">
      <c r="A53" s="7">
        <v>23</v>
      </c>
      <c r="B53" s="6" t="s">
        <v>194</v>
      </c>
      <c r="C53" s="6" t="s">
        <v>162</v>
      </c>
      <c r="D53" s="6" t="s">
        <v>57</v>
      </c>
      <c r="E53" s="6" t="s">
        <v>14</v>
      </c>
      <c r="F53" s="6" t="s">
        <v>14</v>
      </c>
      <c r="G53" s="6" t="s">
        <v>14</v>
      </c>
      <c r="H53" s="6" t="s">
        <v>14</v>
      </c>
      <c r="I53" s="8">
        <f t="shared" ref="I53:I58" si="6">J53+K53+L53+M53+N53</f>
        <v>900000</v>
      </c>
      <c r="J53" s="8">
        <f>J54</f>
        <v>220000</v>
      </c>
      <c r="K53" s="25">
        <f t="shared" ref="K53:L53" si="7">K54</f>
        <v>170000</v>
      </c>
      <c r="L53" s="10">
        <f t="shared" si="7"/>
        <v>170000</v>
      </c>
      <c r="M53" s="11">
        <f>M54</f>
        <v>170000</v>
      </c>
      <c r="N53" s="15">
        <f>N54</f>
        <v>170000</v>
      </c>
    </row>
    <row r="54" spans="1:14" ht="111.75" customHeight="1" x14ac:dyDescent="0.25">
      <c r="A54" s="7">
        <v>24</v>
      </c>
      <c r="B54" s="6" t="s">
        <v>58</v>
      </c>
      <c r="C54" s="6" t="s">
        <v>32</v>
      </c>
      <c r="D54" s="6" t="s">
        <v>57</v>
      </c>
      <c r="E54" s="6" t="s">
        <v>14</v>
      </c>
      <c r="F54" s="6" t="s">
        <v>14</v>
      </c>
      <c r="G54" s="6" t="s">
        <v>14</v>
      </c>
      <c r="H54" s="6" t="s">
        <v>14</v>
      </c>
      <c r="I54" s="8">
        <f t="shared" si="6"/>
        <v>900000</v>
      </c>
      <c r="J54" s="8">
        <f>J61</f>
        <v>220000</v>
      </c>
      <c r="K54" s="10">
        <f>K61</f>
        <v>170000</v>
      </c>
      <c r="L54" s="10">
        <f>L61</f>
        <v>170000</v>
      </c>
      <c r="M54" s="11">
        <f>M61</f>
        <v>170000</v>
      </c>
      <c r="N54" s="11">
        <f>N61</f>
        <v>170000</v>
      </c>
    </row>
    <row r="55" spans="1:14" ht="38.25" customHeight="1" x14ac:dyDescent="0.25">
      <c r="A55" s="35">
        <v>25</v>
      </c>
      <c r="B55" s="43" t="s">
        <v>59</v>
      </c>
      <c r="C55" s="6" t="s">
        <v>32</v>
      </c>
      <c r="D55" s="43" t="s">
        <v>57</v>
      </c>
      <c r="E55" s="6" t="s">
        <v>14</v>
      </c>
      <c r="F55" s="6" t="s">
        <v>14</v>
      </c>
      <c r="G55" s="6" t="s">
        <v>14</v>
      </c>
      <c r="H55" s="6" t="s">
        <v>14</v>
      </c>
      <c r="I55" s="8">
        <f t="shared" si="6"/>
        <v>600000</v>
      </c>
      <c r="J55" s="8">
        <f>J56+J57+J58+J59</f>
        <v>120000</v>
      </c>
      <c r="K55" s="33">
        <f>K56+K57+K58+K59</f>
        <v>120000</v>
      </c>
      <c r="L55" s="10">
        <f>L56+L57+L58+L59</f>
        <v>120000</v>
      </c>
      <c r="M55" s="11">
        <f>M56+M58+M57+M59</f>
        <v>120000</v>
      </c>
      <c r="N55" s="11">
        <f>N56+N58+N57+N59</f>
        <v>120000</v>
      </c>
    </row>
    <row r="56" spans="1:14" ht="34.5" customHeight="1" x14ac:dyDescent="0.25">
      <c r="A56" s="37"/>
      <c r="B56" s="44"/>
      <c r="C56" s="6" t="s">
        <v>147</v>
      </c>
      <c r="D56" s="44"/>
      <c r="E56" s="6" t="s">
        <v>14</v>
      </c>
      <c r="F56" s="6" t="s">
        <v>14</v>
      </c>
      <c r="G56" s="6" t="s">
        <v>14</v>
      </c>
      <c r="H56" s="6" t="s">
        <v>14</v>
      </c>
      <c r="I56" s="8">
        <f t="shared" si="6"/>
        <v>150000</v>
      </c>
      <c r="J56" s="8">
        <v>30000</v>
      </c>
      <c r="K56" s="20">
        <v>30000</v>
      </c>
      <c r="L56" s="20">
        <v>30000</v>
      </c>
      <c r="M56" s="21">
        <v>30000</v>
      </c>
      <c r="N56" s="10">
        <f>K56</f>
        <v>30000</v>
      </c>
    </row>
    <row r="57" spans="1:14" ht="34.5" customHeight="1" x14ac:dyDescent="0.25">
      <c r="A57" s="37"/>
      <c r="B57" s="44"/>
      <c r="C57" s="6" t="s">
        <v>138</v>
      </c>
      <c r="D57" s="44"/>
      <c r="E57" s="6" t="s">
        <v>14</v>
      </c>
      <c r="F57" s="6" t="s">
        <v>14</v>
      </c>
      <c r="G57" s="6" t="s">
        <v>14</v>
      </c>
      <c r="H57" s="6" t="s">
        <v>14</v>
      </c>
      <c r="I57" s="8">
        <f t="shared" si="6"/>
        <v>150000</v>
      </c>
      <c r="J57" s="8">
        <v>30000</v>
      </c>
      <c r="K57" s="20">
        <v>30000</v>
      </c>
      <c r="L57" s="20">
        <v>30000</v>
      </c>
      <c r="M57" s="21">
        <v>30000</v>
      </c>
      <c r="N57" s="10">
        <f>K57</f>
        <v>30000</v>
      </c>
    </row>
    <row r="58" spans="1:14" ht="31.5" customHeight="1" x14ac:dyDescent="0.25">
      <c r="A58" s="37"/>
      <c r="B58" s="44"/>
      <c r="C58" s="6" t="s">
        <v>139</v>
      </c>
      <c r="D58" s="44"/>
      <c r="E58" s="6" t="s">
        <v>14</v>
      </c>
      <c r="F58" s="6" t="s">
        <v>14</v>
      </c>
      <c r="G58" s="6" t="s">
        <v>14</v>
      </c>
      <c r="H58" s="6" t="s">
        <v>14</v>
      </c>
      <c r="I58" s="8">
        <f t="shared" si="6"/>
        <v>150000</v>
      </c>
      <c r="J58" s="8">
        <v>30000</v>
      </c>
      <c r="K58" s="20">
        <v>30000</v>
      </c>
      <c r="L58" s="20">
        <v>30000</v>
      </c>
      <c r="M58" s="21">
        <v>30000</v>
      </c>
      <c r="N58" s="10">
        <f>K58</f>
        <v>30000</v>
      </c>
    </row>
    <row r="59" spans="1:14" ht="31.5" customHeight="1" x14ac:dyDescent="0.25">
      <c r="A59" s="36"/>
      <c r="B59" s="45"/>
      <c r="C59" s="6" t="s">
        <v>140</v>
      </c>
      <c r="D59" s="45"/>
      <c r="E59" s="6" t="s">
        <v>14</v>
      </c>
      <c r="F59" s="6" t="s">
        <v>14</v>
      </c>
      <c r="G59" s="6" t="s">
        <v>14</v>
      </c>
      <c r="H59" s="6" t="s">
        <v>14</v>
      </c>
      <c r="I59" s="8">
        <f t="shared" ref="I59" si="8">J59+K59+L59+M59</f>
        <v>120000</v>
      </c>
      <c r="J59" s="8">
        <v>30000</v>
      </c>
      <c r="K59" s="20">
        <v>30000</v>
      </c>
      <c r="L59" s="20">
        <v>30000</v>
      </c>
      <c r="M59" s="21">
        <v>30000</v>
      </c>
      <c r="N59" s="10">
        <f>K59</f>
        <v>30000</v>
      </c>
    </row>
    <row r="60" spans="1:14" ht="94.5" customHeight="1" x14ac:dyDescent="0.25">
      <c r="A60" s="7">
        <v>26</v>
      </c>
      <c r="B60" s="6" t="s">
        <v>179</v>
      </c>
      <c r="C60" s="6" t="s">
        <v>132</v>
      </c>
      <c r="D60" s="6" t="s">
        <v>57</v>
      </c>
      <c r="E60" s="6" t="s">
        <v>14</v>
      </c>
      <c r="F60" s="6" t="s">
        <v>14</v>
      </c>
      <c r="G60" s="6" t="s">
        <v>14</v>
      </c>
      <c r="H60" s="6" t="s">
        <v>14</v>
      </c>
      <c r="I60" s="8">
        <f>J60+K60+L60+M60+N60</f>
        <v>300000</v>
      </c>
      <c r="J60" s="8">
        <v>100000</v>
      </c>
      <c r="K60" s="25">
        <v>50000</v>
      </c>
      <c r="L60" s="10">
        <v>50000</v>
      </c>
      <c r="M60" s="11">
        <v>50000</v>
      </c>
      <c r="N60" s="15">
        <f>K60</f>
        <v>50000</v>
      </c>
    </row>
    <row r="61" spans="1:14" ht="53.25" customHeight="1" x14ac:dyDescent="0.25">
      <c r="A61" s="7">
        <v>27</v>
      </c>
      <c r="B61" s="6" t="s">
        <v>33</v>
      </c>
      <c r="C61" s="6"/>
      <c r="D61" s="6" t="s">
        <v>57</v>
      </c>
      <c r="E61" s="6" t="s">
        <v>14</v>
      </c>
      <c r="F61" s="6" t="s">
        <v>14</v>
      </c>
      <c r="G61" s="6" t="s">
        <v>14</v>
      </c>
      <c r="H61" s="6" t="s">
        <v>14</v>
      </c>
      <c r="I61" s="8">
        <f>J61+K61+L61+M61+N61</f>
        <v>900000</v>
      </c>
      <c r="J61" s="8">
        <f>J55+J60</f>
        <v>220000</v>
      </c>
      <c r="K61" s="25">
        <f>K55+K60</f>
        <v>170000</v>
      </c>
      <c r="L61" s="10">
        <f>L55+L60</f>
        <v>170000</v>
      </c>
      <c r="M61" s="11">
        <f>M55+M60</f>
        <v>170000</v>
      </c>
      <c r="N61" s="15">
        <f>N55+N60</f>
        <v>170000</v>
      </c>
    </row>
    <row r="62" spans="1:14" ht="30.6" customHeight="1" x14ac:dyDescent="0.25">
      <c r="A62" s="60" t="s">
        <v>34</v>
      </c>
      <c r="B62" s="61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2"/>
    </row>
    <row r="63" spans="1:14" ht="215.25" customHeight="1" x14ac:dyDescent="0.25">
      <c r="A63" s="7">
        <v>28</v>
      </c>
      <c r="B63" s="6" t="s">
        <v>60</v>
      </c>
      <c r="C63" s="6" t="s">
        <v>61</v>
      </c>
      <c r="D63" s="6" t="s">
        <v>57</v>
      </c>
      <c r="E63" s="6" t="s">
        <v>14</v>
      </c>
      <c r="F63" s="6" t="s">
        <v>14</v>
      </c>
      <c r="G63" s="6" t="s">
        <v>14</v>
      </c>
      <c r="H63" s="6" t="s">
        <v>14</v>
      </c>
      <c r="I63" s="8">
        <f t="shared" ref="I63:I72" si="9">J63+K63+L63+M63+N63</f>
        <v>123560889.63</v>
      </c>
      <c r="J63" s="8">
        <f>J72</f>
        <v>22628421.629999999</v>
      </c>
      <c r="K63" s="25">
        <f>K72</f>
        <v>22983117</v>
      </c>
      <c r="L63" s="10">
        <f>L72</f>
        <v>25983117</v>
      </c>
      <c r="M63" s="11">
        <f>M72</f>
        <v>25983117</v>
      </c>
      <c r="N63" s="15">
        <f>N72</f>
        <v>25983117</v>
      </c>
    </row>
    <row r="64" spans="1:14" ht="170.25" customHeight="1" x14ac:dyDescent="0.25">
      <c r="A64" s="7">
        <v>29</v>
      </c>
      <c r="B64" s="6" t="s">
        <v>62</v>
      </c>
      <c r="C64" s="6" t="s">
        <v>63</v>
      </c>
      <c r="D64" s="6" t="s">
        <v>57</v>
      </c>
      <c r="E64" s="6" t="s">
        <v>14</v>
      </c>
      <c r="F64" s="6" t="s">
        <v>14</v>
      </c>
      <c r="G64" s="6" t="s">
        <v>14</v>
      </c>
      <c r="H64" s="6" t="s">
        <v>14</v>
      </c>
      <c r="I64" s="8">
        <f t="shared" si="9"/>
        <v>109835785.63</v>
      </c>
      <c r="J64" s="8">
        <f>J65</f>
        <v>21598421.629999999</v>
      </c>
      <c r="K64" s="25">
        <f t="shared" ref="K64" si="10">K65</f>
        <v>22059341</v>
      </c>
      <c r="L64" s="10">
        <f>L65</f>
        <v>22059341</v>
      </c>
      <c r="M64" s="11">
        <f>M65</f>
        <v>22059341</v>
      </c>
      <c r="N64" s="15">
        <f>N65</f>
        <v>22059341</v>
      </c>
    </row>
    <row r="65" spans="1:14" ht="121.5" customHeight="1" x14ac:dyDescent="0.25">
      <c r="A65" s="7">
        <v>30</v>
      </c>
      <c r="B65" s="6" t="s">
        <v>64</v>
      </c>
      <c r="C65" s="6" t="s">
        <v>65</v>
      </c>
      <c r="D65" s="6" t="s">
        <v>57</v>
      </c>
      <c r="E65" s="6" t="s">
        <v>14</v>
      </c>
      <c r="F65" s="6" t="s">
        <v>14</v>
      </c>
      <c r="G65" s="6" t="s">
        <v>14</v>
      </c>
      <c r="H65" s="6" t="s">
        <v>14</v>
      </c>
      <c r="I65" s="8">
        <f t="shared" si="9"/>
        <v>109835785.63</v>
      </c>
      <c r="J65" s="8">
        <v>21598421.629999999</v>
      </c>
      <c r="K65" s="25">
        <v>22059341</v>
      </c>
      <c r="L65" s="10">
        <v>22059341</v>
      </c>
      <c r="M65" s="11">
        <v>22059341</v>
      </c>
      <c r="N65" s="15">
        <f>K65</f>
        <v>22059341</v>
      </c>
    </row>
    <row r="66" spans="1:14" ht="212.25" customHeight="1" x14ac:dyDescent="0.25">
      <c r="A66" s="7">
        <v>31</v>
      </c>
      <c r="B66" s="6" t="s">
        <v>66</v>
      </c>
      <c r="C66" s="6" t="s">
        <v>65</v>
      </c>
      <c r="D66" s="6" t="s">
        <v>136</v>
      </c>
      <c r="E66" s="6" t="s">
        <v>14</v>
      </c>
      <c r="F66" s="6" t="s">
        <v>14</v>
      </c>
      <c r="G66" s="6" t="s">
        <v>14</v>
      </c>
      <c r="H66" s="6" t="s">
        <v>14</v>
      </c>
      <c r="I66" s="8">
        <f t="shared" si="9"/>
        <v>0</v>
      </c>
      <c r="J66" s="8">
        <f>J67</f>
        <v>0</v>
      </c>
      <c r="K66" s="25">
        <f>K67</f>
        <v>0</v>
      </c>
      <c r="L66" s="10">
        <f>L67</f>
        <v>0</v>
      </c>
      <c r="M66" s="11">
        <f>M67</f>
        <v>0</v>
      </c>
      <c r="N66" s="15">
        <f>N67</f>
        <v>0</v>
      </c>
    </row>
    <row r="67" spans="1:14" ht="120.75" customHeight="1" x14ac:dyDescent="0.25">
      <c r="A67" s="7">
        <v>32</v>
      </c>
      <c r="B67" s="6" t="s">
        <v>67</v>
      </c>
      <c r="C67" s="6" t="s">
        <v>65</v>
      </c>
      <c r="D67" s="6" t="s">
        <v>136</v>
      </c>
      <c r="E67" s="6" t="s">
        <v>14</v>
      </c>
      <c r="F67" s="6" t="s">
        <v>14</v>
      </c>
      <c r="G67" s="6" t="s">
        <v>14</v>
      </c>
      <c r="H67" s="6" t="s">
        <v>14</v>
      </c>
      <c r="I67" s="8">
        <f t="shared" si="9"/>
        <v>0</v>
      </c>
      <c r="J67" s="8">
        <v>0</v>
      </c>
      <c r="K67" s="25">
        <v>0</v>
      </c>
      <c r="L67" s="10">
        <v>0</v>
      </c>
      <c r="M67" s="11">
        <v>0</v>
      </c>
      <c r="N67" s="15">
        <v>0</v>
      </c>
    </row>
    <row r="68" spans="1:14" ht="182.25" customHeight="1" x14ac:dyDescent="0.25">
      <c r="A68" s="7">
        <v>33</v>
      </c>
      <c r="B68" s="6" t="s">
        <v>68</v>
      </c>
      <c r="C68" s="6" t="s">
        <v>21</v>
      </c>
      <c r="D68" s="6" t="s">
        <v>57</v>
      </c>
      <c r="E68" s="6" t="s">
        <v>14</v>
      </c>
      <c r="F68" s="6" t="s">
        <v>14</v>
      </c>
      <c r="G68" s="6" t="s">
        <v>14</v>
      </c>
      <c r="H68" s="6" t="s">
        <v>14</v>
      </c>
      <c r="I68" s="8">
        <f t="shared" si="9"/>
        <v>13725104</v>
      </c>
      <c r="J68" s="8">
        <f>J69+J70+J71</f>
        <v>1030000</v>
      </c>
      <c r="K68" s="25">
        <f>K69+K70+K71</f>
        <v>923776</v>
      </c>
      <c r="L68" s="10">
        <f>L69+L70+L71</f>
        <v>3923776</v>
      </c>
      <c r="M68" s="11">
        <f>L68</f>
        <v>3923776</v>
      </c>
      <c r="N68" s="11">
        <f>M68</f>
        <v>3923776</v>
      </c>
    </row>
    <row r="69" spans="1:14" ht="104.25" customHeight="1" x14ac:dyDescent="0.25">
      <c r="A69" s="7">
        <v>34</v>
      </c>
      <c r="B69" s="6" t="s">
        <v>174</v>
      </c>
      <c r="C69" s="6" t="s">
        <v>21</v>
      </c>
      <c r="D69" s="6" t="s">
        <v>57</v>
      </c>
      <c r="E69" s="6" t="s">
        <v>14</v>
      </c>
      <c r="F69" s="6" t="s">
        <v>14</v>
      </c>
      <c r="G69" s="6" t="s">
        <v>14</v>
      </c>
      <c r="H69" s="6" t="s">
        <v>14</v>
      </c>
      <c r="I69" s="8">
        <f t="shared" si="9"/>
        <v>150000</v>
      </c>
      <c r="J69" s="8">
        <v>30000</v>
      </c>
      <c r="K69" s="25">
        <v>30000</v>
      </c>
      <c r="L69" s="10">
        <v>30000</v>
      </c>
      <c r="M69" s="11">
        <f>L69</f>
        <v>30000</v>
      </c>
      <c r="N69" s="15">
        <f>K69</f>
        <v>30000</v>
      </c>
    </row>
    <row r="70" spans="1:14" ht="228" customHeight="1" x14ac:dyDescent="0.25">
      <c r="A70" s="7">
        <v>35</v>
      </c>
      <c r="B70" s="6" t="s">
        <v>180</v>
      </c>
      <c r="C70" s="6" t="s">
        <v>21</v>
      </c>
      <c r="D70" s="6" t="s">
        <v>57</v>
      </c>
      <c r="E70" s="6" t="s">
        <v>14</v>
      </c>
      <c r="F70" s="6" t="s">
        <v>14</v>
      </c>
      <c r="G70" s="6" t="s">
        <v>14</v>
      </c>
      <c r="H70" s="6" t="s">
        <v>14</v>
      </c>
      <c r="I70" s="8">
        <f t="shared" si="9"/>
        <v>4575104</v>
      </c>
      <c r="J70" s="8">
        <v>1000000</v>
      </c>
      <c r="K70" s="25">
        <v>893776</v>
      </c>
      <c r="L70" s="10">
        <v>893776</v>
      </c>
      <c r="M70" s="11">
        <f>L70</f>
        <v>893776</v>
      </c>
      <c r="N70" s="15">
        <f>K70</f>
        <v>893776</v>
      </c>
    </row>
    <row r="71" spans="1:14" ht="104.25" customHeight="1" x14ac:dyDescent="0.25">
      <c r="A71" s="7">
        <v>36</v>
      </c>
      <c r="B71" s="6" t="s">
        <v>69</v>
      </c>
      <c r="C71" s="6" t="s">
        <v>21</v>
      </c>
      <c r="D71" s="6" t="s">
        <v>57</v>
      </c>
      <c r="E71" s="6" t="s">
        <v>14</v>
      </c>
      <c r="F71" s="6" t="s">
        <v>14</v>
      </c>
      <c r="G71" s="6" t="s">
        <v>14</v>
      </c>
      <c r="H71" s="6" t="s">
        <v>14</v>
      </c>
      <c r="I71" s="8">
        <f t="shared" si="9"/>
        <v>9000000</v>
      </c>
      <c r="J71" s="8">
        <v>0</v>
      </c>
      <c r="K71" s="25">
        <v>0</v>
      </c>
      <c r="L71" s="10">
        <v>3000000</v>
      </c>
      <c r="M71" s="11">
        <f>L71</f>
        <v>3000000</v>
      </c>
      <c r="N71" s="15">
        <v>3000000</v>
      </c>
    </row>
    <row r="72" spans="1:14" ht="60" x14ac:dyDescent="0.25">
      <c r="A72" s="7">
        <v>37</v>
      </c>
      <c r="B72" s="6" t="s">
        <v>35</v>
      </c>
      <c r="C72" s="6"/>
      <c r="D72" s="6" t="s">
        <v>57</v>
      </c>
      <c r="E72" s="6" t="s">
        <v>14</v>
      </c>
      <c r="F72" s="6" t="s">
        <v>14</v>
      </c>
      <c r="G72" s="6" t="s">
        <v>14</v>
      </c>
      <c r="H72" s="6" t="s">
        <v>14</v>
      </c>
      <c r="I72" s="8">
        <f t="shared" si="9"/>
        <v>123560889.63</v>
      </c>
      <c r="J72" s="8">
        <f>J68+J64+J66</f>
        <v>22628421.629999999</v>
      </c>
      <c r="K72" s="25">
        <f>K68+K64+K66</f>
        <v>22983117</v>
      </c>
      <c r="L72" s="10">
        <f>L68+L64+L66</f>
        <v>25983117</v>
      </c>
      <c r="M72" s="11">
        <f>M64+M66+M68</f>
        <v>25983117</v>
      </c>
      <c r="N72" s="15">
        <f>N64+N66+N68</f>
        <v>25983117</v>
      </c>
    </row>
    <row r="73" spans="1:14" x14ac:dyDescent="0.25">
      <c r="A73" s="57" t="s">
        <v>36</v>
      </c>
      <c r="B73" s="58"/>
      <c r="C73" s="58"/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9"/>
    </row>
    <row r="74" spans="1:14" ht="302.25" customHeight="1" x14ac:dyDescent="0.25">
      <c r="A74" s="35">
        <v>38</v>
      </c>
      <c r="B74" s="43" t="s">
        <v>70</v>
      </c>
      <c r="C74" s="6" t="s">
        <v>191</v>
      </c>
      <c r="D74" s="6" t="s">
        <v>18</v>
      </c>
      <c r="E74" s="6" t="s">
        <v>14</v>
      </c>
      <c r="F74" s="6" t="s">
        <v>14</v>
      </c>
      <c r="G74" s="6" t="s">
        <v>14</v>
      </c>
      <c r="H74" s="6" t="s">
        <v>14</v>
      </c>
      <c r="I74" s="8">
        <f t="shared" ref="I74:I83" si="11">J74+K74+L74+M74+N74</f>
        <v>500000</v>
      </c>
      <c r="J74" s="8">
        <f>J77+J90</f>
        <v>100000</v>
      </c>
      <c r="K74" s="10">
        <f>K77+K90</f>
        <v>100000</v>
      </c>
      <c r="L74" s="10">
        <f>K74</f>
        <v>100000</v>
      </c>
      <c r="M74" s="11">
        <f>L74</f>
        <v>100000</v>
      </c>
      <c r="N74" s="11">
        <f>M74</f>
        <v>100000</v>
      </c>
    </row>
    <row r="75" spans="1:14" ht="30" x14ac:dyDescent="0.25">
      <c r="A75" s="37"/>
      <c r="B75" s="44"/>
      <c r="C75" s="6" t="s">
        <v>11</v>
      </c>
      <c r="D75" s="6" t="s">
        <v>27</v>
      </c>
      <c r="E75" s="6" t="s">
        <v>14</v>
      </c>
      <c r="F75" s="6" t="s">
        <v>14</v>
      </c>
      <c r="G75" s="6" t="s">
        <v>14</v>
      </c>
      <c r="H75" s="6" t="s">
        <v>14</v>
      </c>
      <c r="I75" s="8">
        <f t="shared" si="11"/>
        <v>0</v>
      </c>
      <c r="J75" s="8">
        <v>0</v>
      </c>
      <c r="K75" s="10">
        <v>0</v>
      </c>
      <c r="L75" s="10">
        <v>0</v>
      </c>
      <c r="M75" s="11">
        <v>0</v>
      </c>
      <c r="N75" s="10">
        <v>0</v>
      </c>
    </row>
    <row r="76" spans="1:14" ht="167.25" customHeight="1" x14ac:dyDescent="0.25">
      <c r="A76" s="36"/>
      <c r="B76" s="45"/>
      <c r="C76" s="6" t="s">
        <v>148</v>
      </c>
      <c r="D76" s="6" t="s">
        <v>136</v>
      </c>
      <c r="E76" s="6" t="s">
        <v>14</v>
      </c>
      <c r="F76" s="6" t="s">
        <v>14</v>
      </c>
      <c r="G76" s="6" t="s">
        <v>14</v>
      </c>
      <c r="H76" s="6" t="s">
        <v>14</v>
      </c>
      <c r="I76" s="8">
        <f t="shared" si="11"/>
        <v>0</v>
      </c>
      <c r="J76" s="8">
        <v>0</v>
      </c>
      <c r="K76" s="10">
        <v>0</v>
      </c>
      <c r="L76" s="10">
        <v>0</v>
      </c>
      <c r="M76" s="11">
        <v>0</v>
      </c>
      <c r="N76" s="10">
        <v>0</v>
      </c>
    </row>
    <row r="77" spans="1:14" ht="299.25" customHeight="1" x14ac:dyDescent="0.25">
      <c r="A77" s="35">
        <v>39</v>
      </c>
      <c r="B77" s="43" t="s">
        <v>71</v>
      </c>
      <c r="C77" s="6" t="s">
        <v>192</v>
      </c>
      <c r="D77" s="6" t="s">
        <v>18</v>
      </c>
      <c r="E77" s="6" t="s">
        <v>14</v>
      </c>
      <c r="F77" s="6" t="s">
        <v>14</v>
      </c>
      <c r="G77" s="6" t="s">
        <v>14</v>
      </c>
      <c r="H77" s="6" t="s">
        <v>14</v>
      </c>
      <c r="I77" s="8">
        <f t="shared" si="11"/>
        <v>100000</v>
      </c>
      <c r="J77" s="8">
        <f>J79+J80+J81+J82+J83+J84+J85+J86+J87+J88+J89</f>
        <v>20000</v>
      </c>
      <c r="K77" s="10">
        <f>K79+K80+K81+K82+K83+K84+K85+K86+K87+K88+K89</f>
        <v>20000</v>
      </c>
      <c r="L77" s="10">
        <f>L79+L80+L81+L82+L83+L84+L85+L86+L87+L88+L89</f>
        <v>20000</v>
      </c>
      <c r="M77" s="11">
        <f>M79+M80+M81+M82+M83+M84+M85+M86+M87+M88+M89</f>
        <v>20000</v>
      </c>
      <c r="N77" s="10">
        <f>N79+N80+N81+N82+N83+N84+N85+N86+N87+N88+N89</f>
        <v>20000</v>
      </c>
    </row>
    <row r="78" spans="1:14" ht="186.75" customHeight="1" x14ac:dyDescent="0.25">
      <c r="A78" s="36"/>
      <c r="B78" s="45"/>
      <c r="C78" s="6" t="s">
        <v>72</v>
      </c>
      <c r="D78" s="6" t="s">
        <v>149</v>
      </c>
      <c r="E78" s="6" t="s">
        <v>14</v>
      </c>
      <c r="F78" s="6" t="s">
        <v>14</v>
      </c>
      <c r="G78" s="6" t="s">
        <v>14</v>
      </c>
      <c r="H78" s="6" t="s">
        <v>14</v>
      </c>
      <c r="I78" s="8">
        <f t="shared" si="11"/>
        <v>0</v>
      </c>
      <c r="J78" s="8">
        <v>0</v>
      </c>
      <c r="K78" s="10">
        <v>0</v>
      </c>
      <c r="L78" s="10">
        <v>0</v>
      </c>
      <c r="M78" s="11">
        <v>0</v>
      </c>
      <c r="N78" s="10">
        <v>0</v>
      </c>
    </row>
    <row r="79" spans="1:14" ht="232.5" customHeight="1" x14ac:dyDescent="0.25">
      <c r="A79" s="7">
        <v>40</v>
      </c>
      <c r="B79" s="6" t="s">
        <v>118</v>
      </c>
      <c r="C79" s="6" t="s">
        <v>120</v>
      </c>
      <c r="D79" s="6" t="s">
        <v>150</v>
      </c>
      <c r="E79" s="6" t="s">
        <v>14</v>
      </c>
      <c r="F79" s="6" t="s">
        <v>14</v>
      </c>
      <c r="G79" s="6" t="s">
        <v>14</v>
      </c>
      <c r="H79" s="6" t="s">
        <v>14</v>
      </c>
      <c r="I79" s="8">
        <f t="shared" si="11"/>
        <v>0</v>
      </c>
      <c r="J79" s="8">
        <v>0</v>
      </c>
      <c r="K79" s="23">
        <v>0</v>
      </c>
      <c r="L79" s="8">
        <v>0</v>
      </c>
      <c r="M79" s="9">
        <v>0</v>
      </c>
      <c r="N79" s="15">
        <v>0</v>
      </c>
    </row>
    <row r="80" spans="1:14" ht="285" x14ac:dyDescent="0.25">
      <c r="A80" s="7">
        <v>41</v>
      </c>
      <c r="B80" s="6" t="s">
        <v>73</v>
      </c>
      <c r="C80" s="6" t="s">
        <v>121</v>
      </c>
      <c r="D80" s="6" t="s">
        <v>146</v>
      </c>
      <c r="E80" s="6" t="s">
        <v>14</v>
      </c>
      <c r="F80" s="6" t="s">
        <v>14</v>
      </c>
      <c r="G80" s="6" t="s">
        <v>14</v>
      </c>
      <c r="H80" s="6" t="s">
        <v>14</v>
      </c>
      <c r="I80" s="8">
        <f t="shared" si="11"/>
        <v>0</v>
      </c>
      <c r="J80" s="8">
        <v>0</v>
      </c>
      <c r="K80" s="23">
        <v>0</v>
      </c>
      <c r="L80" s="8">
        <v>0</v>
      </c>
      <c r="M80" s="9">
        <v>0</v>
      </c>
      <c r="N80" s="15">
        <v>0</v>
      </c>
    </row>
    <row r="81" spans="1:14" ht="105.75" customHeight="1" x14ac:dyDescent="0.25">
      <c r="A81" s="7">
        <v>42</v>
      </c>
      <c r="B81" s="6" t="s">
        <v>74</v>
      </c>
      <c r="C81" s="6" t="s">
        <v>75</v>
      </c>
      <c r="D81" s="6" t="s">
        <v>146</v>
      </c>
      <c r="E81" s="6" t="s">
        <v>14</v>
      </c>
      <c r="F81" s="6" t="s">
        <v>14</v>
      </c>
      <c r="G81" s="6" t="s">
        <v>14</v>
      </c>
      <c r="H81" s="6" t="s">
        <v>14</v>
      </c>
      <c r="I81" s="8">
        <f t="shared" si="11"/>
        <v>0</v>
      </c>
      <c r="J81" s="8">
        <v>0</v>
      </c>
      <c r="K81" s="23">
        <v>0</v>
      </c>
      <c r="L81" s="8">
        <v>0</v>
      </c>
      <c r="M81" s="9">
        <v>0</v>
      </c>
      <c r="N81" s="15">
        <v>0</v>
      </c>
    </row>
    <row r="82" spans="1:14" ht="159" customHeight="1" x14ac:dyDescent="0.25">
      <c r="A82" s="7">
        <v>43</v>
      </c>
      <c r="B82" s="6" t="s">
        <v>76</v>
      </c>
      <c r="C82" s="6" t="s">
        <v>75</v>
      </c>
      <c r="D82" s="6" t="s">
        <v>151</v>
      </c>
      <c r="E82" s="6" t="s">
        <v>14</v>
      </c>
      <c r="F82" s="6" t="s">
        <v>14</v>
      </c>
      <c r="G82" s="6" t="s">
        <v>14</v>
      </c>
      <c r="H82" s="6" t="s">
        <v>14</v>
      </c>
      <c r="I82" s="8">
        <f t="shared" si="11"/>
        <v>0</v>
      </c>
      <c r="J82" s="8">
        <v>0</v>
      </c>
      <c r="K82" s="23">
        <v>0</v>
      </c>
      <c r="L82" s="8">
        <v>0</v>
      </c>
      <c r="M82" s="9">
        <v>0</v>
      </c>
      <c r="N82" s="15">
        <v>0</v>
      </c>
    </row>
    <row r="83" spans="1:14" ht="90.75" customHeight="1" x14ac:dyDescent="0.25">
      <c r="A83" s="7">
        <v>44</v>
      </c>
      <c r="B83" s="6" t="s">
        <v>77</v>
      </c>
      <c r="C83" s="6" t="s">
        <v>75</v>
      </c>
      <c r="D83" s="6" t="s">
        <v>146</v>
      </c>
      <c r="E83" s="6" t="s">
        <v>14</v>
      </c>
      <c r="F83" s="6" t="s">
        <v>14</v>
      </c>
      <c r="G83" s="6" t="s">
        <v>14</v>
      </c>
      <c r="H83" s="6" t="s">
        <v>14</v>
      </c>
      <c r="I83" s="8">
        <f t="shared" si="11"/>
        <v>0</v>
      </c>
      <c r="J83" s="8">
        <v>0</v>
      </c>
      <c r="K83" s="23">
        <v>0</v>
      </c>
      <c r="L83" s="8">
        <v>0</v>
      </c>
      <c r="M83" s="9">
        <v>0</v>
      </c>
      <c r="N83" s="15">
        <v>0</v>
      </c>
    </row>
    <row r="84" spans="1:14" ht="210" x14ac:dyDescent="0.25">
      <c r="A84" s="7">
        <v>45</v>
      </c>
      <c r="B84" s="6" t="s">
        <v>163</v>
      </c>
      <c r="C84" s="6" t="s">
        <v>152</v>
      </c>
      <c r="D84" s="6" t="s">
        <v>151</v>
      </c>
      <c r="E84" s="6" t="s">
        <v>14</v>
      </c>
      <c r="F84" s="6" t="s">
        <v>14</v>
      </c>
      <c r="G84" s="6" t="s">
        <v>14</v>
      </c>
      <c r="H84" s="6" t="s">
        <v>14</v>
      </c>
      <c r="I84" s="8">
        <f>J84+K84+L84+N84+M84</f>
        <v>0</v>
      </c>
      <c r="J84" s="8">
        <v>0</v>
      </c>
      <c r="K84" s="23">
        <v>0</v>
      </c>
      <c r="L84" s="8">
        <v>0</v>
      </c>
      <c r="M84" s="9">
        <v>0</v>
      </c>
      <c r="N84" s="15">
        <v>0</v>
      </c>
    </row>
    <row r="85" spans="1:14" ht="243" customHeight="1" x14ac:dyDescent="0.25">
      <c r="A85" s="7">
        <v>46</v>
      </c>
      <c r="B85" s="6" t="s">
        <v>78</v>
      </c>
      <c r="C85" s="6" t="s">
        <v>122</v>
      </c>
      <c r="D85" s="6" t="s">
        <v>151</v>
      </c>
      <c r="E85" s="6" t="s">
        <v>14</v>
      </c>
      <c r="F85" s="6" t="s">
        <v>14</v>
      </c>
      <c r="G85" s="6" t="s">
        <v>14</v>
      </c>
      <c r="H85" s="6" t="s">
        <v>14</v>
      </c>
      <c r="I85" s="8">
        <f>J85+L85+M85+N85+K85</f>
        <v>0</v>
      </c>
      <c r="J85" s="8">
        <v>0</v>
      </c>
      <c r="K85" s="23">
        <v>0</v>
      </c>
      <c r="L85" s="8">
        <v>0</v>
      </c>
      <c r="M85" s="9">
        <v>0</v>
      </c>
      <c r="N85" s="15">
        <v>0</v>
      </c>
    </row>
    <row r="86" spans="1:14" ht="93.75" customHeight="1" x14ac:dyDescent="0.25">
      <c r="A86" s="7">
        <v>47</v>
      </c>
      <c r="B86" s="6" t="s">
        <v>164</v>
      </c>
      <c r="C86" s="6" t="s">
        <v>123</v>
      </c>
      <c r="D86" s="6" t="s">
        <v>146</v>
      </c>
      <c r="E86" s="6" t="s">
        <v>14</v>
      </c>
      <c r="F86" s="6" t="s">
        <v>14</v>
      </c>
      <c r="G86" s="6" t="s">
        <v>14</v>
      </c>
      <c r="H86" s="6" t="s">
        <v>14</v>
      </c>
      <c r="I86" s="8">
        <f t="shared" ref="I86:I112" si="12">J86+K86+L86+M86+N86</f>
        <v>0</v>
      </c>
      <c r="J86" s="8">
        <v>0</v>
      </c>
      <c r="K86" s="23">
        <v>0</v>
      </c>
      <c r="L86" s="8">
        <v>0</v>
      </c>
      <c r="M86" s="9">
        <v>0</v>
      </c>
      <c r="N86" s="15">
        <v>0</v>
      </c>
    </row>
    <row r="87" spans="1:14" ht="150" x14ac:dyDescent="0.25">
      <c r="A87" s="7">
        <v>48</v>
      </c>
      <c r="B87" s="6" t="s">
        <v>79</v>
      </c>
      <c r="C87" s="6" t="s">
        <v>75</v>
      </c>
      <c r="D87" s="6" t="s">
        <v>146</v>
      </c>
      <c r="E87" s="6" t="s">
        <v>14</v>
      </c>
      <c r="F87" s="6" t="s">
        <v>14</v>
      </c>
      <c r="G87" s="6" t="s">
        <v>14</v>
      </c>
      <c r="H87" s="6" t="s">
        <v>14</v>
      </c>
      <c r="I87" s="8">
        <f t="shared" si="12"/>
        <v>0</v>
      </c>
      <c r="J87" s="8">
        <v>0</v>
      </c>
      <c r="K87" s="23">
        <v>0</v>
      </c>
      <c r="L87" s="8">
        <v>0</v>
      </c>
      <c r="M87" s="9">
        <v>0</v>
      </c>
      <c r="N87" s="15">
        <v>0</v>
      </c>
    </row>
    <row r="88" spans="1:14" ht="140.25" customHeight="1" x14ac:dyDescent="0.25">
      <c r="A88" s="7">
        <v>49</v>
      </c>
      <c r="B88" s="6" t="s">
        <v>165</v>
      </c>
      <c r="C88" s="6" t="s">
        <v>75</v>
      </c>
      <c r="D88" s="6" t="s">
        <v>146</v>
      </c>
      <c r="E88" s="6" t="s">
        <v>14</v>
      </c>
      <c r="F88" s="6" t="s">
        <v>14</v>
      </c>
      <c r="G88" s="6" t="s">
        <v>14</v>
      </c>
      <c r="H88" s="6" t="s">
        <v>14</v>
      </c>
      <c r="I88" s="8">
        <f t="shared" si="12"/>
        <v>0</v>
      </c>
      <c r="J88" s="8">
        <v>0</v>
      </c>
      <c r="K88" s="23">
        <v>0</v>
      </c>
      <c r="L88" s="8">
        <v>0</v>
      </c>
      <c r="M88" s="9">
        <v>0</v>
      </c>
      <c r="N88" s="15">
        <v>0</v>
      </c>
    </row>
    <row r="89" spans="1:14" ht="105" x14ac:dyDescent="0.25">
      <c r="A89" s="7">
        <v>50</v>
      </c>
      <c r="B89" s="6" t="s">
        <v>80</v>
      </c>
      <c r="C89" s="6" t="s">
        <v>75</v>
      </c>
      <c r="D89" s="6" t="s">
        <v>57</v>
      </c>
      <c r="E89" s="6" t="s">
        <v>14</v>
      </c>
      <c r="F89" s="6" t="s">
        <v>14</v>
      </c>
      <c r="G89" s="6" t="s">
        <v>14</v>
      </c>
      <c r="H89" s="6" t="s">
        <v>14</v>
      </c>
      <c r="I89" s="8">
        <f t="shared" si="12"/>
        <v>100000</v>
      </c>
      <c r="J89" s="8">
        <v>20000</v>
      </c>
      <c r="K89" s="23">
        <v>20000</v>
      </c>
      <c r="L89" s="8">
        <v>20000</v>
      </c>
      <c r="M89" s="9">
        <f>L89</f>
        <v>20000</v>
      </c>
      <c r="N89" s="15">
        <f>K89</f>
        <v>20000</v>
      </c>
    </row>
    <row r="90" spans="1:14" ht="167.25" customHeight="1" x14ac:dyDescent="0.25">
      <c r="A90" s="7">
        <v>51</v>
      </c>
      <c r="B90" s="6" t="s">
        <v>166</v>
      </c>
      <c r="C90" s="6" t="s">
        <v>167</v>
      </c>
      <c r="D90" s="6" t="s">
        <v>57</v>
      </c>
      <c r="E90" s="6" t="s">
        <v>14</v>
      </c>
      <c r="F90" s="6" t="s">
        <v>14</v>
      </c>
      <c r="G90" s="6" t="s">
        <v>14</v>
      </c>
      <c r="H90" s="6" t="s">
        <v>14</v>
      </c>
      <c r="I90" s="8">
        <f t="shared" si="12"/>
        <v>400000</v>
      </c>
      <c r="J90" s="8">
        <f>J91+J92+J93</f>
        <v>80000</v>
      </c>
      <c r="K90" s="8">
        <f>K91+K92+K93</f>
        <v>80000</v>
      </c>
      <c r="L90" s="8">
        <f>L91+L92+L93</f>
        <v>80000</v>
      </c>
      <c r="M90" s="9">
        <f>M91+M92+M93</f>
        <v>80000</v>
      </c>
      <c r="N90" s="10">
        <f>N91+N92+N93</f>
        <v>80000</v>
      </c>
    </row>
    <row r="91" spans="1:14" ht="197.25" customHeight="1" x14ac:dyDescent="0.25">
      <c r="A91" s="7">
        <v>52</v>
      </c>
      <c r="B91" s="6" t="s">
        <v>81</v>
      </c>
      <c r="C91" s="6" t="s">
        <v>124</v>
      </c>
      <c r="D91" s="6" t="s">
        <v>57</v>
      </c>
      <c r="E91" s="6" t="s">
        <v>14</v>
      </c>
      <c r="F91" s="6" t="s">
        <v>14</v>
      </c>
      <c r="G91" s="6" t="s">
        <v>14</v>
      </c>
      <c r="H91" s="6" t="s">
        <v>14</v>
      </c>
      <c r="I91" s="8">
        <f t="shared" si="12"/>
        <v>400000</v>
      </c>
      <c r="J91" s="8">
        <v>80000</v>
      </c>
      <c r="K91" s="23">
        <v>80000</v>
      </c>
      <c r="L91" s="8">
        <v>80000</v>
      </c>
      <c r="M91" s="9">
        <f>L91</f>
        <v>80000</v>
      </c>
      <c r="N91" s="15">
        <f>K91</f>
        <v>80000</v>
      </c>
    </row>
    <row r="92" spans="1:14" ht="138.75" customHeight="1" x14ac:dyDescent="0.25">
      <c r="A92" s="7">
        <v>53</v>
      </c>
      <c r="B92" s="6" t="s">
        <v>82</v>
      </c>
      <c r="C92" s="6" t="s">
        <v>125</v>
      </c>
      <c r="D92" s="6" t="s">
        <v>146</v>
      </c>
      <c r="E92" s="6" t="s">
        <v>14</v>
      </c>
      <c r="F92" s="6" t="s">
        <v>14</v>
      </c>
      <c r="G92" s="6" t="s">
        <v>14</v>
      </c>
      <c r="H92" s="6" t="s">
        <v>14</v>
      </c>
      <c r="I92" s="8">
        <f t="shared" si="12"/>
        <v>0</v>
      </c>
      <c r="J92" s="8">
        <v>0</v>
      </c>
      <c r="K92" s="23">
        <v>0</v>
      </c>
      <c r="L92" s="8">
        <v>0</v>
      </c>
      <c r="M92" s="9">
        <v>0</v>
      </c>
      <c r="N92" s="15">
        <v>0</v>
      </c>
    </row>
    <row r="93" spans="1:14" ht="150" x14ac:dyDescent="0.25">
      <c r="A93" s="7">
        <v>54</v>
      </c>
      <c r="B93" s="6" t="s">
        <v>83</v>
      </c>
      <c r="C93" s="6" t="s">
        <v>21</v>
      </c>
      <c r="D93" s="6" t="s">
        <v>151</v>
      </c>
      <c r="E93" s="6" t="s">
        <v>14</v>
      </c>
      <c r="F93" s="6" t="s">
        <v>14</v>
      </c>
      <c r="G93" s="6" t="s">
        <v>14</v>
      </c>
      <c r="H93" s="6" t="s">
        <v>14</v>
      </c>
      <c r="I93" s="8">
        <f t="shared" si="12"/>
        <v>0</v>
      </c>
      <c r="J93" s="8">
        <v>0</v>
      </c>
      <c r="K93" s="23">
        <v>0</v>
      </c>
      <c r="L93" s="8">
        <v>0</v>
      </c>
      <c r="M93" s="9">
        <v>0</v>
      </c>
      <c r="N93" s="15">
        <v>0</v>
      </c>
    </row>
    <row r="94" spans="1:14" ht="138" customHeight="1" x14ac:dyDescent="0.25">
      <c r="A94" s="7">
        <v>55</v>
      </c>
      <c r="B94" s="6" t="s">
        <v>84</v>
      </c>
      <c r="C94" s="6" t="s">
        <v>153</v>
      </c>
      <c r="D94" s="6" t="s">
        <v>151</v>
      </c>
      <c r="E94" s="6" t="s">
        <v>14</v>
      </c>
      <c r="F94" s="6" t="s">
        <v>14</v>
      </c>
      <c r="G94" s="6" t="s">
        <v>14</v>
      </c>
      <c r="H94" s="6" t="s">
        <v>14</v>
      </c>
      <c r="I94" s="8">
        <f t="shared" si="12"/>
        <v>0</v>
      </c>
      <c r="J94" s="8">
        <f>J95+J96+J97+J98+J100</f>
        <v>0</v>
      </c>
      <c r="K94" s="8">
        <f>K95+K96+K97+K98+K100</f>
        <v>0</v>
      </c>
      <c r="L94" s="8">
        <f>L95+L96+L97+L98+L100</f>
        <v>0</v>
      </c>
      <c r="M94" s="9">
        <f>M95+M96+M97+M98+M100</f>
        <v>0</v>
      </c>
      <c r="N94" s="10">
        <f>N95+N96+N97+N98+N100</f>
        <v>0</v>
      </c>
    </row>
    <row r="95" spans="1:14" ht="258" customHeight="1" x14ac:dyDescent="0.25">
      <c r="A95" s="7">
        <v>56</v>
      </c>
      <c r="B95" s="6" t="s">
        <v>85</v>
      </c>
      <c r="C95" s="6" t="s">
        <v>86</v>
      </c>
      <c r="D95" s="6" t="s">
        <v>154</v>
      </c>
      <c r="E95" s="6" t="s">
        <v>14</v>
      </c>
      <c r="F95" s="6" t="s">
        <v>14</v>
      </c>
      <c r="G95" s="6" t="s">
        <v>14</v>
      </c>
      <c r="H95" s="6" t="s">
        <v>14</v>
      </c>
      <c r="I95" s="8">
        <f t="shared" si="12"/>
        <v>0</v>
      </c>
      <c r="J95" s="8">
        <v>0</v>
      </c>
      <c r="K95" s="23">
        <v>0</v>
      </c>
      <c r="L95" s="8">
        <v>0</v>
      </c>
      <c r="M95" s="9">
        <v>0</v>
      </c>
      <c r="N95" s="15">
        <v>0</v>
      </c>
    </row>
    <row r="96" spans="1:14" ht="270" customHeight="1" x14ac:dyDescent="0.25">
      <c r="A96" s="7">
        <v>57</v>
      </c>
      <c r="B96" s="6" t="s">
        <v>168</v>
      </c>
      <c r="C96" s="6" t="s">
        <v>87</v>
      </c>
      <c r="D96" s="6" t="s">
        <v>37</v>
      </c>
      <c r="E96" s="6" t="s">
        <v>14</v>
      </c>
      <c r="F96" s="6" t="s">
        <v>14</v>
      </c>
      <c r="G96" s="6" t="s">
        <v>14</v>
      </c>
      <c r="H96" s="6" t="s">
        <v>14</v>
      </c>
      <c r="I96" s="8">
        <f t="shared" si="12"/>
        <v>0</v>
      </c>
      <c r="J96" s="8">
        <v>0</v>
      </c>
      <c r="K96" s="23">
        <v>0</v>
      </c>
      <c r="L96" s="8">
        <v>0</v>
      </c>
      <c r="M96" s="9">
        <v>0</v>
      </c>
      <c r="N96" s="15">
        <v>0</v>
      </c>
    </row>
    <row r="97" spans="1:14" ht="108" customHeight="1" x14ac:dyDescent="0.25">
      <c r="A97" s="7">
        <v>58</v>
      </c>
      <c r="B97" s="6" t="s">
        <v>187</v>
      </c>
      <c r="C97" s="6" t="s">
        <v>88</v>
      </c>
      <c r="D97" s="6" t="s">
        <v>37</v>
      </c>
      <c r="E97" s="6" t="s">
        <v>14</v>
      </c>
      <c r="F97" s="6" t="s">
        <v>14</v>
      </c>
      <c r="G97" s="6" t="s">
        <v>14</v>
      </c>
      <c r="H97" s="6" t="s">
        <v>14</v>
      </c>
      <c r="I97" s="8">
        <f t="shared" si="12"/>
        <v>0</v>
      </c>
      <c r="J97" s="8">
        <v>0</v>
      </c>
      <c r="K97" s="23">
        <v>0</v>
      </c>
      <c r="L97" s="8">
        <v>0</v>
      </c>
      <c r="M97" s="9">
        <v>0</v>
      </c>
      <c r="N97" s="15">
        <v>0</v>
      </c>
    </row>
    <row r="98" spans="1:14" ht="102" customHeight="1" x14ac:dyDescent="0.25">
      <c r="A98" s="35">
        <v>59</v>
      </c>
      <c r="B98" s="43" t="s">
        <v>181</v>
      </c>
      <c r="C98" s="6" t="s">
        <v>126</v>
      </c>
      <c r="D98" s="6" t="s">
        <v>37</v>
      </c>
      <c r="E98" s="6" t="s">
        <v>14</v>
      </c>
      <c r="F98" s="6" t="s">
        <v>14</v>
      </c>
      <c r="G98" s="6" t="s">
        <v>14</v>
      </c>
      <c r="H98" s="6" t="s">
        <v>14</v>
      </c>
      <c r="I98" s="8">
        <f t="shared" si="12"/>
        <v>0</v>
      </c>
      <c r="J98" s="8">
        <v>0</v>
      </c>
      <c r="K98" s="23">
        <v>0</v>
      </c>
      <c r="L98" s="8">
        <v>0</v>
      </c>
      <c r="M98" s="9">
        <v>0</v>
      </c>
      <c r="N98" s="15">
        <v>0</v>
      </c>
    </row>
    <row r="99" spans="1:14" ht="273.75" customHeight="1" x14ac:dyDescent="0.25">
      <c r="A99" s="36"/>
      <c r="B99" s="45"/>
      <c r="C99" s="6" t="s">
        <v>169</v>
      </c>
      <c r="D99" s="6" t="s">
        <v>37</v>
      </c>
      <c r="E99" s="6" t="s">
        <v>14</v>
      </c>
      <c r="F99" s="6" t="s">
        <v>14</v>
      </c>
      <c r="G99" s="6" t="s">
        <v>14</v>
      </c>
      <c r="H99" s="6" t="s">
        <v>14</v>
      </c>
      <c r="I99" s="8">
        <f t="shared" si="12"/>
        <v>0</v>
      </c>
      <c r="J99" s="8">
        <v>0</v>
      </c>
      <c r="K99" s="23">
        <v>0</v>
      </c>
      <c r="L99" s="8">
        <v>0</v>
      </c>
      <c r="M99" s="9">
        <v>0</v>
      </c>
      <c r="N99" s="15">
        <v>0</v>
      </c>
    </row>
    <row r="100" spans="1:14" ht="273" customHeight="1" x14ac:dyDescent="0.25">
      <c r="A100" s="7">
        <v>60</v>
      </c>
      <c r="B100" s="6" t="s">
        <v>170</v>
      </c>
      <c r="C100" s="6" t="s">
        <v>38</v>
      </c>
      <c r="D100" s="6" t="s">
        <v>37</v>
      </c>
      <c r="E100" s="6" t="s">
        <v>14</v>
      </c>
      <c r="F100" s="6" t="s">
        <v>14</v>
      </c>
      <c r="G100" s="6" t="s">
        <v>14</v>
      </c>
      <c r="H100" s="6" t="s">
        <v>14</v>
      </c>
      <c r="I100" s="8">
        <f t="shared" si="12"/>
        <v>0</v>
      </c>
      <c r="J100" s="8">
        <v>0</v>
      </c>
      <c r="K100" s="23">
        <v>0</v>
      </c>
      <c r="L100" s="8">
        <v>0</v>
      </c>
      <c r="M100" s="9">
        <v>0</v>
      </c>
      <c r="N100" s="15">
        <v>0</v>
      </c>
    </row>
    <row r="101" spans="1:14" ht="210" x14ac:dyDescent="0.25">
      <c r="A101" s="35">
        <v>61</v>
      </c>
      <c r="B101" s="43" t="s">
        <v>171</v>
      </c>
      <c r="C101" s="6" t="s">
        <v>155</v>
      </c>
      <c r="D101" s="6" t="s">
        <v>57</v>
      </c>
      <c r="E101" s="6" t="s">
        <v>14</v>
      </c>
      <c r="F101" s="6" t="s">
        <v>14</v>
      </c>
      <c r="G101" s="6" t="s">
        <v>14</v>
      </c>
      <c r="H101" s="6" t="s">
        <v>14</v>
      </c>
      <c r="I101" s="8">
        <f t="shared" si="12"/>
        <v>4036105</v>
      </c>
      <c r="J101" s="8">
        <f>J103+J117</f>
        <v>1282105</v>
      </c>
      <c r="K101" s="8">
        <f>K103+K117</f>
        <v>688500</v>
      </c>
      <c r="L101" s="8">
        <f>L103+L117</f>
        <v>688500</v>
      </c>
      <c r="M101" s="9">
        <f>L101</f>
        <v>688500</v>
      </c>
      <c r="N101" s="9">
        <f>M101</f>
        <v>688500</v>
      </c>
    </row>
    <row r="102" spans="1:14" ht="45" x14ac:dyDescent="0.25">
      <c r="A102" s="36"/>
      <c r="B102" s="45"/>
      <c r="C102" s="6" t="s">
        <v>39</v>
      </c>
      <c r="D102" s="6" t="s">
        <v>37</v>
      </c>
      <c r="E102" s="6" t="s">
        <v>14</v>
      </c>
      <c r="F102" s="6" t="s">
        <v>14</v>
      </c>
      <c r="G102" s="6" t="s">
        <v>14</v>
      </c>
      <c r="H102" s="6" t="s">
        <v>14</v>
      </c>
      <c r="I102" s="8">
        <f t="shared" si="12"/>
        <v>0</v>
      </c>
      <c r="J102" s="8">
        <v>0</v>
      </c>
      <c r="K102" s="8">
        <v>0</v>
      </c>
      <c r="L102" s="8">
        <v>0</v>
      </c>
      <c r="M102" s="12">
        <v>0</v>
      </c>
      <c r="N102" s="10">
        <v>0</v>
      </c>
    </row>
    <row r="103" spans="1:14" ht="306.75" customHeight="1" x14ac:dyDescent="0.25">
      <c r="A103" s="7">
        <v>62</v>
      </c>
      <c r="B103" s="6" t="s">
        <v>173</v>
      </c>
      <c r="C103" s="6" t="s">
        <v>156</v>
      </c>
      <c r="D103" s="6" t="s">
        <v>37</v>
      </c>
      <c r="E103" s="6" t="s">
        <v>14</v>
      </c>
      <c r="F103" s="6" t="s">
        <v>14</v>
      </c>
      <c r="G103" s="6" t="s">
        <v>14</v>
      </c>
      <c r="H103" s="6" t="s">
        <v>14</v>
      </c>
      <c r="I103" s="8">
        <f t="shared" si="12"/>
        <v>3886105</v>
      </c>
      <c r="J103" s="8">
        <f>J105+J106+J107+J109+J111+J112+J114+J115</f>
        <v>1252105</v>
      </c>
      <c r="K103" s="23">
        <f>K105+K106+K107+K109+K111+K112+K114+K115</f>
        <v>658500</v>
      </c>
      <c r="L103" s="8">
        <f>L105+L106+L107+L109+L111+L112+L114+L115</f>
        <v>658500</v>
      </c>
      <c r="M103" s="9">
        <f>M105+M106+M107+M109+M111+M112+M114+M115</f>
        <v>658500</v>
      </c>
      <c r="N103" s="15">
        <f>N105+N106+N107+N109+N111+N112+N114+N115</f>
        <v>658500</v>
      </c>
    </row>
    <row r="104" spans="1:14" ht="45" x14ac:dyDescent="0.25">
      <c r="A104" s="7">
        <v>63</v>
      </c>
      <c r="B104" s="6"/>
      <c r="C104" s="6" t="s">
        <v>29</v>
      </c>
      <c r="D104" s="6" t="s">
        <v>37</v>
      </c>
      <c r="E104" s="6" t="s">
        <v>14</v>
      </c>
      <c r="F104" s="6" t="s">
        <v>14</v>
      </c>
      <c r="G104" s="6" t="s">
        <v>14</v>
      </c>
      <c r="H104" s="6" t="s">
        <v>14</v>
      </c>
      <c r="I104" s="8">
        <f t="shared" si="12"/>
        <v>0</v>
      </c>
      <c r="J104" s="8">
        <v>0</v>
      </c>
      <c r="K104" s="23">
        <v>0</v>
      </c>
      <c r="L104" s="8">
        <v>0</v>
      </c>
      <c r="M104" s="9">
        <v>0</v>
      </c>
      <c r="N104" s="15">
        <v>0</v>
      </c>
    </row>
    <row r="105" spans="1:14" ht="93.75" customHeight="1" x14ac:dyDescent="0.25">
      <c r="A105" s="7">
        <v>64</v>
      </c>
      <c r="B105" s="6" t="s">
        <v>89</v>
      </c>
      <c r="C105" s="6" t="s">
        <v>75</v>
      </c>
      <c r="D105" s="6" t="s">
        <v>37</v>
      </c>
      <c r="E105" s="6" t="s">
        <v>14</v>
      </c>
      <c r="F105" s="6" t="s">
        <v>14</v>
      </c>
      <c r="G105" s="6" t="s">
        <v>14</v>
      </c>
      <c r="H105" s="6" t="s">
        <v>14</v>
      </c>
      <c r="I105" s="8">
        <f t="shared" si="12"/>
        <v>0</v>
      </c>
      <c r="J105" s="8">
        <v>0</v>
      </c>
      <c r="K105" s="23">
        <v>0</v>
      </c>
      <c r="L105" s="8">
        <v>0</v>
      </c>
      <c r="M105" s="9">
        <v>0</v>
      </c>
      <c r="N105" s="15">
        <v>0</v>
      </c>
    </row>
    <row r="106" spans="1:14" ht="185.25" customHeight="1" x14ac:dyDescent="0.25">
      <c r="A106" s="7">
        <v>65</v>
      </c>
      <c r="B106" s="6" t="s">
        <v>90</v>
      </c>
      <c r="C106" s="6" t="s">
        <v>127</v>
      </c>
      <c r="D106" s="6" t="s">
        <v>37</v>
      </c>
      <c r="E106" s="6" t="s">
        <v>14</v>
      </c>
      <c r="F106" s="6" t="s">
        <v>14</v>
      </c>
      <c r="G106" s="6" t="s">
        <v>14</v>
      </c>
      <c r="H106" s="6" t="s">
        <v>14</v>
      </c>
      <c r="I106" s="8">
        <f t="shared" si="12"/>
        <v>0</v>
      </c>
      <c r="J106" s="8">
        <v>0</v>
      </c>
      <c r="K106" s="23">
        <v>0</v>
      </c>
      <c r="L106" s="8">
        <v>0</v>
      </c>
      <c r="M106" s="9">
        <v>0</v>
      </c>
      <c r="N106" s="15">
        <v>0</v>
      </c>
    </row>
    <row r="107" spans="1:14" ht="150" customHeight="1" x14ac:dyDescent="0.25">
      <c r="A107" s="35">
        <v>66</v>
      </c>
      <c r="B107" s="43" t="s">
        <v>91</v>
      </c>
      <c r="C107" s="6" t="s">
        <v>128</v>
      </c>
      <c r="D107" s="6" t="s">
        <v>37</v>
      </c>
      <c r="E107" s="6" t="s">
        <v>14</v>
      </c>
      <c r="F107" s="6" t="s">
        <v>14</v>
      </c>
      <c r="G107" s="6" t="s">
        <v>14</v>
      </c>
      <c r="H107" s="6" t="s">
        <v>14</v>
      </c>
      <c r="I107" s="8">
        <f t="shared" si="12"/>
        <v>0</v>
      </c>
      <c r="J107" s="8">
        <v>0</v>
      </c>
      <c r="K107" s="23">
        <v>0</v>
      </c>
      <c r="L107" s="8">
        <v>0</v>
      </c>
      <c r="M107" s="9">
        <v>0</v>
      </c>
      <c r="N107" s="15">
        <v>0</v>
      </c>
    </row>
    <row r="108" spans="1:14" ht="81" customHeight="1" x14ac:dyDescent="0.25">
      <c r="A108" s="36"/>
      <c r="B108" s="45"/>
      <c r="C108" s="6" t="s">
        <v>40</v>
      </c>
      <c r="D108" s="6" t="s">
        <v>37</v>
      </c>
      <c r="E108" s="6" t="s">
        <v>14</v>
      </c>
      <c r="F108" s="6" t="s">
        <v>14</v>
      </c>
      <c r="G108" s="6" t="s">
        <v>14</v>
      </c>
      <c r="H108" s="6" t="s">
        <v>14</v>
      </c>
      <c r="I108" s="8">
        <f t="shared" si="12"/>
        <v>0</v>
      </c>
      <c r="J108" s="8">
        <v>0</v>
      </c>
      <c r="K108" s="23">
        <v>0</v>
      </c>
      <c r="L108" s="8">
        <v>0</v>
      </c>
      <c r="M108" s="9">
        <v>0</v>
      </c>
      <c r="N108" s="15">
        <v>0</v>
      </c>
    </row>
    <row r="109" spans="1:14" ht="168" customHeight="1" x14ac:dyDescent="0.25">
      <c r="A109" s="35">
        <v>67</v>
      </c>
      <c r="B109" s="43" t="s">
        <v>92</v>
      </c>
      <c r="C109" s="6" t="s">
        <v>182</v>
      </c>
      <c r="D109" s="6" t="s">
        <v>37</v>
      </c>
      <c r="E109" s="6" t="s">
        <v>14</v>
      </c>
      <c r="F109" s="6" t="s">
        <v>14</v>
      </c>
      <c r="G109" s="6" t="s">
        <v>14</v>
      </c>
      <c r="H109" s="6" t="s">
        <v>14</v>
      </c>
      <c r="I109" s="8">
        <f t="shared" si="12"/>
        <v>0</v>
      </c>
      <c r="J109" s="8">
        <v>0</v>
      </c>
      <c r="K109" s="23">
        <v>0</v>
      </c>
      <c r="L109" s="8">
        <v>0</v>
      </c>
      <c r="M109" s="9">
        <v>0</v>
      </c>
      <c r="N109" s="15">
        <v>0</v>
      </c>
    </row>
    <row r="110" spans="1:14" ht="51.75" customHeight="1" x14ac:dyDescent="0.25">
      <c r="A110" s="36"/>
      <c r="B110" s="45"/>
      <c r="C110" s="6" t="s">
        <v>29</v>
      </c>
      <c r="D110" s="6" t="s">
        <v>37</v>
      </c>
      <c r="E110" s="6" t="s">
        <v>14</v>
      </c>
      <c r="F110" s="6" t="s">
        <v>14</v>
      </c>
      <c r="G110" s="6" t="s">
        <v>14</v>
      </c>
      <c r="H110" s="6" t="s">
        <v>14</v>
      </c>
      <c r="I110" s="8">
        <f t="shared" si="12"/>
        <v>0</v>
      </c>
      <c r="J110" s="8">
        <v>0</v>
      </c>
      <c r="K110" s="23">
        <v>0</v>
      </c>
      <c r="L110" s="8">
        <v>0</v>
      </c>
      <c r="M110" s="9">
        <v>0</v>
      </c>
      <c r="N110" s="15">
        <v>0</v>
      </c>
    </row>
    <row r="111" spans="1:14" ht="409.5" customHeight="1" x14ac:dyDescent="0.25">
      <c r="A111" s="7">
        <v>68</v>
      </c>
      <c r="B111" s="6" t="s">
        <v>41</v>
      </c>
      <c r="C111" s="6" t="s">
        <v>11</v>
      </c>
      <c r="D111" s="6" t="s">
        <v>37</v>
      </c>
      <c r="E111" s="6" t="s">
        <v>14</v>
      </c>
      <c r="F111" s="6" t="s">
        <v>14</v>
      </c>
      <c r="G111" s="6" t="s">
        <v>14</v>
      </c>
      <c r="H111" s="6" t="s">
        <v>14</v>
      </c>
      <c r="I111" s="8">
        <f t="shared" si="12"/>
        <v>0</v>
      </c>
      <c r="J111" s="8">
        <v>0</v>
      </c>
      <c r="K111" s="23">
        <v>0</v>
      </c>
      <c r="L111" s="8">
        <v>0</v>
      </c>
      <c r="M111" s="9">
        <v>0</v>
      </c>
      <c r="N111" s="15">
        <v>0</v>
      </c>
    </row>
    <row r="112" spans="1:14" ht="81.75" customHeight="1" x14ac:dyDescent="0.25">
      <c r="A112" s="35">
        <v>69</v>
      </c>
      <c r="B112" s="43" t="s">
        <v>93</v>
      </c>
      <c r="C112" s="6" t="s">
        <v>42</v>
      </c>
      <c r="D112" s="6" t="s">
        <v>154</v>
      </c>
      <c r="E112" s="6" t="s">
        <v>14</v>
      </c>
      <c r="F112" s="6" t="s">
        <v>14</v>
      </c>
      <c r="G112" s="6" t="s">
        <v>14</v>
      </c>
      <c r="H112" s="6" t="s">
        <v>14</v>
      </c>
      <c r="I112" s="8">
        <f t="shared" si="12"/>
        <v>0</v>
      </c>
      <c r="J112" s="8">
        <v>0</v>
      </c>
      <c r="K112" s="23">
        <v>0</v>
      </c>
      <c r="L112" s="8">
        <v>0</v>
      </c>
      <c r="M112" s="9">
        <v>0</v>
      </c>
      <c r="N112" s="15">
        <v>0</v>
      </c>
    </row>
    <row r="113" spans="1:15" ht="52.5" customHeight="1" x14ac:dyDescent="0.25">
      <c r="A113" s="36"/>
      <c r="B113" s="45"/>
      <c r="C113" s="6" t="s">
        <v>29</v>
      </c>
      <c r="D113" s="6" t="s">
        <v>146</v>
      </c>
      <c r="E113" s="6" t="s">
        <v>14</v>
      </c>
      <c r="F113" s="6" t="s">
        <v>14</v>
      </c>
      <c r="G113" s="6" t="s">
        <v>14</v>
      </c>
      <c r="H113" s="6" t="s">
        <v>14</v>
      </c>
      <c r="I113" s="8">
        <f>+J113+K113+L113+M113+N113</f>
        <v>0</v>
      </c>
      <c r="J113" s="8">
        <v>0</v>
      </c>
      <c r="K113" s="23">
        <v>0</v>
      </c>
      <c r="L113" s="8">
        <v>0</v>
      </c>
      <c r="M113" s="9">
        <v>0</v>
      </c>
      <c r="N113" s="15">
        <v>0</v>
      </c>
    </row>
    <row r="114" spans="1:15" ht="126" customHeight="1" x14ac:dyDescent="0.25">
      <c r="A114" s="7">
        <v>70</v>
      </c>
      <c r="B114" s="6" t="s">
        <v>183</v>
      </c>
      <c r="C114" s="6" t="s">
        <v>75</v>
      </c>
      <c r="D114" s="6" t="s">
        <v>151</v>
      </c>
      <c r="E114" s="6" t="s">
        <v>14</v>
      </c>
      <c r="F114" s="6" t="s">
        <v>14</v>
      </c>
      <c r="G114" s="6" t="s">
        <v>14</v>
      </c>
      <c r="H114" s="6" t="s">
        <v>14</v>
      </c>
      <c r="I114" s="8">
        <f t="shared" ref="I114:I133" si="13">J114+K114+L114+M114+N114</f>
        <v>0</v>
      </c>
      <c r="J114" s="8">
        <v>0</v>
      </c>
      <c r="K114" s="23">
        <v>0</v>
      </c>
      <c r="L114" s="8">
        <v>0</v>
      </c>
      <c r="M114" s="9">
        <v>0</v>
      </c>
      <c r="N114" s="15">
        <v>0</v>
      </c>
    </row>
    <row r="115" spans="1:15" ht="131.25" customHeight="1" x14ac:dyDescent="0.25">
      <c r="A115" s="35">
        <v>71</v>
      </c>
      <c r="B115" s="43" t="s">
        <v>94</v>
      </c>
      <c r="C115" s="6" t="s">
        <v>157</v>
      </c>
      <c r="D115" s="6" t="s">
        <v>57</v>
      </c>
      <c r="E115" s="6" t="s">
        <v>14</v>
      </c>
      <c r="F115" s="6" t="s">
        <v>14</v>
      </c>
      <c r="G115" s="6" t="s">
        <v>14</v>
      </c>
      <c r="H115" s="6" t="s">
        <v>14</v>
      </c>
      <c r="I115" s="8">
        <f>J115+K115+L115+M115+N115</f>
        <v>3886105</v>
      </c>
      <c r="J115" s="8">
        <v>1252105</v>
      </c>
      <c r="K115" s="23">
        <v>658500</v>
      </c>
      <c r="L115" s="8">
        <f>K115</f>
        <v>658500</v>
      </c>
      <c r="M115" s="9">
        <f>L115</f>
        <v>658500</v>
      </c>
      <c r="N115" s="15">
        <f>K115</f>
        <v>658500</v>
      </c>
    </row>
    <row r="116" spans="1:15" ht="45" x14ac:dyDescent="0.25">
      <c r="A116" s="36"/>
      <c r="B116" s="45"/>
      <c r="C116" s="6" t="s">
        <v>43</v>
      </c>
      <c r="D116" s="6" t="s">
        <v>151</v>
      </c>
      <c r="E116" s="6" t="s">
        <v>14</v>
      </c>
      <c r="F116" s="6" t="s">
        <v>14</v>
      </c>
      <c r="G116" s="6" t="s">
        <v>14</v>
      </c>
      <c r="H116" s="6" t="s">
        <v>14</v>
      </c>
      <c r="I116" s="8">
        <f t="shared" si="13"/>
        <v>0</v>
      </c>
      <c r="J116" s="8">
        <v>0</v>
      </c>
      <c r="K116" s="23">
        <v>0</v>
      </c>
      <c r="L116" s="8">
        <v>0</v>
      </c>
      <c r="M116" s="9">
        <v>0</v>
      </c>
      <c r="N116" s="15">
        <v>0</v>
      </c>
    </row>
    <row r="117" spans="1:15" ht="120.75" customHeight="1" x14ac:dyDescent="0.25">
      <c r="A117" s="7">
        <v>72</v>
      </c>
      <c r="B117" s="6" t="s">
        <v>95</v>
      </c>
      <c r="C117" s="6" t="s">
        <v>124</v>
      </c>
      <c r="D117" s="6" t="s">
        <v>18</v>
      </c>
      <c r="E117" s="6" t="s">
        <v>14</v>
      </c>
      <c r="F117" s="6" t="s">
        <v>14</v>
      </c>
      <c r="G117" s="6" t="s">
        <v>14</v>
      </c>
      <c r="H117" s="6" t="s">
        <v>14</v>
      </c>
      <c r="I117" s="8">
        <f t="shared" si="13"/>
        <v>150000</v>
      </c>
      <c r="J117" s="8">
        <f>J118+J119</f>
        <v>30000</v>
      </c>
      <c r="K117" s="8">
        <f>K118+K119</f>
        <v>30000</v>
      </c>
      <c r="L117" s="8">
        <f>L118+L119</f>
        <v>30000</v>
      </c>
      <c r="M117" s="9">
        <f>M118+M119</f>
        <v>30000</v>
      </c>
      <c r="N117" s="10">
        <f>N118+N119</f>
        <v>30000</v>
      </c>
    </row>
    <row r="118" spans="1:15" ht="120" x14ac:dyDescent="0.25">
      <c r="A118" s="7">
        <v>73</v>
      </c>
      <c r="B118" s="6" t="s">
        <v>96</v>
      </c>
      <c r="C118" s="6" t="s">
        <v>129</v>
      </c>
      <c r="D118" s="6" t="s">
        <v>18</v>
      </c>
      <c r="E118" s="6" t="s">
        <v>14</v>
      </c>
      <c r="F118" s="6" t="s">
        <v>14</v>
      </c>
      <c r="G118" s="6" t="s">
        <v>14</v>
      </c>
      <c r="H118" s="6" t="s">
        <v>14</v>
      </c>
      <c r="I118" s="8">
        <f t="shared" si="13"/>
        <v>150000</v>
      </c>
      <c r="J118" s="8">
        <v>30000</v>
      </c>
      <c r="K118" s="23">
        <v>30000</v>
      </c>
      <c r="L118" s="8">
        <v>30000</v>
      </c>
      <c r="M118" s="9">
        <v>30000</v>
      </c>
      <c r="N118" s="15">
        <f>K118</f>
        <v>30000</v>
      </c>
    </row>
    <row r="119" spans="1:15" ht="216" customHeight="1" x14ac:dyDescent="0.25">
      <c r="A119" s="6">
        <v>74</v>
      </c>
      <c r="B119" s="6" t="s">
        <v>97</v>
      </c>
      <c r="C119" s="6" t="s">
        <v>127</v>
      </c>
      <c r="D119" s="6" t="s">
        <v>136</v>
      </c>
      <c r="E119" s="6" t="s">
        <v>14</v>
      </c>
      <c r="F119" s="6" t="s">
        <v>14</v>
      </c>
      <c r="G119" s="6" t="s">
        <v>14</v>
      </c>
      <c r="H119" s="6" t="s">
        <v>14</v>
      </c>
      <c r="I119" s="8">
        <f t="shared" si="13"/>
        <v>0</v>
      </c>
      <c r="J119" s="8">
        <v>0</v>
      </c>
      <c r="K119" s="23">
        <v>0</v>
      </c>
      <c r="L119" s="8">
        <v>0</v>
      </c>
      <c r="M119" s="9">
        <v>0</v>
      </c>
      <c r="N119" s="15">
        <v>0</v>
      </c>
    </row>
    <row r="120" spans="1:15" ht="138" customHeight="1" x14ac:dyDescent="0.25">
      <c r="A120" s="6">
        <v>75</v>
      </c>
      <c r="B120" s="6" t="s">
        <v>98</v>
      </c>
      <c r="C120" s="6" t="s">
        <v>193</v>
      </c>
      <c r="D120" s="6" t="s">
        <v>18</v>
      </c>
      <c r="E120" s="6" t="s">
        <v>14</v>
      </c>
      <c r="F120" s="6" t="s">
        <v>14</v>
      </c>
      <c r="G120" s="6" t="s">
        <v>14</v>
      </c>
      <c r="H120" s="6" t="s">
        <v>14</v>
      </c>
      <c r="I120" s="8">
        <f t="shared" si="13"/>
        <v>240000</v>
      </c>
      <c r="J120" s="8">
        <f>J121</f>
        <v>48000</v>
      </c>
      <c r="K120" s="8">
        <f>K121</f>
        <v>48000</v>
      </c>
      <c r="L120" s="8">
        <f>L121</f>
        <v>48000</v>
      </c>
      <c r="M120" s="9">
        <f>M121</f>
        <v>48000</v>
      </c>
      <c r="N120" s="10">
        <f>N121</f>
        <v>48000</v>
      </c>
      <c r="O120" s="34"/>
    </row>
    <row r="121" spans="1:15" ht="150" x14ac:dyDescent="0.25">
      <c r="A121" s="6">
        <v>76</v>
      </c>
      <c r="B121" s="6" t="s">
        <v>99</v>
      </c>
      <c r="C121" s="6" t="s">
        <v>100</v>
      </c>
      <c r="D121" s="6" t="s">
        <v>18</v>
      </c>
      <c r="E121" s="6" t="s">
        <v>14</v>
      </c>
      <c r="F121" s="6" t="s">
        <v>14</v>
      </c>
      <c r="G121" s="6" t="s">
        <v>14</v>
      </c>
      <c r="H121" s="6" t="s">
        <v>14</v>
      </c>
      <c r="I121" s="8">
        <f t="shared" si="13"/>
        <v>240000</v>
      </c>
      <c r="J121" s="8">
        <f>J122+J123+J124+J125+J126+J127+J128+J129</f>
        <v>48000</v>
      </c>
      <c r="K121" s="8">
        <f>K122+K123+K124+K125+K126+K127+K128+K129</f>
        <v>48000</v>
      </c>
      <c r="L121" s="8">
        <f>L122+L123+L124+L125+L126+L127+L128+L129</f>
        <v>48000</v>
      </c>
      <c r="M121" s="9">
        <f>M122+M123+M124+M125+M126+M127+M128+M129</f>
        <v>48000</v>
      </c>
      <c r="N121" s="10">
        <f>N122+N123+N124+N125+N126+N127+N128+N129</f>
        <v>48000</v>
      </c>
    </row>
    <row r="122" spans="1:15" ht="231.75" customHeight="1" x14ac:dyDescent="0.25">
      <c r="A122" s="6">
        <v>77</v>
      </c>
      <c r="B122" s="6" t="s">
        <v>184</v>
      </c>
      <c r="C122" s="6" t="s">
        <v>104</v>
      </c>
      <c r="D122" s="6" t="s">
        <v>158</v>
      </c>
      <c r="E122" s="6" t="s">
        <v>14</v>
      </c>
      <c r="F122" s="6" t="s">
        <v>14</v>
      </c>
      <c r="G122" s="6" t="s">
        <v>14</v>
      </c>
      <c r="H122" s="6" t="s">
        <v>14</v>
      </c>
      <c r="I122" s="8">
        <f t="shared" si="13"/>
        <v>0</v>
      </c>
      <c r="J122" s="8">
        <v>0</v>
      </c>
      <c r="K122" s="23">
        <v>0</v>
      </c>
      <c r="L122" s="8">
        <v>0</v>
      </c>
      <c r="M122" s="9">
        <v>0</v>
      </c>
      <c r="N122" s="15">
        <v>0</v>
      </c>
    </row>
    <row r="123" spans="1:15" ht="271.5" customHeight="1" x14ac:dyDescent="0.25">
      <c r="A123" s="6">
        <v>78</v>
      </c>
      <c r="B123" s="6" t="s">
        <v>101</v>
      </c>
      <c r="C123" s="6" t="s">
        <v>104</v>
      </c>
      <c r="D123" s="6" t="s">
        <v>146</v>
      </c>
      <c r="E123" s="6" t="s">
        <v>14</v>
      </c>
      <c r="F123" s="6" t="s">
        <v>14</v>
      </c>
      <c r="G123" s="6" t="s">
        <v>14</v>
      </c>
      <c r="H123" s="6" t="s">
        <v>14</v>
      </c>
      <c r="I123" s="8">
        <f t="shared" si="13"/>
        <v>0</v>
      </c>
      <c r="J123" s="8">
        <v>0</v>
      </c>
      <c r="K123" s="23">
        <v>0</v>
      </c>
      <c r="L123" s="8">
        <v>0</v>
      </c>
      <c r="M123" s="9">
        <v>0</v>
      </c>
      <c r="N123" s="15">
        <v>0</v>
      </c>
    </row>
    <row r="124" spans="1:15" ht="255" x14ac:dyDescent="0.25">
      <c r="A124" s="6">
        <v>79</v>
      </c>
      <c r="B124" s="6" t="s">
        <v>102</v>
      </c>
      <c r="C124" s="6" t="s">
        <v>104</v>
      </c>
      <c r="D124" s="6" t="s">
        <v>151</v>
      </c>
      <c r="E124" s="6" t="s">
        <v>14</v>
      </c>
      <c r="F124" s="6" t="s">
        <v>14</v>
      </c>
      <c r="G124" s="6" t="s">
        <v>14</v>
      </c>
      <c r="H124" s="6" t="s">
        <v>14</v>
      </c>
      <c r="I124" s="8">
        <f t="shared" si="13"/>
        <v>0</v>
      </c>
      <c r="J124" s="8">
        <v>0</v>
      </c>
      <c r="K124" s="23">
        <v>0</v>
      </c>
      <c r="L124" s="8">
        <v>0</v>
      </c>
      <c r="M124" s="9">
        <v>0</v>
      </c>
      <c r="N124" s="15">
        <v>0</v>
      </c>
    </row>
    <row r="125" spans="1:15" ht="211.5" customHeight="1" x14ac:dyDescent="0.25">
      <c r="A125" s="6">
        <v>80</v>
      </c>
      <c r="B125" s="6" t="s">
        <v>103</v>
      </c>
      <c r="C125" s="6" t="s">
        <v>104</v>
      </c>
      <c r="D125" s="6" t="s">
        <v>146</v>
      </c>
      <c r="E125" s="6" t="s">
        <v>14</v>
      </c>
      <c r="F125" s="6" t="s">
        <v>14</v>
      </c>
      <c r="G125" s="6" t="s">
        <v>14</v>
      </c>
      <c r="H125" s="6" t="s">
        <v>14</v>
      </c>
      <c r="I125" s="8">
        <f t="shared" si="13"/>
        <v>0</v>
      </c>
      <c r="J125" s="8">
        <v>0</v>
      </c>
      <c r="K125" s="23">
        <v>0</v>
      </c>
      <c r="L125" s="8">
        <v>0</v>
      </c>
      <c r="M125" s="9">
        <v>0</v>
      </c>
      <c r="N125" s="15">
        <v>0</v>
      </c>
    </row>
    <row r="126" spans="1:15" ht="240" x14ac:dyDescent="0.25">
      <c r="A126" s="6">
        <v>81</v>
      </c>
      <c r="B126" s="6" t="s">
        <v>188</v>
      </c>
      <c r="C126" s="6" t="s">
        <v>104</v>
      </c>
      <c r="D126" s="6" t="s">
        <v>151</v>
      </c>
      <c r="E126" s="6" t="s">
        <v>14</v>
      </c>
      <c r="F126" s="6" t="s">
        <v>14</v>
      </c>
      <c r="G126" s="6" t="s">
        <v>14</v>
      </c>
      <c r="H126" s="6" t="s">
        <v>14</v>
      </c>
      <c r="I126" s="8">
        <f t="shared" si="13"/>
        <v>0</v>
      </c>
      <c r="J126" s="8">
        <v>0</v>
      </c>
      <c r="K126" s="23">
        <v>0</v>
      </c>
      <c r="L126" s="8">
        <v>0</v>
      </c>
      <c r="M126" s="9">
        <v>0</v>
      </c>
      <c r="N126" s="15">
        <v>0</v>
      </c>
    </row>
    <row r="127" spans="1:15" ht="93" customHeight="1" x14ac:dyDescent="0.25">
      <c r="A127" s="6">
        <v>82</v>
      </c>
      <c r="B127" s="6" t="s">
        <v>105</v>
      </c>
      <c r="C127" s="6" t="s">
        <v>104</v>
      </c>
      <c r="D127" s="6" t="s">
        <v>146</v>
      </c>
      <c r="E127" s="6" t="s">
        <v>14</v>
      </c>
      <c r="F127" s="6" t="s">
        <v>14</v>
      </c>
      <c r="G127" s="6" t="s">
        <v>14</v>
      </c>
      <c r="H127" s="6" t="s">
        <v>14</v>
      </c>
      <c r="I127" s="8">
        <f t="shared" si="13"/>
        <v>0</v>
      </c>
      <c r="J127" s="8">
        <v>0</v>
      </c>
      <c r="K127" s="23">
        <v>0</v>
      </c>
      <c r="L127" s="8">
        <v>0</v>
      </c>
      <c r="M127" s="9">
        <v>0</v>
      </c>
      <c r="N127" s="15">
        <v>0</v>
      </c>
    </row>
    <row r="128" spans="1:15" ht="141.75" customHeight="1" x14ac:dyDescent="0.25">
      <c r="A128" s="6">
        <v>83</v>
      </c>
      <c r="B128" s="6" t="s">
        <v>106</v>
      </c>
      <c r="C128" s="6" t="s">
        <v>104</v>
      </c>
      <c r="D128" s="6" t="s">
        <v>146</v>
      </c>
      <c r="E128" s="6" t="s">
        <v>14</v>
      </c>
      <c r="F128" s="6" t="s">
        <v>14</v>
      </c>
      <c r="G128" s="6" t="s">
        <v>14</v>
      </c>
      <c r="H128" s="6" t="s">
        <v>14</v>
      </c>
      <c r="I128" s="8">
        <f t="shared" si="13"/>
        <v>0</v>
      </c>
      <c r="J128" s="8">
        <v>0</v>
      </c>
      <c r="K128" s="23">
        <v>0</v>
      </c>
      <c r="L128" s="8">
        <v>0</v>
      </c>
      <c r="M128" s="9">
        <v>0</v>
      </c>
      <c r="N128" s="15">
        <v>0</v>
      </c>
    </row>
    <row r="129" spans="1:14" ht="198" customHeight="1" x14ac:dyDescent="0.25">
      <c r="A129" s="40">
        <v>84</v>
      </c>
      <c r="B129" s="71" t="s">
        <v>107</v>
      </c>
      <c r="C129" s="6" t="s">
        <v>32</v>
      </c>
      <c r="D129" s="43" t="s">
        <v>119</v>
      </c>
      <c r="E129" s="6" t="s">
        <v>14</v>
      </c>
      <c r="F129" s="6" t="s">
        <v>14</v>
      </c>
      <c r="G129" s="6" t="s">
        <v>14</v>
      </c>
      <c r="H129" s="6" t="s">
        <v>14</v>
      </c>
      <c r="I129" s="8">
        <f t="shared" si="13"/>
        <v>240000</v>
      </c>
      <c r="J129" s="8">
        <f>J130+J131+J132+J133</f>
        <v>48000</v>
      </c>
      <c r="K129" s="23">
        <f>K130+K131+K132+K133</f>
        <v>48000</v>
      </c>
      <c r="L129" s="8">
        <f>L130+L131+L132+L133</f>
        <v>48000</v>
      </c>
      <c r="M129" s="9">
        <f>M130+M131+M132+M133</f>
        <v>48000</v>
      </c>
      <c r="N129" s="15">
        <f>N130+N131+N132+N133</f>
        <v>48000</v>
      </c>
    </row>
    <row r="130" spans="1:14" ht="37.5" customHeight="1" x14ac:dyDescent="0.25">
      <c r="A130" s="41"/>
      <c r="B130" s="72"/>
      <c r="C130" s="6" t="s">
        <v>147</v>
      </c>
      <c r="D130" s="44"/>
      <c r="E130" s="6" t="s">
        <v>14</v>
      </c>
      <c r="F130" s="6" t="s">
        <v>14</v>
      </c>
      <c r="G130" s="6" t="s">
        <v>14</v>
      </c>
      <c r="H130" s="6" t="s">
        <v>14</v>
      </c>
      <c r="I130" s="8">
        <f t="shared" si="13"/>
        <v>60000</v>
      </c>
      <c r="J130" s="8">
        <v>12000</v>
      </c>
      <c r="K130" s="24">
        <v>12000</v>
      </c>
      <c r="L130" s="18">
        <v>12000</v>
      </c>
      <c r="M130" s="19">
        <v>12000</v>
      </c>
      <c r="N130" s="15">
        <f>K130</f>
        <v>12000</v>
      </c>
    </row>
    <row r="131" spans="1:14" ht="33" customHeight="1" x14ac:dyDescent="0.25">
      <c r="A131" s="41"/>
      <c r="B131" s="72"/>
      <c r="C131" s="6" t="s">
        <v>138</v>
      </c>
      <c r="D131" s="44"/>
      <c r="E131" s="6" t="s">
        <v>14</v>
      </c>
      <c r="F131" s="6" t="s">
        <v>14</v>
      </c>
      <c r="G131" s="6" t="s">
        <v>14</v>
      </c>
      <c r="H131" s="6" t="s">
        <v>14</v>
      </c>
      <c r="I131" s="8">
        <f t="shared" si="13"/>
        <v>60000</v>
      </c>
      <c r="J131" s="8">
        <v>12000</v>
      </c>
      <c r="K131" s="24">
        <v>12000</v>
      </c>
      <c r="L131" s="18">
        <v>12000</v>
      </c>
      <c r="M131" s="19">
        <v>12000</v>
      </c>
      <c r="N131" s="15">
        <f>K131</f>
        <v>12000</v>
      </c>
    </row>
    <row r="132" spans="1:14" ht="33" customHeight="1" x14ac:dyDescent="0.25">
      <c r="A132" s="41"/>
      <c r="B132" s="72"/>
      <c r="C132" s="6" t="s">
        <v>139</v>
      </c>
      <c r="D132" s="44"/>
      <c r="E132" s="6" t="s">
        <v>14</v>
      </c>
      <c r="F132" s="6" t="s">
        <v>14</v>
      </c>
      <c r="G132" s="6" t="s">
        <v>14</v>
      </c>
      <c r="H132" s="6" t="s">
        <v>14</v>
      </c>
      <c r="I132" s="8">
        <f t="shared" si="13"/>
        <v>60000</v>
      </c>
      <c r="J132" s="8">
        <v>12000</v>
      </c>
      <c r="K132" s="24">
        <v>12000</v>
      </c>
      <c r="L132" s="18">
        <v>12000</v>
      </c>
      <c r="M132" s="19">
        <v>12000</v>
      </c>
      <c r="N132" s="15">
        <f>K132</f>
        <v>12000</v>
      </c>
    </row>
    <row r="133" spans="1:14" ht="33.75" customHeight="1" x14ac:dyDescent="0.25">
      <c r="A133" s="42"/>
      <c r="B133" s="73"/>
      <c r="C133" s="6" t="s">
        <v>140</v>
      </c>
      <c r="D133" s="45"/>
      <c r="E133" s="6" t="s">
        <v>14</v>
      </c>
      <c r="F133" s="6" t="s">
        <v>14</v>
      </c>
      <c r="G133" s="6" t="s">
        <v>14</v>
      </c>
      <c r="H133" s="6" t="s">
        <v>14</v>
      </c>
      <c r="I133" s="8">
        <f t="shared" si="13"/>
        <v>60000</v>
      </c>
      <c r="J133" s="8">
        <v>12000</v>
      </c>
      <c r="K133" s="24">
        <v>12000</v>
      </c>
      <c r="L133" s="18">
        <v>12000</v>
      </c>
      <c r="M133" s="19">
        <v>12000</v>
      </c>
      <c r="N133" s="15">
        <f>K133</f>
        <v>12000</v>
      </c>
    </row>
    <row r="134" spans="1:14" ht="27.75" customHeight="1" x14ac:dyDescent="0.25">
      <c r="A134" s="38">
        <v>85</v>
      </c>
      <c r="B134" s="43" t="s">
        <v>44</v>
      </c>
      <c r="C134" s="6"/>
      <c r="D134" s="6" t="s">
        <v>16</v>
      </c>
      <c r="E134" s="6" t="s">
        <v>14</v>
      </c>
      <c r="F134" s="6" t="s">
        <v>14</v>
      </c>
      <c r="G134" s="6" t="s">
        <v>14</v>
      </c>
      <c r="H134" s="6" t="s">
        <v>14</v>
      </c>
      <c r="I134" s="8">
        <f>J134+L134+K134+M134+N134</f>
        <v>4776105</v>
      </c>
      <c r="J134" s="8">
        <f>J120+J101+J74</f>
        <v>1430105</v>
      </c>
      <c r="K134" s="23">
        <f>K120+K101+K74</f>
        <v>836500</v>
      </c>
      <c r="L134" s="8">
        <f>L120+L101+L74</f>
        <v>836500</v>
      </c>
      <c r="M134" s="9">
        <f t="shared" ref="M134:N138" si="14">L134</f>
        <v>836500</v>
      </c>
      <c r="N134" s="9">
        <f t="shared" si="14"/>
        <v>836500</v>
      </c>
    </row>
    <row r="135" spans="1:14" ht="45" x14ac:dyDescent="0.25">
      <c r="A135" s="39"/>
      <c r="B135" s="44"/>
      <c r="C135" s="6"/>
      <c r="D135" s="6" t="s">
        <v>18</v>
      </c>
      <c r="E135" s="6" t="s">
        <v>14</v>
      </c>
      <c r="F135" s="6" t="s">
        <v>14</v>
      </c>
      <c r="G135" s="6" t="s">
        <v>14</v>
      </c>
      <c r="H135" s="6" t="s">
        <v>14</v>
      </c>
      <c r="I135" s="8">
        <f>J135+K135+L135+M135+N135</f>
        <v>4776105</v>
      </c>
      <c r="J135" s="8">
        <f>J120+J101+J74</f>
        <v>1430105</v>
      </c>
      <c r="K135" s="23">
        <f>K120+K101+K74</f>
        <v>836500</v>
      </c>
      <c r="L135" s="8">
        <f>L120+L101+L74</f>
        <v>836500</v>
      </c>
      <c r="M135" s="9">
        <f>M120+M101+M74</f>
        <v>836500</v>
      </c>
      <c r="N135" s="9">
        <f>N120+N101+N74</f>
        <v>836500</v>
      </c>
    </row>
    <row r="136" spans="1:14" ht="45" customHeight="1" x14ac:dyDescent="0.25">
      <c r="A136" s="35">
        <v>86</v>
      </c>
      <c r="B136" s="43" t="s">
        <v>45</v>
      </c>
      <c r="C136" s="6"/>
      <c r="D136" s="6" t="s">
        <v>16</v>
      </c>
      <c r="E136" s="6" t="s">
        <v>14</v>
      </c>
      <c r="F136" s="6" t="s">
        <v>14</v>
      </c>
      <c r="G136" s="6" t="s">
        <v>14</v>
      </c>
      <c r="H136" s="6" t="s">
        <v>14</v>
      </c>
      <c r="I136" s="10">
        <f>L136+K136+J136+M136+N136</f>
        <v>155309547.75</v>
      </c>
      <c r="J136" s="10">
        <f>J137+J138</f>
        <v>28453429.079999998</v>
      </c>
      <c r="K136" s="25">
        <f>K137+K138</f>
        <v>29471279.670000002</v>
      </c>
      <c r="L136" s="10">
        <f>L137+L138</f>
        <v>32461613</v>
      </c>
      <c r="M136" s="11">
        <f>M137+M138</f>
        <v>32461613</v>
      </c>
      <c r="N136" s="11">
        <f>N137+N138</f>
        <v>32461613</v>
      </c>
    </row>
    <row r="137" spans="1:14" ht="45" x14ac:dyDescent="0.25">
      <c r="A137" s="37"/>
      <c r="B137" s="44"/>
      <c r="C137" s="6"/>
      <c r="D137" s="6" t="s">
        <v>18</v>
      </c>
      <c r="E137" s="6" t="s">
        <v>14</v>
      </c>
      <c r="F137" s="6" t="s">
        <v>14</v>
      </c>
      <c r="G137" s="6" t="s">
        <v>14</v>
      </c>
      <c r="H137" s="6" t="s">
        <v>14</v>
      </c>
      <c r="I137" s="10">
        <f>L137+K137+J137+M137+N137</f>
        <v>141397447.75</v>
      </c>
      <c r="J137" s="10">
        <f>J135+J72+J61+J51+J31+J15</f>
        <v>25933329.079999998</v>
      </c>
      <c r="K137" s="25">
        <f>K10</f>
        <v>26623279.670000002</v>
      </c>
      <c r="L137" s="10">
        <f>L10</f>
        <v>29613613</v>
      </c>
      <c r="M137" s="11">
        <f t="shared" si="14"/>
        <v>29613613</v>
      </c>
      <c r="N137" s="11">
        <f t="shared" si="14"/>
        <v>29613613</v>
      </c>
    </row>
    <row r="138" spans="1:14" x14ac:dyDescent="0.25">
      <c r="A138" s="36"/>
      <c r="B138" s="45"/>
      <c r="C138" s="6"/>
      <c r="D138" s="6" t="s">
        <v>27</v>
      </c>
      <c r="E138" s="6" t="s">
        <v>14</v>
      </c>
      <c r="F138" s="6" t="s">
        <v>14</v>
      </c>
      <c r="G138" s="6" t="s">
        <v>14</v>
      </c>
      <c r="H138" s="6" t="s">
        <v>14</v>
      </c>
      <c r="I138" s="10">
        <f>L138+K138+J138+M138+N138</f>
        <v>13912100</v>
      </c>
      <c r="J138" s="10">
        <f>J11</f>
        <v>2520100</v>
      </c>
      <c r="K138" s="25">
        <f t="shared" ref="K138:L138" si="15">K11</f>
        <v>2848000</v>
      </c>
      <c r="L138" s="10">
        <f t="shared" si="15"/>
        <v>2848000</v>
      </c>
      <c r="M138" s="11">
        <f t="shared" si="14"/>
        <v>2848000</v>
      </c>
      <c r="N138" s="11">
        <f t="shared" si="14"/>
        <v>2848000</v>
      </c>
    </row>
    <row r="144" spans="1:14" ht="18.75" x14ac:dyDescent="0.3">
      <c r="B144" s="29" t="s">
        <v>49</v>
      </c>
      <c r="C144" s="5"/>
      <c r="D144" s="5"/>
      <c r="E144" s="5"/>
      <c r="F144" s="5"/>
      <c r="G144" s="5"/>
      <c r="H144" s="5"/>
      <c r="I144" s="5"/>
      <c r="J144" s="5"/>
      <c r="K144" s="27"/>
      <c r="L144" s="29" t="s">
        <v>50</v>
      </c>
      <c r="M144" s="5"/>
      <c r="N144" s="16"/>
    </row>
  </sheetData>
  <mergeCells count="61">
    <mergeCell ref="D129:D133"/>
    <mergeCell ref="B134:B135"/>
    <mergeCell ref="B74:B76"/>
    <mergeCell ref="B77:B78"/>
    <mergeCell ref="B98:B99"/>
    <mergeCell ref="B101:B102"/>
    <mergeCell ref="B129:B133"/>
    <mergeCell ref="A77:A78"/>
    <mergeCell ref="A98:A99"/>
    <mergeCell ref="A101:A102"/>
    <mergeCell ref="A62:N62"/>
    <mergeCell ref="A73:N73"/>
    <mergeCell ref="K1:N3"/>
    <mergeCell ref="A4:N4"/>
    <mergeCell ref="A5:N5"/>
    <mergeCell ref="A10:A12"/>
    <mergeCell ref="A18:A23"/>
    <mergeCell ref="D47:D48"/>
    <mergeCell ref="B46:B48"/>
    <mergeCell ref="A43:N43"/>
    <mergeCell ref="A52:N52"/>
    <mergeCell ref="C32:C33"/>
    <mergeCell ref="C34:C35"/>
    <mergeCell ref="C36:C37"/>
    <mergeCell ref="C38:C39"/>
    <mergeCell ref="B32:B39"/>
    <mergeCell ref="A32:A39"/>
    <mergeCell ref="A40:A41"/>
    <mergeCell ref="A46:A48"/>
    <mergeCell ref="B40:B41"/>
    <mergeCell ref="B30:B31"/>
    <mergeCell ref="C30:C31"/>
    <mergeCell ref="E6:H6"/>
    <mergeCell ref="A6:A7"/>
    <mergeCell ref="B6:B7"/>
    <mergeCell ref="C6:C7"/>
    <mergeCell ref="D6:D7"/>
    <mergeCell ref="B10:B12"/>
    <mergeCell ref="A9:M9"/>
    <mergeCell ref="B18:B23"/>
    <mergeCell ref="D19:D23"/>
    <mergeCell ref="B27:B28"/>
    <mergeCell ref="I6:N6"/>
    <mergeCell ref="A27:A28"/>
    <mergeCell ref="A30:A31"/>
    <mergeCell ref="A115:A116"/>
    <mergeCell ref="A136:A138"/>
    <mergeCell ref="A134:A135"/>
    <mergeCell ref="A129:A133"/>
    <mergeCell ref="D55:D59"/>
    <mergeCell ref="B55:B59"/>
    <mergeCell ref="A107:A108"/>
    <mergeCell ref="A109:A110"/>
    <mergeCell ref="A112:A113"/>
    <mergeCell ref="B136:B138"/>
    <mergeCell ref="B107:B108"/>
    <mergeCell ref="B109:B110"/>
    <mergeCell ref="B112:B113"/>
    <mergeCell ref="B115:B116"/>
    <mergeCell ref="A55:A59"/>
    <mergeCell ref="A74:A76"/>
  </mergeCells>
  <pageMargins left="0.35433070866141736" right="0.62992125984251968" top="0.74803149606299213" bottom="0.74803149606299213" header="0.31496062992125984" footer="0.31496062992125984"/>
  <pageSetup paperSize="9" scale="73" orientation="landscape" r:id="rId1"/>
  <headerFooter>
    <oddHeader>&amp;C&amp;P</oddHeader>
  </headerFooter>
  <ignoredErrors>
    <ignoredError sqref="M15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2017-08-24T07:54:44Z</dcterms:modified>
</cp:coreProperties>
</file>