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75" windowWidth="19440" windowHeight="7995" firstSheet="2" activeTab="2"/>
  </bookViews>
  <sheets>
    <sheet name="Финансирование" sheetId="1" state="hidden" r:id="rId1"/>
    <sheet name="Мероприятия" sheetId="4" state="hidden" r:id="rId2"/>
    <sheet name="Финансирование (2)" sheetId="6" r:id="rId3"/>
    <sheet name="Мероприятия (3)" sheetId="11" r:id="rId4"/>
    <sheet name="Мероприятия (2)" sheetId="7" state="hidden" r:id="rId5"/>
    <sheet name="Утверждено07" sheetId="9" state="hidden" r:id="rId6"/>
    <sheet name="РАЗНИЦА" sheetId="10" state="hidden" r:id="rId7"/>
    <sheet name="Финансирование (Разница)" sheetId="8" state="hidden" r:id="rId8"/>
  </sheets>
  <definedNames>
    <definedName name="OLE_LINK1" localSheetId="1">Мероприятия!$A$3</definedName>
    <definedName name="OLE_LINK1" localSheetId="4">'Мероприятия (2)'!$A$3</definedName>
    <definedName name="OLE_LINK1" localSheetId="3">'Мероприятия (3)'!$A$3</definedName>
    <definedName name="_xlnm.Print_Titles" localSheetId="1">Мероприятия!$3:$7</definedName>
    <definedName name="_xlnm.Print_Titles" localSheetId="4">'Мероприятия (2)'!$3:$7</definedName>
    <definedName name="_xlnm.Print_Titles" localSheetId="3">'Мероприятия (3)'!$3:$7</definedName>
    <definedName name="_xlnm.Print_Titles" localSheetId="6">РАЗНИЦА!$3:$4</definedName>
    <definedName name="_xlnm.Print_Titles" localSheetId="5">Утверждено07!$3:$4</definedName>
    <definedName name="_xlnm.Print_Titles" localSheetId="0">Финансирование!$3:$4</definedName>
    <definedName name="_xlnm.Print_Titles" localSheetId="2">'Финансирование (2)'!$3:$4</definedName>
    <definedName name="_xlnm.Print_Titles" localSheetId="7">'Финансирование (Разница)'!$3:$4</definedName>
    <definedName name="_xlnm.Print_Area" localSheetId="1">Мероприятия!$A$1:$Z$74</definedName>
    <definedName name="_xlnm.Print_Area" localSheetId="4">'Мероприятия (2)'!$A$1:$AF$77</definedName>
    <definedName name="_xlnm.Print_Area" localSheetId="3">'Мероприятия (3)'!$A$1:$AH$85</definedName>
    <definedName name="_xlnm.Print_Area" localSheetId="6">РАЗНИЦА!$A$1:$AA$95</definedName>
    <definedName name="_xlnm.Print_Area" localSheetId="5">Утверждено07!$A$1:$R$93</definedName>
    <definedName name="_xlnm.Print_Area" localSheetId="0">Финансирование!$A$1:$R$93</definedName>
    <definedName name="_xlnm.Print_Area" localSheetId="2">'Финансирование (2)'!$A$1:$V$95</definedName>
    <definedName name="_xlnm.Print_Area" localSheetId="7">'Финансирование (Разница)'!$A$1:$AA$95</definedName>
  </definedNames>
  <calcPr calcId="144525"/>
</workbook>
</file>

<file path=xl/calcChain.xml><?xml version="1.0" encoding="utf-8"?>
<calcChain xmlns="http://schemas.openxmlformats.org/spreadsheetml/2006/main">
  <c r="I83" i="6" l="1"/>
  <c r="I82" i="6"/>
  <c r="I81" i="6"/>
  <c r="I75" i="6"/>
  <c r="I74" i="6"/>
  <c r="I73" i="6"/>
  <c r="I72" i="6"/>
  <c r="I71" i="6"/>
  <c r="I70" i="6"/>
  <c r="I69" i="6"/>
  <c r="I68" i="6"/>
  <c r="I67" i="6"/>
  <c r="I66" i="6"/>
  <c r="I65" i="6"/>
  <c r="I64" i="6"/>
  <c r="I63" i="6"/>
  <c r="I59" i="6"/>
  <c r="I58" i="6"/>
  <c r="I57" i="6"/>
  <c r="I56" i="6"/>
  <c r="I55" i="6"/>
  <c r="I54" i="6"/>
  <c r="I53" i="6"/>
  <c r="I52" i="6"/>
  <c r="I51" i="6"/>
  <c r="I50" i="6"/>
  <c r="I49" i="6"/>
  <c r="I48" i="6"/>
  <c r="I47" i="6"/>
  <c r="I46" i="6"/>
  <c r="I45" i="6"/>
  <c r="I44" i="6"/>
  <c r="I43" i="6"/>
  <c r="I37" i="6"/>
  <c r="I36" i="6"/>
  <c r="I35" i="6"/>
  <c r="I29" i="6"/>
  <c r="I26" i="6"/>
  <c r="I25" i="6"/>
  <c r="I24" i="6"/>
  <c r="I23" i="6"/>
  <c r="AH38" i="11" l="1"/>
  <c r="S80" i="6" l="1"/>
  <c r="AH37" i="11" l="1"/>
  <c r="AH36" i="11"/>
  <c r="AH30" i="11"/>
  <c r="AH28" i="11"/>
  <c r="AH26" i="11"/>
  <c r="AH25" i="11"/>
  <c r="AH23" i="11"/>
  <c r="AH22" i="11"/>
  <c r="AH21" i="11"/>
  <c r="AH20" i="11"/>
  <c r="AH19" i="11"/>
  <c r="AH18" i="11"/>
  <c r="AH17" i="11"/>
  <c r="AH73" i="11"/>
  <c r="AH72" i="11"/>
  <c r="AH71" i="11"/>
  <c r="AH70" i="11"/>
  <c r="AH67" i="11"/>
  <c r="R71" i="11"/>
  <c r="T71" i="11"/>
  <c r="V80" i="6"/>
  <c r="V79" i="6"/>
  <c r="V62" i="6"/>
  <c r="V61" i="6"/>
  <c r="V60" i="6"/>
  <c r="V42" i="6"/>
  <c r="V41" i="6"/>
  <c r="V40" i="6"/>
  <c r="V32" i="6" s="1"/>
  <c r="V39" i="6"/>
  <c r="V34" i="6" s="1"/>
  <c r="V38" i="6"/>
  <c r="V33" i="6" s="1"/>
  <c r="V85" i="6" s="1"/>
  <c r="V22" i="6"/>
  <c r="V21" i="6" s="1"/>
  <c r="V27" i="6" s="1"/>
  <c r="V18" i="6" l="1"/>
  <c r="V9" i="6"/>
  <c r="V86" i="6"/>
  <c r="V90" i="6" s="1"/>
  <c r="V19" i="6"/>
  <c r="V10" i="6"/>
  <c r="V87" i="6"/>
  <c r="V91" i="6" s="1"/>
  <c r="V17" i="6"/>
  <c r="V31" i="6"/>
  <c r="V8" i="6"/>
  <c r="V28" i="6"/>
  <c r="V89" i="6" s="1"/>
  <c r="V88" i="6" s="1"/>
  <c r="V16" i="6"/>
  <c r="V15" i="6" s="1"/>
  <c r="V14" i="6" s="1"/>
  <c r="V13" i="6" s="1"/>
  <c r="V12" i="6" s="1"/>
  <c r="V11" i="6" s="1"/>
  <c r="V84" i="6" l="1"/>
  <c r="V7" i="6"/>
  <c r="V6" i="6" s="1"/>
  <c r="V110" i="6" s="1"/>
  <c r="Q83" i="10"/>
  <c r="J83" i="10"/>
  <c r="K83" i="10"/>
  <c r="L83" i="10"/>
  <c r="M83" i="10"/>
  <c r="N83" i="10"/>
  <c r="O83" i="10"/>
  <c r="P83" i="10"/>
  <c r="R81" i="10"/>
  <c r="X81" i="10" s="1"/>
  <c r="R83" i="10"/>
  <c r="X83" i="10" s="1"/>
  <c r="R76" i="10"/>
  <c r="R75" i="10"/>
  <c r="R74" i="10"/>
  <c r="X74" i="10" s="1"/>
  <c r="R73" i="10"/>
  <c r="X73" i="10" s="1"/>
  <c r="R72" i="10"/>
  <c r="R71" i="10"/>
  <c r="X71" i="10" s="1"/>
  <c r="R70" i="10"/>
  <c r="X70" i="10" s="1"/>
  <c r="R69" i="10"/>
  <c r="X69" i="10" s="1"/>
  <c r="R68" i="10"/>
  <c r="R67" i="10"/>
  <c r="X67" i="10" s="1"/>
  <c r="R66" i="10"/>
  <c r="R65" i="10"/>
  <c r="X65" i="10" s="1"/>
  <c r="R64" i="10"/>
  <c r="R63" i="10"/>
  <c r="X63" i="10" s="1"/>
  <c r="R59" i="10"/>
  <c r="R58" i="10"/>
  <c r="X58" i="10" s="1"/>
  <c r="R57" i="10"/>
  <c r="R56" i="10"/>
  <c r="R55" i="10"/>
  <c r="R54" i="10"/>
  <c r="X54" i="10" s="1"/>
  <c r="R53" i="10"/>
  <c r="R52" i="10"/>
  <c r="R51" i="10"/>
  <c r="X51" i="10" s="1"/>
  <c r="R50" i="10"/>
  <c r="X50" i="10" s="1"/>
  <c r="R49" i="10"/>
  <c r="R48" i="10"/>
  <c r="R47" i="10"/>
  <c r="X47" i="10" s="1"/>
  <c r="R46" i="10"/>
  <c r="X46" i="10" s="1"/>
  <c r="R45" i="10"/>
  <c r="R44" i="10"/>
  <c r="R43" i="10"/>
  <c r="R37" i="10"/>
  <c r="X37" i="10" s="1"/>
  <c r="R36" i="10"/>
  <c r="R35" i="10"/>
  <c r="X35" i="10" s="1"/>
  <c r="R30" i="10"/>
  <c r="R29" i="10"/>
  <c r="R26" i="10"/>
  <c r="R25" i="10"/>
  <c r="R24" i="10"/>
  <c r="R23" i="10"/>
  <c r="R20" i="10"/>
  <c r="Q76" i="10"/>
  <c r="Q75" i="10"/>
  <c r="Q74" i="10"/>
  <c r="Q73" i="10"/>
  <c r="Q72" i="10"/>
  <c r="Q71" i="10"/>
  <c r="Q70" i="10"/>
  <c r="Q69" i="10"/>
  <c r="Q68" i="10"/>
  <c r="Q67" i="10"/>
  <c r="Q66" i="10"/>
  <c r="Q65" i="10"/>
  <c r="Q64" i="10"/>
  <c r="Q63" i="10"/>
  <c r="Q59" i="10"/>
  <c r="Q58" i="10"/>
  <c r="Q57" i="10"/>
  <c r="Q56" i="10"/>
  <c r="Q55" i="10"/>
  <c r="Q54" i="10"/>
  <c r="Q53" i="10"/>
  <c r="Q52" i="10"/>
  <c r="Q51" i="10"/>
  <c r="Q50" i="10"/>
  <c r="Q49" i="10"/>
  <c r="Q48" i="10"/>
  <c r="Q47" i="10"/>
  <c r="Q46" i="10"/>
  <c r="Q45" i="10"/>
  <c r="Q44" i="10"/>
  <c r="Q43" i="10"/>
  <c r="Q37" i="10"/>
  <c r="Q36" i="10"/>
  <c r="Q35" i="10"/>
  <c r="Q30" i="10"/>
  <c r="Q29" i="10"/>
  <c r="Q26" i="10"/>
  <c r="Q25" i="10"/>
  <c r="Q24" i="10"/>
  <c r="Q23" i="10"/>
  <c r="Q20" i="10"/>
  <c r="Q81" i="10"/>
  <c r="P81" i="10"/>
  <c r="O81" i="10"/>
  <c r="N81" i="10"/>
  <c r="M81" i="10"/>
  <c r="L81" i="10"/>
  <c r="K81" i="10"/>
  <c r="J81" i="10"/>
  <c r="Q77" i="10"/>
  <c r="Q78" i="10"/>
  <c r="R77" i="10"/>
  <c r="R78" i="10"/>
  <c r="P76" i="10"/>
  <c r="O76" i="10"/>
  <c r="V76" i="10" s="1"/>
  <c r="N76" i="10"/>
  <c r="M76" i="10"/>
  <c r="L76" i="10"/>
  <c r="K76" i="10"/>
  <c r="J76" i="10"/>
  <c r="P75" i="10"/>
  <c r="O75" i="10"/>
  <c r="V75" i="10" s="1"/>
  <c r="N75" i="10"/>
  <c r="M75" i="10"/>
  <c r="L75" i="10"/>
  <c r="K75" i="10"/>
  <c r="J75" i="10"/>
  <c r="P74" i="10"/>
  <c r="O74" i="10"/>
  <c r="N74" i="10"/>
  <c r="M74" i="10"/>
  <c r="L74" i="10"/>
  <c r="K74" i="10"/>
  <c r="J74" i="10"/>
  <c r="P73" i="10"/>
  <c r="W73" i="10" s="1"/>
  <c r="O73" i="10"/>
  <c r="N73" i="10"/>
  <c r="M73" i="10"/>
  <c r="L73" i="10"/>
  <c r="K73" i="10"/>
  <c r="J73" i="10"/>
  <c r="P69" i="10"/>
  <c r="O69" i="10"/>
  <c r="V69" i="10" s="1"/>
  <c r="N69" i="10"/>
  <c r="M69" i="10"/>
  <c r="L69" i="10"/>
  <c r="K69" i="10"/>
  <c r="J69" i="10"/>
  <c r="P68" i="10"/>
  <c r="O68" i="10"/>
  <c r="N68" i="10"/>
  <c r="M68" i="10"/>
  <c r="L68" i="10"/>
  <c r="K68" i="10"/>
  <c r="J68" i="10"/>
  <c r="P67" i="10"/>
  <c r="O67" i="10"/>
  <c r="N67" i="10"/>
  <c r="M67" i="10"/>
  <c r="L67" i="10"/>
  <c r="K67" i="10"/>
  <c r="J67" i="10"/>
  <c r="P66" i="10"/>
  <c r="W66" i="10" s="1"/>
  <c r="O66" i="10"/>
  <c r="N66" i="10"/>
  <c r="M66" i="10"/>
  <c r="L66" i="10"/>
  <c r="K66" i="10"/>
  <c r="J66" i="10"/>
  <c r="P65" i="10"/>
  <c r="O65" i="10"/>
  <c r="V65" i="10" s="1"/>
  <c r="N65" i="10"/>
  <c r="M65" i="10"/>
  <c r="L65" i="10"/>
  <c r="K65" i="10"/>
  <c r="J65" i="10"/>
  <c r="P64" i="10"/>
  <c r="O64" i="10"/>
  <c r="N64" i="10"/>
  <c r="M64" i="10"/>
  <c r="L64" i="10"/>
  <c r="K64" i="10"/>
  <c r="J64" i="10"/>
  <c r="P63" i="10"/>
  <c r="O63" i="10"/>
  <c r="N63" i="10"/>
  <c r="M63" i="10"/>
  <c r="L63" i="10"/>
  <c r="K63" i="10"/>
  <c r="J63" i="10"/>
  <c r="P62" i="10"/>
  <c r="O62" i="10"/>
  <c r="N62" i="10"/>
  <c r="M62" i="10"/>
  <c r="L62" i="10"/>
  <c r="K62" i="10"/>
  <c r="J62" i="10"/>
  <c r="P61" i="10"/>
  <c r="O61" i="10"/>
  <c r="N61" i="10"/>
  <c r="M61" i="10"/>
  <c r="L61" i="10"/>
  <c r="K61" i="10"/>
  <c r="J61" i="10"/>
  <c r="P59" i="10"/>
  <c r="O59" i="10"/>
  <c r="N59" i="10"/>
  <c r="M59" i="10"/>
  <c r="L59" i="10"/>
  <c r="K59" i="10"/>
  <c r="J59" i="10"/>
  <c r="P58" i="10"/>
  <c r="O58" i="10"/>
  <c r="N58" i="10"/>
  <c r="M58" i="10"/>
  <c r="L58" i="10"/>
  <c r="K58" i="10"/>
  <c r="J58" i="10"/>
  <c r="P57" i="10"/>
  <c r="W57" i="10" s="1"/>
  <c r="O57" i="10"/>
  <c r="N57" i="10"/>
  <c r="M57" i="10"/>
  <c r="L57" i="10"/>
  <c r="K57" i="10"/>
  <c r="J57" i="10"/>
  <c r="P56" i="10"/>
  <c r="W56" i="10" s="1"/>
  <c r="O56" i="10"/>
  <c r="V56" i="10" s="1"/>
  <c r="N56" i="10"/>
  <c r="M56" i="10"/>
  <c r="L56" i="10"/>
  <c r="K56" i="10"/>
  <c r="J56" i="10"/>
  <c r="P55" i="10"/>
  <c r="O55" i="10"/>
  <c r="V55" i="10" s="1"/>
  <c r="N55" i="10"/>
  <c r="M55" i="10"/>
  <c r="L55" i="10"/>
  <c r="K55" i="10"/>
  <c r="J55" i="10"/>
  <c r="P54" i="10"/>
  <c r="O54" i="10"/>
  <c r="N54" i="10"/>
  <c r="M54" i="10"/>
  <c r="L54" i="10"/>
  <c r="K54" i="10"/>
  <c r="J54" i="10"/>
  <c r="P53" i="10"/>
  <c r="W53" i="10" s="1"/>
  <c r="O53" i="10"/>
  <c r="N53" i="10"/>
  <c r="M53" i="10"/>
  <c r="L53" i="10"/>
  <c r="K53" i="10"/>
  <c r="J53" i="10"/>
  <c r="P47" i="10"/>
  <c r="W47" i="10" s="1"/>
  <c r="O47" i="10"/>
  <c r="V47" i="10" s="1"/>
  <c r="N47" i="10"/>
  <c r="M47" i="10"/>
  <c r="L47" i="10"/>
  <c r="K47" i="10"/>
  <c r="J47" i="10"/>
  <c r="P46" i="10"/>
  <c r="W46" i="10" s="1"/>
  <c r="O46" i="10"/>
  <c r="V46" i="10" s="1"/>
  <c r="N46" i="10"/>
  <c r="M46" i="10"/>
  <c r="L46" i="10"/>
  <c r="K46" i="10"/>
  <c r="J46" i="10"/>
  <c r="P45" i="10"/>
  <c r="O45" i="10"/>
  <c r="V45" i="10" s="1"/>
  <c r="N45" i="10"/>
  <c r="M45" i="10"/>
  <c r="L45" i="10"/>
  <c r="K45" i="10"/>
  <c r="J45" i="10"/>
  <c r="P40" i="10"/>
  <c r="O40" i="10"/>
  <c r="N40" i="10"/>
  <c r="M40" i="10"/>
  <c r="L40" i="10"/>
  <c r="K40" i="10"/>
  <c r="J40" i="10"/>
  <c r="P39" i="10"/>
  <c r="O39" i="10"/>
  <c r="N39" i="10"/>
  <c r="M39" i="10"/>
  <c r="L39" i="10"/>
  <c r="K39" i="10"/>
  <c r="J39" i="10"/>
  <c r="J38" i="10"/>
  <c r="P36" i="10"/>
  <c r="O36" i="10"/>
  <c r="V36" i="10" s="1"/>
  <c r="N36" i="10"/>
  <c r="M36" i="10"/>
  <c r="L36" i="10"/>
  <c r="K36" i="10"/>
  <c r="J36" i="10"/>
  <c r="P35" i="10"/>
  <c r="O35" i="10"/>
  <c r="N35" i="10"/>
  <c r="M35" i="10"/>
  <c r="L35" i="10"/>
  <c r="K35" i="10"/>
  <c r="J35" i="10"/>
  <c r="P34" i="10"/>
  <c r="O34" i="10"/>
  <c r="N34" i="10"/>
  <c r="M34" i="10"/>
  <c r="L34" i="10"/>
  <c r="K34" i="10"/>
  <c r="J34" i="10"/>
  <c r="J10" i="10" s="1"/>
  <c r="P33" i="10"/>
  <c r="O33" i="10"/>
  <c r="N33" i="10"/>
  <c r="M33" i="10"/>
  <c r="L33" i="10"/>
  <c r="K33" i="10"/>
  <c r="J33" i="10"/>
  <c r="K23" i="10"/>
  <c r="L23" i="10"/>
  <c r="P29" i="10"/>
  <c r="O29" i="10"/>
  <c r="N29" i="10"/>
  <c r="M29" i="10"/>
  <c r="P26" i="10"/>
  <c r="O26" i="10"/>
  <c r="N26" i="10"/>
  <c r="M26" i="10"/>
  <c r="P25" i="10"/>
  <c r="O25" i="10"/>
  <c r="N25" i="10"/>
  <c r="M25" i="10"/>
  <c r="P24" i="10"/>
  <c r="O24" i="10"/>
  <c r="N24" i="10"/>
  <c r="M24" i="10"/>
  <c r="P23" i="10"/>
  <c r="O23" i="10"/>
  <c r="N23" i="10"/>
  <c r="M23" i="10"/>
  <c r="M15" i="10"/>
  <c r="M14" i="10"/>
  <c r="W83" i="10"/>
  <c r="V83" i="10"/>
  <c r="X82" i="10"/>
  <c r="W82" i="10"/>
  <c r="V82" i="10"/>
  <c r="V81" i="10"/>
  <c r="AA80" i="10"/>
  <c r="Z80" i="10"/>
  <c r="Y80" i="10"/>
  <c r="U80" i="10"/>
  <c r="T80" i="10"/>
  <c r="S80" i="10"/>
  <c r="AA79" i="10"/>
  <c r="Z79" i="10"/>
  <c r="Y79" i="10"/>
  <c r="U79" i="10"/>
  <c r="T79" i="10"/>
  <c r="S79" i="10"/>
  <c r="X78" i="10"/>
  <c r="V78" i="10"/>
  <c r="X77" i="10"/>
  <c r="V77" i="10"/>
  <c r="X76" i="10"/>
  <c r="X75" i="10"/>
  <c r="W75" i="10"/>
  <c r="W74" i="10"/>
  <c r="V74" i="10"/>
  <c r="V73" i="10"/>
  <c r="X72" i="10"/>
  <c r="W69" i="10"/>
  <c r="X68" i="10"/>
  <c r="W68" i="10"/>
  <c r="V68" i="10"/>
  <c r="W67" i="10"/>
  <c r="V67" i="10"/>
  <c r="X66" i="10"/>
  <c r="V66" i="10"/>
  <c r="W65" i="10"/>
  <c r="X64" i="10"/>
  <c r="W64" i="10"/>
  <c r="V64" i="10"/>
  <c r="W63" i="10"/>
  <c r="V63" i="10"/>
  <c r="AA62" i="10"/>
  <c r="Z62" i="10"/>
  <c r="Y62" i="10"/>
  <c r="U62" i="10"/>
  <c r="T62" i="10"/>
  <c r="S62" i="10"/>
  <c r="AA61" i="10"/>
  <c r="Z61" i="10"/>
  <c r="Y61" i="10"/>
  <c r="U61" i="10"/>
  <c r="T61" i="10"/>
  <c r="S61" i="10"/>
  <c r="AA60" i="10"/>
  <c r="Z60" i="10"/>
  <c r="Y60" i="10"/>
  <c r="U60" i="10"/>
  <c r="T60" i="10"/>
  <c r="S60" i="10"/>
  <c r="W58" i="10"/>
  <c r="V58" i="10"/>
  <c r="X57" i="10"/>
  <c r="V57" i="10"/>
  <c r="X56" i="10"/>
  <c r="X55" i="10"/>
  <c r="W55" i="10"/>
  <c r="W54" i="10"/>
  <c r="V54" i="10"/>
  <c r="X53" i="10"/>
  <c r="V53" i="10"/>
  <c r="X52" i="10"/>
  <c r="X49" i="10"/>
  <c r="X48" i="10"/>
  <c r="X45" i="10"/>
  <c r="W45" i="10"/>
  <c r="X44" i="10"/>
  <c r="X43" i="10"/>
  <c r="AA42" i="10"/>
  <c r="Z42" i="10"/>
  <c r="Y42" i="10"/>
  <c r="U42" i="10"/>
  <c r="T42" i="10"/>
  <c r="S42" i="10"/>
  <c r="AA41" i="10"/>
  <c r="Z41" i="10"/>
  <c r="Y41" i="10"/>
  <c r="U41" i="10"/>
  <c r="T41" i="10"/>
  <c r="S41" i="10"/>
  <c r="AA40" i="10"/>
  <c r="Z40" i="10"/>
  <c r="Y40" i="10"/>
  <c r="U40" i="10"/>
  <c r="T40" i="10"/>
  <c r="T32" i="10" s="1"/>
  <c r="T87" i="10" s="1"/>
  <c r="T91" i="10" s="1"/>
  <c r="S40" i="10"/>
  <c r="V40" i="10" s="1"/>
  <c r="AA39" i="10"/>
  <c r="Z39" i="10"/>
  <c r="Z34" i="10" s="1"/>
  <c r="Y39" i="10"/>
  <c r="U39" i="10"/>
  <c r="T39" i="10"/>
  <c r="S39" i="10"/>
  <c r="S34" i="10" s="1"/>
  <c r="AA38" i="10"/>
  <c r="Z38" i="10"/>
  <c r="Y38" i="10"/>
  <c r="X36" i="10"/>
  <c r="W36" i="10"/>
  <c r="W35" i="10"/>
  <c r="V35" i="10"/>
  <c r="Y34" i="10"/>
  <c r="Z32" i="10"/>
  <c r="Z87" i="10" s="1"/>
  <c r="Z91" i="10" s="1"/>
  <c r="AA22" i="10"/>
  <c r="AA21" i="10" s="1"/>
  <c r="Z22" i="10"/>
  <c r="Z21" i="10" s="1"/>
  <c r="Y22" i="10"/>
  <c r="Y21" i="10" s="1"/>
  <c r="X22" i="10"/>
  <c r="X21" i="10" s="1"/>
  <c r="X27" i="10" s="1"/>
  <c r="W22" i="10"/>
  <c r="W21" i="10" s="1"/>
  <c r="V22" i="10"/>
  <c r="V21" i="10" s="1"/>
  <c r="U22" i="10"/>
  <c r="U21" i="10" s="1"/>
  <c r="U27" i="10" s="1"/>
  <c r="T22" i="10"/>
  <c r="T21" i="10" s="1"/>
  <c r="T27" i="10" s="1"/>
  <c r="S22" i="10"/>
  <c r="S21" i="10" s="1"/>
  <c r="Z17" i="10"/>
  <c r="L13" i="10"/>
  <c r="L12" i="10" s="1"/>
  <c r="L11" i="10" s="1"/>
  <c r="K13" i="10"/>
  <c r="K12" i="10" s="1"/>
  <c r="K11" i="10" s="1"/>
  <c r="J13" i="10"/>
  <c r="J12" i="10" s="1"/>
  <c r="Z8" i="10"/>
  <c r="N114" i="9"/>
  <c r="N113" i="9"/>
  <c r="X81" i="9"/>
  <c r="W81" i="9"/>
  <c r="V81" i="9"/>
  <c r="I81" i="9"/>
  <c r="X80" i="9"/>
  <c r="W80" i="9"/>
  <c r="V80" i="9"/>
  <c r="I80" i="9"/>
  <c r="X79" i="9"/>
  <c r="W79" i="9"/>
  <c r="V79" i="9"/>
  <c r="I79" i="9"/>
  <c r="U78" i="9"/>
  <c r="T78" i="9"/>
  <c r="S78" i="9"/>
  <c r="R78" i="9"/>
  <c r="Q78" i="9"/>
  <c r="P78" i="9"/>
  <c r="W78" i="9" s="1"/>
  <c r="O78" i="9"/>
  <c r="N78" i="9"/>
  <c r="M78" i="9"/>
  <c r="L78" i="9"/>
  <c r="K78" i="9"/>
  <c r="J78" i="9"/>
  <c r="U77" i="9"/>
  <c r="T77" i="9"/>
  <c r="S77" i="9"/>
  <c r="R77" i="9"/>
  <c r="Q77" i="9"/>
  <c r="P77" i="9"/>
  <c r="W77" i="9" s="1"/>
  <c r="O77" i="9"/>
  <c r="V77" i="9" s="1"/>
  <c r="N77" i="9"/>
  <c r="M77" i="9"/>
  <c r="L77" i="9"/>
  <c r="K77" i="9"/>
  <c r="J77" i="9"/>
  <c r="X76" i="9"/>
  <c r="V76" i="9"/>
  <c r="P76" i="9"/>
  <c r="W76" i="9" s="1"/>
  <c r="X75" i="9"/>
  <c r="Z76" i="9" s="1"/>
  <c r="W75" i="9"/>
  <c r="V75" i="9"/>
  <c r="I75" i="9"/>
  <c r="X74" i="9"/>
  <c r="W74" i="9"/>
  <c r="V74" i="9"/>
  <c r="I74" i="9"/>
  <c r="X73" i="9"/>
  <c r="W73" i="9"/>
  <c r="V73" i="9"/>
  <c r="I73" i="9"/>
  <c r="I73" i="10" s="1"/>
  <c r="X72" i="9"/>
  <c r="W72" i="9"/>
  <c r="V72" i="9"/>
  <c r="I72" i="9"/>
  <c r="X71" i="9"/>
  <c r="W71" i="9"/>
  <c r="V71" i="9"/>
  <c r="I71" i="9"/>
  <c r="X70" i="9"/>
  <c r="W70" i="9"/>
  <c r="V70" i="9"/>
  <c r="I70" i="9"/>
  <c r="X69" i="9"/>
  <c r="W69" i="9"/>
  <c r="V69" i="9"/>
  <c r="I69" i="9"/>
  <c r="X68" i="9"/>
  <c r="W68" i="9"/>
  <c r="V68" i="9"/>
  <c r="I68" i="9"/>
  <c r="X67" i="9"/>
  <c r="W67" i="9"/>
  <c r="V67" i="9"/>
  <c r="I67" i="9"/>
  <c r="X66" i="9"/>
  <c r="W66" i="9"/>
  <c r="V66" i="9"/>
  <c r="I66" i="9"/>
  <c r="X65" i="9"/>
  <c r="W65" i="9"/>
  <c r="V65" i="9"/>
  <c r="I65" i="9"/>
  <c r="X64" i="9"/>
  <c r="W64" i="9"/>
  <c r="V64" i="9"/>
  <c r="I64" i="9"/>
  <c r="X63" i="9"/>
  <c r="W63" i="9"/>
  <c r="V63" i="9"/>
  <c r="I63" i="9"/>
  <c r="U62" i="9"/>
  <c r="T62" i="9"/>
  <c r="S62" i="9"/>
  <c r="R62" i="9"/>
  <c r="Q62" i="9"/>
  <c r="P62" i="9"/>
  <c r="W62" i="9" s="1"/>
  <c r="O62" i="9"/>
  <c r="V62" i="9" s="1"/>
  <c r="N62" i="9"/>
  <c r="M62" i="9"/>
  <c r="L62" i="9"/>
  <c r="K62" i="9"/>
  <c r="J62" i="9"/>
  <c r="U61" i="9"/>
  <c r="T61" i="9"/>
  <c r="S61" i="9"/>
  <c r="R61" i="9"/>
  <c r="Q61" i="9"/>
  <c r="P61" i="9"/>
  <c r="W61" i="9" s="1"/>
  <c r="O61" i="9"/>
  <c r="V61" i="9" s="1"/>
  <c r="N61" i="9"/>
  <c r="M61" i="9"/>
  <c r="L61" i="9"/>
  <c r="K61" i="9"/>
  <c r="J61" i="9"/>
  <c r="U60" i="9"/>
  <c r="T60" i="9"/>
  <c r="S60" i="9"/>
  <c r="R60" i="9"/>
  <c r="Q60" i="9"/>
  <c r="P60" i="9"/>
  <c r="W60" i="9" s="1"/>
  <c r="O60" i="9"/>
  <c r="V60" i="9" s="1"/>
  <c r="N60" i="9"/>
  <c r="M60" i="9"/>
  <c r="L60" i="9"/>
  <c r="K60" i="9"/>
  <c r="J60" i="9"/>
  <c r="X59" i="9"/>
  <c r="W59" i="9"/>
  <c r="V59" i="9"/>
  <c r="I59" i="9"/>
  <c r="X58" i="9"/>
  <c r="W58" i="9"/>
  <c r="V58" i="9"/>
  <c r="I58" i="9"/>
  <c r="X57" i="9"/>
  <c r="W57" i="9"/>
  <c r="V57" i="9"/>
  <c r="I57" i="9"/>
  <c r="X56" i="9"/>
  <c r="W56" i="9"/>
  <c r="V56" i="9"/>
  <c r="I56" i="9"/>
  <c r="X55" i="9"/>
  <c r="W55" i="9"/>
  <c r="V55" i="9"/>
  <c r="I55" i="9"/>
  <c r="X54" i="9"/>
  <c r="W54" i="9"/>
  <c r="V54" i="9"/>
  <c r="I54" i="9"/>
  <c r="X53" i="9"/>
  <c r="W53" i="9"/>
  <c r="V53" i="9"/>
  <c r="I53" i="9"/>
  <c r="X52" i="9"/>
  <c r="W52" i="9"/>
  <c r="V52" i="9"/>
  <c r="I52" i="9"/>
  <c r="X51" i="9"/>
  <c r="W51" i="9"/>
  <c r="V51" i="9"/>
  <c r="I51" i="9"/>
  <c r="X50" i="9"/>
  <c r="W50" i="9"/>
  <c r="V50" i="9"/>
  <c r="I50" i="9"/>
  <c r="X49" i="9"/>
  <c r="W49" i="9"/>
  <c r="V49" i="9"/>
  <c r="I49" i="9"/>
  <c r="X48" i="9"/>
  <c r="W48" i="9"/>
  <c r="V48" i="9"/>
  <c r="I48" i="9"/>
  <c r="X47" i="9"/>
  <c r="W47" i="9"/>
  <c r="V47" i="9"/>
  <c r="I47" i="9"/>
  <c r="X46" i="9"/>
  <c r="W46" i="9"/>
  <c r="V46" i="9"/>
  <c r="I46" i="9"/>
  <c r="X45" i="9"/>
  <c r="W45" i="9"/>
  <c r="V45" i="9"/>
  <c r="I45" i="9"/>
  <c r="X44" i="9"/>
  <c r="W44" i="9"/>
  <c r="V44" i="9"/>
  <c r="I44" i="9"/>
  <c r="X43" i="9"/>
  <c r="W43" i="9"/>
  <c r="V43" i="9"/>
  <c r="I43" i="9"/>
  <c r="U42" i="9"/>
  <c r="T42" i="9"/>
  <c r="S42" i="9"/>
  <c r="R42" i="9"/>
  <c r="Q42" i="9"/>
  <c r="P42" i="9"/>
  <c r="W42" i="9" s="1"/>
  <c r="O42" i="9"/>
  <c r="V42" i="9" s="1"/>
  <c r="N42" i="9"/>
  <c r="M42" i="9"/>
  <c r="L42" i="9"/>
  <c r="K42" i="9"/>
  <c r="J42" i="9"/>
  <c r="U41" i="9"/>
  <c r="T41" i="9"/>
  <c r="S41" i="9"/>
  <c r="R41" i="9"/>
  <c r="Q41" i="9"/>
  <c r="P41" i="9"/>
  <c r="W41" i="9" s="1"/>
  <c r="O41" i="9"/>
  <c r="V41" i="9" s="1"/>
  <c r="N41" i="9"/>
  <c r="M41" i="9"/>
  <c r="L41" i="9"/>
  <c r="K41" i="9"/>
  <c r="J41" i="9"/>
  <c r="U40" i="9"/>
  <c r="T40" i="9"/>
  <c r="T32" i="9" s="1"/>
  <c r="S40" i="9"/>
  <c r="S32" i="9" s="1"/>
  <c r="S85" i="9" s="1"/>
  <c r="S89" i="9" s="1"/>
  <c r="R40" i="9"/>
  <c r="Q40" i="9"/>
  <c r="P40" i="9"/>
  <c r="W40" i="9" s="1"/>
  <c r="O40" i="9"/>
  <c r="V40" i="9" s="1"/>
  <c r="N40" i="9"/>
  <c r="M40" i="9"/>
  <c r="M32" i="9" s="1"/>
  <c r="L40" i="9"/>
  <c r="L32" i="9" s="1"/>
  <c r="L85" i="9" s="1"/>
  <c r="L89" i="9" s="1"/>
  <c r="K40" i="9"/>
  <c r="J40" i="9"/>
  <c r="U39" i="9"/>
  <c r="T39" i="9"/>
  <c r="T59" i="10" s="1"/>
  <c r="T38" i="10" s="1"/>
  <c r="T33" i="10" s="1"/>
  <c r="T85" i="10" s="1"/>
  <c r="S39" i="9"/>
  <c r="S59" i="10" s="1"/>
  <c r="S38" i="10" s="1"/>
  <c r="R39" i="9"/>
  <c r="Q39" i="9"/>
  <c r="Q34" i="9" s="1"/>
  <c r="P39" i="9"/>
  <c r="W39" i="9" s="1"/>
  <c r="W59" i="10" s="1"/>
  <c r="O39" i="9"/>
  <c r="V39" i="9" s="1"/>
  <c r="V59" i="10" s="1"/>
  <c r="N39" i="9"/>
  <c r="M39" i="9"/>
  <c r="L39" i="9"/>
  <c r="L34" i="9" s="1"/>
  <c r="K39" i="9"/>
  <c r="K34" i="9" s="1"/>
  <c r="K84" i="9" s="1"/>
  <c r="K88" i="9" s="1"/>
  <c r="J39" i="9"/>
  <c r="U38" i="9"/>
  <c r="X38" i="9" s="1"/>
  <c r="T38" i="9"/>
  <c r="T33" i="9" s="1"/>
  <c r="T83" i="9" s="1"/>
  <c r="S38" i="9"/>
  <c r="R38" i="9"/>
  <c r="Q38" i="9"/>
  <c r="Q33" i="9" s="1"/>
  <c r="P38" i="9"/>
  <c r="O38" i="9"/>
  <c r="V38" i="9" s="1"/>
  <c r="N38" i="9"/>
  <c r="M38" i="9"/>
  <c r="M33" i="9" s="1"/>
  <c r="L38" i="9"/>
  <c r="L33" i="9" s="1"/>
  <c r="K38" i="9"/>
  <c r="J38" i="9"/>
  <c r="X37" i="9"/>
  <c r="W37" i="9"/>
  <c r="V37" i="9"/>
  <c r="I37" i="9"/>
  <c r="X36" i="9"/>
  <c r="W36" i="9"/>
  <c r="V36" i="9"/>
  <c r="I36" i="9"/>
  <c r="X35" i="9"/>
  <c r="W35" i="9"/>
  <c r="V35" i="9"/>
  <c r="I35" i="9"/>
  <c r="U34" i="9"/>
  <c r="U84" i="9" s="1"/>
  <c r="U88" i="9" s="1"/>
  <c r="T34" i="9"/>
  <c r="T84" i="9" s="1"/>
  <c r="T88" i="9" s="1"/>
  <c r="S34" i="9"/>
  <c r="S84" i="9" s="1"/>
  <c r="S88" i="9" s="1"/>
  <c r="M34" i="9"/>
  <c r="M10" i="9" s="1"/>
  <c r="U32" i="9"/>
  <c r="U85" i="9" s="1"/>
  <c r="U89" i="9" s="1"/>
  <c r="Q32" i="9"/>
  <c r="Q85" i="9" s="1"/>
  <c r="Q89" i="9" s="1"/>
  <c r="O32" i="9"/>
  <c r="O85" i="9" s="1"/>
  <c r="K32" i="9"/>
  <c r="K85" i="9" s="1"/>
  <c r="K89" i="9" s="1"/>
  <c r="I29" i="9"/>
  <c r="I26" i="9"/>
  <c r="I25" i="9"/>
  <c r="I24" i="9"/>
  <c r="I23" i="9"/>
  <c r="R22" i="9"/>
  <c r="R21" i="9" s="1"/>
  <c r="Q22" i="9"/>
  <c r="Q21" i="9" s="1"/>
  <c r="P22" i="9"/>
  <c r="P21" i="9" s="1"/>
  <c r="O22" i="9"/>
  <c r="O21" i="9" s="1"/>
  <c r="N22" i="9"/>
  <c r="N21" i="9" s="1"/>
  <c r="M22" i="9"/>
  <c r="M21" i="9" s="1"/>
  <c r="L22" i="9"/>
  <c r="L21" i="9" s="1"/>
  <c r="K22" i="9"/>
  <c r="K21" i="9" s="1"/>
  <c r="J22" i="9"/>
  <c r="J21" i="9" s="1"/>
  <c r="Q17" i="9"/>
  <c r="I15" i="9"/>
  <c r="I14" i="9"/>
  <c r="I13" i="9"/>
  <c r="R12" i="9"/>
  <c r="R11" i="9" s="1"/>
  <c r="Q12" i="9"/>
  <c r="Q11" i="9" s="1"/>
  <c r="P12" i="9"/>
  <c r="P11" i="9" s="1"/>
  <c r="O12" i="9"/>
  <c r="O11" i="9" s="1"/>
  <c r="N12" i="9"/>
  <c r="N11" i="9" s="1"/>
  <c r="M12" i="9"/>
  <c r="M11" i="9" s="1"/>
  <c r="L12" i="9"/>
  <c r="K12" i="9"/>
  <c r="K11" i="9" s="1"/>
  <c r="J12" i="9"/>
  <c r="J11" i="9" s="1"/>
  <c r="Q61" i="6"/>
  <c r="Q62" i="6"/>
  <c r="Q8" i="9" l="1"/>
  <c r="L31" i="9"/>
  <c r="O34" i="9"/>
  <c r="O84" i="9" s="1"/>
  <c r="I76" i="9"/>
  <c r="O8" i="9"/>
  <c r="Q83" i="9"/>
  <c r="Q18" i="9"/>
  <c r="Y33" i="10"/>
  <c r="Y18" i="10" s="1"/>
  <c r="T34" i="10"/>
  <c r="AA34" i="10"/>
  <c r="K8" i="9"/>
  <c r="Y76" i="9"/>
  <c r="U34" i="10"/>
  <c r="I29" i="10"/>
  <c r="W40" i="10"/>
  <c r="X40" i="9"/>
  <c r="X42" i="9"/>
  <c r="X61" i="9"/>
  <c r="L27" i="9"/>
  <c r="L9" i="9"/>
  <c r="L16" i="9"/>
  <c r="T85" i="9"/>
  <c r="T89" i="9" s="1"/>
  <c r="T31" i="9"/>
  <c r="Y85" i="10"/>
  <c r="L8" i="9"/>
  <c r="M84" i="9"/>
  <c r="M88" i="9" s="1"/>
  <c r="M19" i="9"/>
  <c r="Q84" i="9"/>
  <c r="Q88" i="9" s="1"/>
  <c r="Q19" i="9"/>
  <c r="Q10" i="9"/>
  <c r="M85" i="9"/>
  <c r="M89" i="9" s="1"/>
  <c r="M17" i="9"/>
  <c r="M8" i="9"/>
  <c r="Y28" i="10"/>
  <c r="Y89" i="10" s="1"/>
  <c r="Y9" i="10"/>
  <c r="W27" i="10"/>
  <c r="W16" i="10"/>
  <c r="Y86" i="10"/>
  <c r="Y90" i="10" s="1"/>
  <c r="Y19" i="10"/>
  <c r="W81" i="10"/>
  <c r="P78" i="10"/>
  <c r="W78" i="10" s="1"/>
  <c r="P32" i="9"/>
  <c r="W32" i="9" s="1"/>
  <c r="AA32" i="10"/>
  <c r="AA87" i="10" s="1"/>
  <c r="AA91" i="10" s="1"/>
  <c r="X61" i="10"/>
  <c r="P27" i="9"/>
  <c r="P16" i="9"/>
  <c r="L83" i="9"/>
  <c r="L18" i="9"/>
  <c r="W38" i="9"/>
  <c r="P33" i="9"/>
  <c r="P9" i="9" s="1"/>
  <c r="L84" i="9"/>
  <c r="L88" i="9" s="1"/>
  <c r="L10" i="9"/>
  <c r="L19" i="9"/>
  <c r="V78" i="9"/>
  <c r="O33" i="9"/>
  <c r="Q62" i="10"/>
  <c r="Q31" i="9"/>
  <c r="I77" i="9"/>
  <c r="X77" i="9"/>
  <c r="AA33" i="10"/>
  <c r="Y32" i="10"/>
  <c r="I38" i="9"/>
  <c r="S33" i="9"/>
  <c r="S83" i="9" s="1"/>
  <c r="S33" i="10"/>
  <c r="I42" i="9"/>
  <c r="N115" i="9"/>
  <c r="S32" i="10"/>
  <c r="S87" i="10" s="1"/>
  <c r="S91" i="10" s="1"/>
  <c r="K28" i="9"/>
  <c r="K16" i="9"/>
  <c r="S16" i="10"/>
  <c r="S27" i="10"/>
  <c r="AA28" i="10"/>
  <c r="AA27" i="10"/>
  <c r="AA16" i="10"/>
  <c r="AA15" i="10" s="1"/>
  <c r="AA14" i="10" s="1"/>
  <c r="AA13" i="10" s="1"/>
  <c r="AA12" i="10" s="1"/>
  <c r="AA11" i="10" s="1"/>
  <c r="Z19" i="10"/>
  <c r="Z10" i="10"/>
  <c r="O28" i="9"/>
  <c r="O16" i="9"/>
  <c r="U86" i="10"/>
  <c r="U90" i="10" s="1"/>
  <c r="U10" i="10"/>
  <c r="S31" i="9"/>
  <c r="M83" i="9"/>
  <c r="M31" i="9"/>
  <c r="M18" i="9"/>
  <c r="P34" i="9"/>
  <c r="I39" i="9"/>
  <c r="X41" i="9"/>
  <c r="I60" i="9"/>
  <c r="I78" i="9"/>
  <c r="N33" i="9"/>
  <c r="X78" i="9"/>
  <c r="Y10" i="10"/>
  <c r="Z33" i="10"/>
  <c r="Z9" i="10" s="1"/>
  <c r="I40" i="9"/>
  <c r="I61" i="9"/>
  <c r="P79" i="10"/>
  <c r="P77" i="10" s="1"/>
  <c r="W77" i="10" s="1"/>
  <c r="I12" i="9"/>
  <c r="K33" i="9"/>
  <c r="U33" i="9"/>
  <c r="X39" i="9"/>
  <c r="X59" i="10" s="1"/>
  <c r="I41" i="9"/>
  <c r="X60" i="9"/>
  <c r="I62" i="9"/>
  <c r="N34" i="9"/>
  <c r="X62" i="9"/>
  <c r="Y61" i="9" s="1"/>
  <c r="V39" i="10"/>
  <c r="U59" i="10"/>
  <c r="U38" i="10" s="1"/>
  <c r="U33" i="10" s="1"/>
  <c r="U85" i="10" s="1"/>
  <c r="W33" i="9"/>
  <c r="N32" i="9"/>
  <c r="W79" i="10"/>
  <c r="I57" i="10"/>
  <c r="I59" i="10"/>
  <c r="Q61" i="10"/>
  <c r="I58" i="10"/>
  <c r="Q82" i="10"/>
  <c r="W33" i="10"/>
  <c r="W85" i="10" s="1"/>
  <c r="X62" i="10"/>
  <c r="V27" i="10"/>
  <c r="V16" i="10"/>
  <c r="Z28" i="10"/>
  <c r="Z27" i="10"/>
  <c r="Z16" i="10"/>
  <c r="Z15" i="10" s="1"/>
  <c r="Z14" i="10" s="1"/>
  <c r="Z13" i="10" s="1"/>
  <c r="Z12" i="10" s="1"/>
  <c r="Z11" i="10" s="1"/>
  <c r="T89" i="10"/>
  <c r="Y87" i="10"/>
  <c r="Y91" i="10" s="1"/>
  <c r="Y88" i="10" s="1"/>
  <c r="Y31" i="10"/>
  <c r="Y17" i="10"/>
  <c r="Y8" i="10"/>
  <c r="AA85" i="10"/>
  <c r="AA89" i="10" s="1"/>
  <c r="AA18" i="10"/>
  <c r="AA9" i="10"/>
  <c r="AA31" i="10"/>
  <c r="AA19" i="10"/>
  <c r="AA86" i="10"/>
  <c r="AA90" i="10" s="1"/>
  <c r="AA10" i="10"/>
  <c r="Z31" i="10"/>
  <c r="Z85" i="10"/>
  <c r="Z18" i="10"/>
  <c r="L10" i="10"/>
  <c r="W34" i="10"/>
  <c r="T86" i="10"/>
  <c r="T90" i="10" s="1"/>
  <c r="T10" i="10"/>
  <c r="U89" i="10"/>
  <c r="V33" i="10"/>
  <c r="V85" i="10" s="1"/>
  <c r="S85" i="10"/>
  <c r="S31" i="10"/>
  <c r="K10" i="10"/>
  <c r="S86" i="10"/>
  <c r="S90" i="10" s="1"/>
  <c r="S10" i="10"/>
  <c r="T16" i="10"/>
  <c r="X16" i="10"/>
  <c r="AA17" i="10"/>
  <c r="T31" i="10"/>
  <c r="U32" i="10"/>
  <c r="W76" i="10"/>
  <c r="Z86" i="10"/>
  <c r="Z90" i="10" s="1"/>
  <c r="J11" i="10"/>
  <c r="W39" i="10"/>
  <c r="U16" i="10"/>
  <c r="Y16" i="10"/>
  <c r="Y15" i="10" s="1"/>
  <c r="Y14" i="10" s="1"/>
  <c r="Y13" i="10" s="1"/>
  <c r="Y12" i="10" s="1"/>
  <c r="Y11" i="10" s="1"/>
  <c r="Y27" i="10"/>
  <c r="N19" i="9"/>
  <c r="N10" i="9"/>
  <c r="N84" i="9"/>
  <c r="N88" i="9" s="1"/>
  <c r="T87" i="9"/>
  <c r="T86" i="9" s="1"/>
  <c r="T82" i="9"/>
  <c r="I21" i="9"/>
  <c r="J27" i="9"/>
  <c r="J16" i="9"/>
  <c r="R27" i="9"/>
  <c r="R16" i="9"/>
  <c r="R28" i="9"/>
  <c r="N18" i="9"/>
  <c r="N83" i="9"/>
  <c r="M82" i="9"/>
  <c r="N9" i="9"/>
  <c r="N27" i="9"/>
  <c r="N16" i="9"/>
  <c r="N28" i="9"/>
  <c r="M27" i="9"/>
  <c r="M16" i="9"/>
  <c r="M7" i="9" s="1"/>
  <c r="M6" i="9" s="1"/>
  <c r="M28" i="9"/>
  <c r="M87" i="9" s="1"/>
  <c r="M86" i="9" s="1"/>
  <c r="M9" i="9"/>
  <c r="Q27" i="9"/>
  <c r="Q16" i="9"/>
  <c r="Q7" i="9" s="1"/>
  <c r="Q6" i="9" s="1"/>
  <c r="Q28" i="9"/>
  <c r="Q87" i="9" s="1"/>
  <c r="Q86" i="9" s="1"/>
  <c r="Q9" i="9"/>
  <c r="O89" i="9"/>
  <c r="V89" i="9" s="1"/>
  <c r="V85" i="9"/>
  <c r="O88" i="9"/>
  <c r="V88" i="9" s="1"/>
  <c r="V84" i="9"/>
  <c r="N17" i="9"/>
  <c r="N31" i="9"/>
  <c r="N8" i="9"/>
  <c r="N85" i="9"/>
  <c r="N89" i="9" s="1"/>
  <c r="L82" i="9"/>
  <c r="Q82" i="9"/>
  <c r="N116" i="9"/>
  <c r="K27" i="9"/>
  <c r="K10" i="9"/>
  <c r="O10" i="9"/>
  <c r="L17" i="9"/>
  <c r="P17" i="9"/>
  <c r="J32" i="9"/>
  <c r="R32" i="9"/>
  <c r="V32" i="9"/>
  <c r="J33" i="9"/>
  <c r="R33" i="9"/>
  <c r="V33" i="9"/>
  <c r="J34" i="9"/>
  <c r="R34" i="9"/>
  <c r="V34" i="9"/>
  <c r="Y75" i="9"/>
  <c r="I22" i="9"/>
  <c r="O27" i="9"/>
  <c r="L11" i="9"/>
  <c r="K17" i="9"/>
  <c r="O17" i="9"/>
  <c r="K19" i="9"/>
  <c r="O19" i="9"/>
  <c r="L28" i="9"/>
  <c r="L87" i="9" s="1"/>
  <c r="L86" i="9" s="1"/>
  <c r="P28" i="9"/>
  <c r="K9" i="9"/>
  <c r="O9" i="9"/>
  <c r="P80" i="6"/>
  <c r="P80" i="10" s="1"/>
  <c r="W80" i="10" s="1"/>
  <c r="P78" i="6"/>
  <c r="I78" i="6" s="1"/>
  <c r="P77" i="6"/>
  <c r="I77" i="6" s="1"/>
  <c r="P76" i="6"/>
  <c r="I76" i="6" s="1"/>
  <c r="P61" i="6"/>
  <c r="P71" i="10" s="1"/>
  <c r="W71" i="10" s="1"/>
  <c r="P60" i="6"/>
  <c r="P42" i="6"/>
  <c r="P52" i="10" s="1"/>
  <c r="W52" i="10" s="1"/>
  <c r="P41" i="6"/>
  <c r="P51" i="10" s="1"/>
  <c r="W51" i="10" s="1"/>
  <c r="P40" i="6"/>
  <c r="P39" i="6"/>
  <c r="P38" i="6"/>
  <c r="P48" i="10" s="1"/>
  <c r="W48" i="10" s="1"/>
  <c r="P12" i="6"/>
  <c r="P11" i="6" s="1"/>
  <c r="Y84" i="10" l="1"/>
  <c r="AA88" i="10"/>
  <c r="S87" i="9"/>
  <c r="S86" i="9" s="1"/>
  <c r="S82" i="9"/>
  <c r="Q108" i="9"/>
  <c r="AA8" i="10"/>
  <c r="M108" i="9"/>
  <c r="O83" i="9"/>
  <c r="O18" i="9"/>
  <c r="O7" i="9" s="1"/>
  <c r="O6" i="9" s="1"/>
  <c r="O31" i="9"/>
  <c r="V31" i="9" s="1"/>
  <c r="P83" i="9"/>
  <c r="W83" i="9" s="1"/>
  <c r="P18" i="9"/>
  <c r="P85" i="9"/>
  <c r="P8" i="9"/>
  <c r="P84" i="9"/>
  <c r="P31" i="9"/>
  <c r="W31" i="9" s="1"/>
  <c r="P19" i="9"/>
  <c r="P10" i="9"/>
  <c r="W34" i="9"/>
  <c r="L7" i="9"/>
  <c r="L6" i="9" s="1"/>
  <c r="L108" i="9" s="1"/>
  <c r="N7" i="9"/>
  <c r="N6" i="9" s="1"/>
  <c r="AA7" i="10"/>
  <c r="AA6" i="10" s="1"/>
  <c r="AA110" i="10" s="1"/>
  <c r="Y7" i="10"/>
  <c r="Y6" i="10" s="1"/>
  <c r="Y110" i="10" s="1"/>
  <c r="U83" i="9"/>
  <c r="U31" i="9"/>
  <c r="Z7" i="10"/>
  <c r="Z6" i="10" s="1"/>
  <c r="K83" i="9"/>
  <c r="K31" i="9"/>
  <c r="K18" i="9"/>
  <c r="K7" i="9" s="1"/>
  <c r="K6" i="9" s="1"/>
  <c r="P33" i="6"/>
  <c r="P43" i="10" s="1"/>
  <c r="W43" i="10" s="1"/>
  <c r="P60" i="10"/>
  <c r="W60" i="10" s="1"/>
  <c r="P70" i="10"/>
  <c r="W70" i="10" s="1"/>
  <c r="P49" i="10"/>
  <c r="W49" i="10" s="1"/>
  <c r="W62" i="10"/>
  <c r="P32" i="6"/>
  <c r="P42" i="10" s="1"/>
  <c r="W42" i="10" s="1"/>
  <c r="P50" i="10"/>
  <c r="W50" i="10" s="1"/>
  <c r="P62" i="6"/>
  <c r="P72" i="10" s="1"/>
  <c r="W72" i="10" s="1"/>
  <c r="S89" i="10"/>
  <c r="S88" i="10" s="1"/>
  <c r="S84" i="10"/>
  <c r="W86" i="10"/>
  <c r="W10" i="10"/>
  <c r="Z84" i="10"/>
  <c r="V34" i="10"/>
  <c r="T88" i="10"/>
  <c r="Z89" i="10"/>
  <c r="Z88" i="10" s="1"/>
  <c r="U87" i="10"/>
  <c r="U31" i="10"/>
  <c r="T84" i="10"/>
  <c r="AA84" i="10"/>
  <c r="X33" i="9"/>
  <c r="R18" i="9"/>
  <c r="R83" i="9"/>
  <c r="J17" i="9"/>
  <c r="I32" i="9"/>
  <c r="J31" i="9"/>
  <c r="J8" i="9"/>
  <c r="J85" i="9"/>
  <c r="N82" i="9"/>
  <c r="R9" i="9"/>
  <c r="I16" i="9"/>
  <c r="X32" i="9"/>
  <c r="R17" i="9"/>
  <c r="R31" i="9"/>
  <c r="X31" i="9" s="1"/>
  <c r="R8" i="9"/>
  <c r="R85" i="9"/>
  <c r="I11" i="9"/>
  <c r="N87" i="9"/>
  <c r="N86" i="9" s="1"/>
  <c r="N111" i="9" s="1"/>
  <c r="I28" i="9"/>
  <c r="J19" i="9"/>
  <c r="I34" i="9"/>
  <c r="J10" i="9"/>
  <c r="J84" i="9"/>
  <c r="X34" i="9"/>
  <c r="R19" i="9"/>
  <c r="R10" i="9"/>
  <c r="R84" i="9"/>
  <c r="I33" i="9"/>
  <c r="J18" i="9"/>
  <c r="J83" i="9"/>
  <c r="R87" i="9"/>
  <c r="I27" i="9"/>
  <c r="P18" i="6"/>
  <c r="P8" i="6"/>
  <c r="P17" i="6"/>
  <c r="P7" i="9" l="1"/>
  <c r="P6" i="9" s="1"/>
  <c r="Z110" i="10"/>
  <c r="I18" i="9"/>
  <c r="I10" i="9"/>
  <c r="O87" i="9"/>
  <c r="O82" i="9"/>
  <c r="V82" i="9" s="1"/>
  <c r="V83" i="9"/>
  <c r="I9" i="9"/>
  <c r="O114" i="9"/>
  <c r="P89" i="9"/>
  <c r="W89" i="9" s="1"/>
  <c r="W85" i="9"/>
  <c r="P87" i="9"/>
  <c r="W87" i="9" s="1"/>
  <c r="U87" i="9"/>
  <c r="U86" i="9" s="1"/>
  <c r="U82" i="9"/>
  <c r="P82" i="9"/>
  <c r="W82" i="9" s="1"/>
  <c r="P88" i="9"/>
  <c r="W84" i="9"/>
  <c r="K87" i="9"/>
  <c r="K86" i="9" s="1"/>
  <c r="K108" i="9" s="1"/>
  <c r="K82" i="9"/>
  <c r="W61" i="10"/>
  <c r="P34" i="6"/>
  <c r="P31" i="6" s="1"/>
  <c r="U91" i="10"/>
  <c r="U84" i="10"/>
  <c r="V86" i="10"/>
  <c r="V10" i="10"/>
  <c r="I31" i="9"/>
  <c r="X83" i="9"/>
  <c r="R82" i="9"/>
  <c r="I8" i="9"/>
  <c r="I83" i="9"/>
  <c r="J87" i="9"/>
  <c r="J82" i="9"/>
  <c r="I84" i="9"/>
  <c r="J88" i="9"/>
  <c r="X85" i="9"/>
  <c r="R89" i="9"/>
  <c r="X89" i="9" s="1"/>
  <c r="I85" i="9"/>
  <c r="J89" i="9"/>
  <c r="I17" i="9"/>
  <c r="J7" i="9"/>
  <c r="N108" i="9"/>
  <c r="X84" i="9"/>
  <c r="R88" i="9"/>
  <c r="X88" i="9" s="1"/>
  <c r="I19" i="9"/>
  <c r="R7" i="9"/>
  <c r="X82" i="9" l="1"/>
  <c r="O86" i="9"/>
  <c r="V87" i="9"/>
  <c r="I82" i="9"/>
  <c r="X87" i="9"/>
  <c r="W88" i="9"/>
  <c r="P86" i="9"/>
  <c r="R6" i="9"/>
  <c r="R7" i="10"/>
  <c r="P44" i="10"/>
  <c r="W44" i="10" s="1"/>
  <c r="P19" i="6"/>
  <c r="P10" i="6"/>
  <c r="P31" i="10"/>
  <c r="P41" i="10"/>
  <c r="W41" i="10" s="1"/>
  <c r="U88" i="10"/>
  <c r="I87" i="9"/>
  <c r="J86" i="9"/>
  <c r="R86" i="9"/>
  <c r="X86" i="9" s="1"/>
  <c r="J6" i="9"/>
  <c r="I7" i="9"/>
  <c r="I89" i="9"/>
  <c r="I88" i="9"/>
  <c r="R108" i="9" l="1"/>
  <c r="V86" i="9"/>
  <c r="O108" i="9"/>
  <c r="I109" i="9"/>
  <c r="W86" i="9"/>
  <c r="P108" i="9"/>
  <c r="I86" i="9"/>
  <c r="I6" i="9"/>
  <c r="J108" i="9"/>
  <c r="I108" i="9" l="1"/>
  <c r="I110" i="9"/>
  <c r="P86" i="6" l="1"/>
  <c r="P86" i="10" s="1"/>
  <c r="T22" i="6" l="1"/>
  <c r="T21" i="6" s="1"/>
  <c r="U22" i="6"/>
  <c r="M22" i="6"/>
  <c r="N22" i="6"/>
  <c r="O22" i="6"/>
  <c r="P22" i="6"/>
  <c r="P32" i="10" s="1"/>
  <c r="W32" i="10" s="1"/>
  <c r="W31" i="10" s="1"/>
  <c r="Q22" i="6"/>
  <c r="R22" i="6"/>
  <c r="R22" i="10" s="1"/>
  <c r="S22" i="6"/>
  <c r="S21" i="6" s="1"/>
  <c r="J13" i="6"/>
  <c r="K13" i="6"/>
  <c r="L13" i="6"/>
  <c r="M13" i="10" s="1"/>
  <c r="I24" i="10"/>
  <c r="I25" i="10"/>
  <c r="I26" i="10"/>
  <c r="N21" i="6"/>
  <c r="O21" i="10" s="1"/>
  <c r="R21" i="6"/>
  <c r="U21" i="6"/>
  <c r="U27" i="6" s="1"/>
  <c r="N16" i="6"/>
  <c r="O16" i="10" s="1"/>
  <c r="S62" i="6"/>
  <c r="T62" i="6"/>
  <c r="U62" i="6"/>
  <c r="S61" i="6"/>
  <c r="T61" i="6"/>
  <c r="U61" i="6"/>
  <c r="R61" i="6"/>
  <c r="R61" i="10" s="1"/>
  <c r="R62" i="6"/>
  <c r="R62" i="10" s="1"/>
  <c r="I53" i="10"/>
  <c r="I54" i="10"/>
  <c r="I55" i="10"/>
  <c r="I56" i="10"/>
  <c r="N27" i="6"/>
  <c r="R27" i="6"/>
  <c r="R27" i="10" s="1"/>
  <c r="R21" i="10" l="1"/>
  <c r="P21" i="6"/>
  <c r="U16" i="6"/>
  <c r="P27" i="6"/>
  <c r="P37" i="10" s="1"/>
  <c r="W37" i="10" s="1"/>
  <c r="P16" i="6"/>
  <c r="P7" i="6" s="1"/>
  <c r="P6" i="6" s="1"/>
  <c r="P9" i="6"/>
  <c r="O32" i="10"/>
  <c r="V32" i="10" s="1"/>
  <c r="V31" i="10" s="1"/>
  <c r="P22" i="10"/>
  <c r="I23" i="10"/>
  <c r="J23" i="10"/>
  <c r="Q21" i="6"/>
  <c r="Q21" i="10" s="1"/>
  <c r="Q22" i="10"/>
  <c r="M21" i="6"/>
  <c r="M32" i="10"/>
  <c r="N22" i="10"/>
  <c r="O27" i="10"/>
  <c r="N37" i="10"/>
  <c r="O22" i="10"/>
  <c r="N32" i="10"/>
  <c r="R16" i="6"/>
  <c r="R16" i="10" s="1"/>
  <c r="O21" i="6"/>
  <c r="T16" i="6"/>
  <c r="T27" i="6"/>
  <c r="S16" i="6"/>
  <c r="S27" i="6"/>
  <c r="M81" i="8"/>
  <c r="N81" i="8"/>
  <c r="O81" i="8"/>
  <c r="P81" i="8"/>
  <c r="Q81" i="8"/>
  <c r="R81" i="8"/>
  <c r="S81" i="8"/>
  <c r="T81" i="8"/>
  <c r="U81" i="8"/>
  <c r="V81" i="8"/>
  <c r="W81" i="8"/>
  <c r="X81" i="8"/>
  <c r="M82" i="8"/>
  <c r="N82" i="8"/>
  <c r="O82" i="8"/>
  <c r="P82" i="8"/>
  <c r="Q82" i="8"/>
  <c r="R82" i="8"/>
  <c r="S82" i="8"/>
  <c r="T82" i="8"/>
  <c r="U82" i="8"/>
  <c r="V82" i="8"/>
  <c r="W82" i="8"/>
  <c r="X82" i="8"/>
  <c r="M83" i="8"/>
  <c r="N83" i="8"/>
  <c r="O83" i="8"/>
  <c r="P83" i="8"/>
  <c r="Q83" i="8"/>
  <c r="R83" i="8"/>
  <c r="S83" i="8"/>
  <c r="T83" i="8"/>
  <c r="U83" i="8"/>
  <c r="V83" i="8"/>
  <c r="W83" i="8"/>
  <c r="X83" i="8"/>
  <c r="AA77" i="8"/>
  <c r="Z77" i="8"/>
  <c r="Y77" i="8"/>
  <c r="AA76" i="8"/>
  <c r="U76" i="8"/>
  <c r="T76" i="8"/>
  <c r="S76" i="8"/>
  <c r="R76" i="8"/>
  <c r="Q76" i="8"/>
  <c r="O76" i="8"/>
  <c r="N76" i="8"/>
  <c r="M76" i="8"/>
  <c r="AA75" i="8"/>
  <c r="Z75" i="8"/>
  <c r="U75" i="8"/>
  <c r="T75" i="8"/>
  <c r="S75" i="8"/>
  <c r="R75" i="8"/>
  <c r="Q75" i="8"/>
  <c r="P75" i="8"/>
  <c r="O75" i="8"/>
  <c r="N75" i="8"/>
  <c r="M75" i="8"/>
  <c r="AA74" i="8"/>
  <c r="Z74" i="8"/>
  <c r="Y74" i="8"/>
  <c r="U74" i="8"/>
  <c r="T74" i="8"/>
  <c r="S74" i="8"/>
  <c r="R74" i="8"/>
  <c r="Q74" i="8"/>
  <c r="P74" i="8"/>
  <c r="O74" i="8"/>
  <c r="N74" i="8"/>
  <c r="M74" i="8"/>
  <c r="AA73" i="8"/>
  <c r="Z73" i="8"/>
  <c r="Y73" i="8"/>
  <c r="U73" i="8"/>
  <c r="T73" i="8"/>
  <c r="S73" i="8"/>
  <c r="R73" i="8"/>
  <c r="Q73" i="8"/>
  <c r="P73" i="8"/>
  <c r="O73" i="8"/>
  <c r="N73" i="8"/>
  <c r="M73" i="8"/>
  <c r="AA72" i="8"/>
  <c r="Z72" i="8"/>
  <c r="Y72" i="8"/>
  <c r="U72" i="8"/>
  <c r="T72" i="8"/>
  <c r="S72" i="8"/>
  <c r="R72" i="8"/>
  <c r="Q72" i="8"/>
  <c r="P72" i="8"/>
  <c r="O72" i="8"/>
  <c r="N72" i="8"/>
  <c r="M72" i="8"/>
  <c r="AA71" i="8"/>
  <c r="Z71" i="8"/>
  <c r="Y71" i="8"/>
  <c r="U71" i="8"/>
  <c r="T71" i="8"/>
  <c r="S71" i="8"/>
  <c r="R71" i="8"/>
  <c r="Q71" i="8"/>
  <c r="P71" i="8"/>
  <c r="O71" i="8"/>
  <c r="N71" i="8"/>
  <c r="M71" i="8"/>
  <c r="AA70" i="8"/>
  <c r="Z70" i="8"/>
  <c r="Y70" i="8"/>
  <c r="U70" i="8"/>
  <c r="T70" i="8"/>
  <c r="S70" i="8"/>
  <c r="R70" i="8"/>
  <c r="Q70" i="8"/>
  <c r="P70" i="8"/>
  <c r="O70" i="8"/>
  <c r="N70" i="8"/>
  <c r="M70" i="8"/>
  <c r="AA69" i="8"/>
  <c r="Z69" i="8"/>
  <c r="Y69" i="8"/>
  <c r="U69" i="8"/>
  <c r="T69" i="8"/>
  <c r="S69" i="8"/>
  <c r="R69" i="8"/>
  <c r="Q69" i="8"/>
  <c r="P69" i="8"/>
  <c r="O69" i="8"/>
  <c r="N69" i="8"/>
  <c r="M69" i="8"/>
  <c r="AA68" i="8"/>
  <c r="Z68" i="8"/>
  <c r="Y68" i="8"/>
  <c r="U68" i="8"/>
  <c r="T68" i="8"/>
  <c r="S68" i="8"/>
  <c r="R68" i="8"/>
  <c r="Q68" i="8"/>
  <c r="P68" i="8"/>
  <c r="O68" i="8"/>
  <c r="N68" i="8"/>
  <c r="M68" i="8"/>
  <c r="AA67" i="8"/>
  <c r="Z67" i="8"/>
  <c r="Y67" i="8"/>
  <c r="U67" i="8"/>
  <c r="T67" i="8"/>
  <c r="S67" i="8"/>
  <c r="R67" i="8"/>
  <c r="Q67" i="8"/>
  <c r="P67" i="8"/>
  <c r="O67" i="8"/>
  <c r="N67" i="8"/>
  <c r="M67" i="8"/>
  <c r="AA66" i="8"/>
  <c r="Z66" i="8"/>
  <c r="Y66" i="8"/>
  <c r="U66" i="8"/>
  <c r="T66" i="8"/>
  <c r="S66" i="8"/>
  <c r="R66" i="8"/>
  <c r="Q66" i="8"/>
  <c r="P66" i="8"/>
  <c r="O66" i="8"/>
  <c r="N66" i="8"/>
  <c r="M66" i="8"/>
  <c r="AA65" i="8"/>
  <c r="Z65" i="8"/>
  <c r="Y65" i="8"/>
  <c r="U65" i="8"/>
  <c r="T65" i="8"/>
  <c r="S65" i="8"/>
  <c r="R65" i="8"/>
  <c r="Q65" i="8"/>
  <c r="P65" i="8"/>
  <c r="O65" i="8"/>
  <c r="N65" i="8"/>
  <c r="M65" i="8"/>
  <c r="AA64" i="8"/>
  <c r="Z64" i="8"/>
  <c r="Y64" i="8"/>
  <c r="U64" i="8"/>
  <c r="T64" i="8"/>
  <c r="S64" i="8"/>
  <c r="R64" i="8"/>
  <c r="Q64" i="8"/>
  <c r="P64" i="8"/>
  <c r="O64" i="8"/>
  <c r="N64" i="8"/>
  <c r="M64" i="8"/>
  <c r="AA63" i="8"/>
  <c r="Z63" i="8"/>
  <c r="Y63" i="8"/>
  <c r="U63" i="8"/>
  <c r="T63" i="8"/>
  <c r="S63" i="8"/>
  <c r="R63" i="8"/>
  <c r="Q63" i="8"/>
  <c r="P63" i="8"/>
  <c r="O63" i="8"/>
  <c r="N63" i="8"/>
  <c r="M63" i="8"/>
  <c r="AA59" i="8"/>
  <c r="Z59" i="8"/>
  <c r="Y59" i="8"/>
  <c r="U59" i="8"/>
  <c r="T59" i="8"/>
  <c r="S59" i="8"/>
  <c r="R59" i="8"/>
  <c r="Q59" i="8"/>
  <c r="P59" i="8"/>
  <c r="O59" i="8"/>
  <c r="N59" i="8"/>
  <c r="M59" i="8"/>
  <c r="AA58" i="8"/>
  <c r="Z58" i="8"/>
  <c r="Y58" i="8"/>
  <c r="U58" i="8"/>
  <c r="T58" i="8"/>
  <c r="S58" i="8"/>
  <c r="R58" i="8"/>
  <c r="Q58" i="8"/>
  <c r="P58" i="8"/>
  <c r="O58" i="8"/>
  <c r="N58" i="8"/>
  <c r="M58" i="8"/>
  <c r="AA57" i="8"/>
  <c r="Z57" i="8"/>
  <c r="Y57" i="8"/>
  <c r="U57" i="8"/>
  <c r="T57" i="8"/>
  <c r="S57" i="8"/>
  <c r="R57" i="8"/>
  <c r="Q57" i="8"/>
  <c r="P57" i="8"/>
  <c r="O57" i="8"/>
  <c r="N57" i="8"/>
  <c r="M57" i="8"/>
  <c r="AA56" i="8"/>
  <c r="Z56" i="8"/>
  <c r="Y56" i="8"/>
  <c r="U56" i="8"/>
  <c r="T56" i="8"/>
  <c r="S56" i="8"/>
  <c r="R56" i="8"/>
  <c r="Q56" i="8"/>
  <c r="P56" i="8"/>
  <c r="O56" i="8"/>
  <c r="N56" i="8"/>
  <c r="M56" i="8"/>
  <c r="AA55" i="8"/>
  <c r="Z55" i="8"/>
  <c r="Y55" i="8"/>
  <c r="U55" i="8"/>
  <c r="T55" i="8"/>
  <c r="S55" i="8"/>
  <c r="R55" i="8"/>
  <c r="Q55" i="8"/>
  <c r="P55" i="8"/>
  <c r="O55" i="8"/>
  <c r="N55" i="8"/>
  <c r="M55" i="8"/>
  <c r="AA54" i="8"/>
  <c r="Z54" i="8"/>
  <c r="Y54" i="8"/>
  <c r="U54" i="8"/>
  <c r="T54" i="8"/>
  <c r="S54" i="8"/>
  <c r="R54" i="8"/>
  <c r="Q54" i="8"/>
  <c r="P54" i="8"/>
  <c r="O54" i="8"/>
  <c r="N54" i="8"/>
  <c r="M54" i="8"/>
  <c r="AA53" i="8"/>
  <c r="Z53" i="8"/>
  <c r="Y53" i="8"/>
  <c r="U53" i="8"/>
  <c r="T53" i="8"/>
  <c r="S53" i="8"/>
  <c r="R53" i="8"/>
  <c r="Q53" i="8"/>
  <c r="P53" i="8"/>
  <c r="O53" i="8"/>
  <c r="N53" i="8"/>
  <c r="M53" i="8"/>
  <c r="AA52" i="8"/>
  <c r="Z52" i="8"/>
  <c r="Y52" i="8"/>
  <c r="U52" i="8"/>
  <c r="T52" i="8"/>
  <c r="S52" i="8"/>
  <c r="R52" i="8"/>
  <c r="Q52" i="8"/>
  <c r="P52" i="8"/>
  <c r="O52" i="8"/>
  <c r="N52" i="8"/>
  <c r="M52" i="8"/>
  <c r="AA51" i="8"/>
  <c r="Z51" i="8"/>
  <c r="Y51" i="8"/>
  <c r="U51" i="8"/>
  <c r="T51" i="8"/>
  <c r="S51" i="8"/>
  <c r="R51" i="8"/>
  <c r="Q51" i="8"/>
  <c r="P51" i="8"/>
  <c r="O51" i="8"/>
  <c r="N51" i="8"/>
  <c r="M51" i="8"/>
  <c r="AA50" i="8"/>
  <c r="Z50" i="8"/>
  <c r="Y50" i="8"/>
  <c r="U50" i="8"/>
  <c r="T50" i="8"/>
  <c r="S50" i="8"/>
  <c r="R50" i="8"/>
  <c r="Q50" i="8"/>
  <c r="P50" i="8"/>
  <c r="O50" i="8"/>
  <c r="N50" i="8"/>
  <c r="M50" i="8"/>
  <c r="AA49" i="8"/>
  <c r="Z49" i="8"/>
  <c r="Y49" i="8"/>
  <c r="U49" i="8"/>
  <c r="T49" i="8"/>
  <c r="S49" i="8"/>
  <c r="R49" i="8"/>
  <c r="Q49" i="8"/>
  <c r="P49" i="8"/>
  <c r="O49" i="8"/>
  <c r="N49" i="8"/>
  <c r="M49" i="8"/>
  <c r="AA48" i="8"/>
  <c r="Z48" i="8"/>
  <c r="Y48" i="8"/>
  <c r="U48" i="8"/>
  <c r="T48" i="8"/>
  <c r="S48" i="8"/>
  <c r="R48" i="8"/>
  <c r="Q48" i="8"/>
  <c r="P48" i="8"/>
  <c r="O48" i="8"/>
  <c r="N48" i="8"/>
  <c r="M48" i="8"/>
  <c r="AA47" i="8"/>
  <c r="Z47" i="8"/>
  <c r="Y47" i="8"/>
  <c r="U47" i="8"/>
  <c r="T47" i="8"/>
  <c r="S47" i="8"/>
  <c r="R47" i="8"/>
  <c r="Q47" i="8"/>
  <c r="P47" i="8"/>
  <c r="O47" i="8"/>
  <c r="N47" i="8"/>
  <c r="M47" i="8"/>
  <c r="AA46" i="8"/>
  <c r="Z46" i="8"/>
  <c r="Y46" i="8"/>
  <c r="U46" i="8"/>
  <c r="T46" i="8"/>
  <c r="S46" i="8"/>
  <c r="R46" i="8"/>
  <c r="Q46" i="8"/>
  <c r="P46" i="8"/>
  <c r="O46" i="8"/>
  <c r="N46" i="8"/>
  <c r="M46" i="8"/>
  <c r="AA45" i="8"/>
  <c r="Z45" i="8"/>
  <c r="Y45" i="8"/>
  <c r="U45" i="8"/>
  <c r="T45" i="8"/>
  <c r="S45" i="8"/>
  <c r="R45" i="8"/>
  <c r="Q45" i="8"/>
  <c r="P45" i="8"/>
  <c r="O45" i="8"/>
  <c r="N45" i="8"/>
  <c r="M45" i="8"/>
  <c r="AA44" i="8"/>
  <c r="Z44" i="8"/>
  <c r="Y44" i="8"/>
  <c r="U44" i="8"/>
  <c r="T44" i="8"/>
  <c r="S44" i="8"/>
  <c r="R44" i="8"/>
  <c r="Q44" i="8"/>
  <c r="P44" i="8"/>
  <c r="O44" i="8"/>
  <c r="N44" i="8"/>
  <c r="M44" i="8"/>
  <c r="AA43" i="8"/>
  <c r="Z43" i="8"/>
  <c r="Y43" i="8"/>
  <c r="U43" i="8"/>
  <c r="T43" i="8"/>
  <c r="S43" i="8"/>
  <c r="R43" i="8"/>
  <c r="Q43" i="8"/>
  <c r="P43" i="8"/>
  <c r="O43" i="8"/>
  <c r="N43" i="8"/>
  <c r="M43" i="8"/>
  <c r="AA37" i="8"/>
  <c r="Z37" i="8"/>
  <c r="Y37" i="8"/>
  <c r="U37" i="8"/>
  <c r="T37" i="8"/>
  <c r="S37" i="8"/>
  <c r="R37" i="8"/>
  <c r="Q37" i="8"/>
  <c r="P37" i="8"/>
  <c r="O37" i="8"/>
  <c r="N37" i="8"/>
  <c r="M37" i="8"/>
  <c r="AA36" i="8"/>
  <c r="Z36" i="8"/>
  <c r="Y36" i="8"/>
  <c r="U36" i="8"/>
  <c r="T36" i="8"/>
  <c r="S36" i="8"/>
  <c r="R36" i="8"/>
  <c r="Q36" i="8"/>
  <c r="P36" i="8"/>
  <c r="O36" i="8"/>
  <c r="N36" i="8"/>
  <c r="M36" i="8"/>
  <c r="AA35" i="8"/>
  <c r="Z35" i="8"/>
  <c r="Y35" i="8"/>
  <c r="U35" i="8"/>
  <c r="T35" i="8"/>
  <c r="S35" i="8"/>
  <c r="R35" i="8"/>
  <c r="Q35" i="8"/>
  <c r="P35" i="8"/>
  <c r="O35" i="8"/>
  <c r="N35" i="8"/>
  <c r="M35" i="8"/>
  <c r="S22" i="8"/>
  <c r="T22" i="8"/>
  <c r="U22" i="8"/>
  <c r="V22" i="8"/>
  <c r="W22" i="8"/>
  <c r="X22" i="8"/>
  <c r="M23" i="8"/>
  <c r="N23" i="8"/>
  <c r="O23" i="8"/>
  <c r="P23" i="8"/>
  <c r="Q23" i="8"/>
  <c r="R23" i="8"/>
  <c r="S23" i="8"/>
  <c r="T23" i="8"/>
  <c r="U23" i="8"/>
  <c r="V23" i="8"/>
  <c r="W23" i="8"/>
  <c r="X23" i="8"/>
  <c r="Y23" i="8"/>
  <c r="Z23" i="8"/>
  <c r="AA23" i="8"/>
  <c r="M24" i="8"/>
  <c r="N24" i="8"/>
  <c r="O24" i="8"/>
  <c r="P24" i="8"/>
  <c r="Q24" i="8"/>
  <c r="R24" i="8"/>
  <c r="S24" i="8"/>
  <c r="T24" i="8"/>
  <c r="U24" i="8"/>
  <c r="V24" i="8"/>
  <c r="W24" i="8"/>
  <c r="X24" i="8"/>
  <c r="Y24" i="8"/>
  <c r="Z24" i="8"/>
  <c r="AA24" i="8"/>
  <c r="M25" i="8"/>
  <c r="N25" i="8"/>
  <c r="O25" i="8"/>
  <c r="P25" i="8"/>
  <c r="Q25" i="8"/>
  <c r="R25" i="8"/>
  <c r="S25" i="8"/>
  <c r="T25" i="8"/>
  <c r="U25" i="8"/>
  <c r="V25" i="8"/>
  <c r="W25" i="8"/>
  <c r="X25" i="8"/>
  <c r="Y25" i="8"/>
  <c r="Z25" i="8"/>
  <c r="AA25" i="8"/>
  <c r="M26" i="8"/>
  <c r="N26" i="8"/>
  <c r="O26" i="8"/>
  <c r="P26" i="8"/>
  <c r="Q26" i="8"/>
  <c r="R26" i="8"/>
  <c r="S26" i="8"/>
  <c r="T26" i="8"/>
  <c r="U26" i="8"/>
  <c r="V26" i="8"/>
  <c r="W26" i="8"/>
  <c r="X26" i="8"/>
  <c r="Y26" i="8"/>
  <c r="Z26" i="8"/>
  <c r="AA26" i="8"/>
  <c r="S27" i="8"/>
  <c r="T27" i="8"/>
  <c r="U27" i="8"/>
  <c r="V27" i="8"/>
  <c r="W27" i="8"/>
  <c r="X27" i="8"/>
  <c r="S28" i="8"/>
  <c r="T28" i="8"/>
  <c r="U28" i="8"/>
  <c r="V28" i="8"/>
  <c r="W28" i="8"/>
  <c r="X28" i="8"/>
  <c r="M29" i="8"/>
  <c r="N29" i="8"/>
  <c r="O29" i="8"/>
  <c r="P29" i="8"/>
  <c r="Q29" i="8"/>
  <c r="R29" i="8"/>
  <c r="S29" i="8"/>
  <c r="T29" i="8"/>
  <c r="U29" i="8"/>
  <c r="V29" i="8"/>
  <c r="W29" i="8"/>
  <c r="X29" i="8"/>
  <c r="Y29" i="8"/>
  <c r="Z29" i="8"/>
  <c r="AA29" i="8"/>
  <c r="X21" i="8"/>
  <c r="W21" i="8"/>
  <c r="V21" i="8"/>
  <c r="U21" i="8"/>
  <c r="T21" i="8"/>
  <c r="S21" i="8"/>
  <c r="S11" i="8"/>
  <c r="T11" i="8"/>
  <c r="U11" i="8"/>
  <c r="V11" i="8"/>
  <c r="W11" i="8"/>
  <c r="X11" i="8"/>
  <c r="S12" i="8"/>
  <c r="T12" i="8"/>
  <c r="U12" i="8"/>
  <c r="V12" i="8"/>
  <c r="W12" i="8"/>
  <c r="X12" i="8"/>
  <c r="S13" i="8"/>
  <c r="T13" i="8"/>
  <c r="U13" i="8"/>
  <c r="V13" i="8"/>
  <c r="W13" i="8"/>
  <c r="X13" i="8"/>
  <c r="S14" i="8"/>
  <c r="T14" i="8"/>
  <c r="U14" i="8"/>
  <c r="V14" i="8"/>
  <c r="W14" i="8"/>
  <c r="X14" i="8"/>
  <c r="S15" i="8"/>
  <c r="T15" i="8"/>
  <c r="U15" i="8"/>
  <c r="V15" i="8"/>
  <c r="W15" i="8"/>
  <c r="X15" i="8"/>
  <c r="S16" i="8"/>
  <c r="T16" i="8"/>
  <c r="U16" i="8"/>
  <c r="V16" i="8"/>
  <c r="W16" i="8"/>
  <c r="X16" i="8"/>
  <c r="S17" i="8"/>
  <c r="T17" i="8"/>
  <c r="U17" i="8"/>
  <c r="V17" i="8"/>
  <c r="W17" i="8"/>
  <c r="X17" i="8"/>
  <c r="S18" i="8"/>
  <c r="T18" i="8"/>
  <c r="U18" i="8"/>
  <c r="V18" i="8"/>
  <c r="W18" i="8"/>
  <c r="X18" i="8"/>
  <c r="S19" i="8"/>
  <c r="T19" i="8"/>
  <c r="U19" i="8"/>
  <c r="V19" i="8"/>
  <c r="W19" i="8"/>
  <c r="X19" i="8"/>
  <c r="S8" i="8"/>
  <c r="T8" i="8"/>
  <c r="U8" i="8"/>
  <c r="V8" i="8"/>
  <c r="W8" i="8"/>
  <c r="X8" i="8"/>
  <c r="S9" i="8"/>
  <c r="T9" i="8"/>
  <c r="U9" i="8"/>
  <c r="V9" i="8"/>
  <c r="W9" i="8"/>
  <c r="X9" i="8"/>
  <c r="AC7" i="8"/>
  <c r="AB7" i="8"/>
  <c r="X7" i="8"/>
  <c r="W7" i="8"/>
  <c r="V7" i="8"/>
  <c r="U7" i="8"/>
  <c r="T7" i="8"/>
  <c r="S7" i="8"/>
  <c r="S6" i="8"/>
  <c r="T6" i="8"/>
  <c r="U6" i="8"/>
  <c r="V6" i="8"/>
  <c r="W6" i="8"/>
  <c r="X6" i="8"/>
  <c r="N116" i="8"/>
  <c r="N115" i="8"/>
  <c r="N117" i="8" s="1"/>
  <c r="I83" i="8"/>
  <c r="I82" i="8"/>
  <c r="I81" i="8"/>
  <c r="L80" i="8"/>
  <c r="K80" i="8"/>
  <c r="J80" i="8"/>
  <c r="L79" i="8"/>
  <c r="K79" i="8"/>
  <c r="J79" i="8"/>
  <c r="I78" i="8"/>
  <c r="I74" i="8"/>
  <c r="I73" i="8"/>
  <c r="I72" i="8"/>
  <c r="I71" i="8"/>
  <c r="I70" i="8"/>
  <c r="I69" i="8"/>
  <c r="I68" i="8"/>
  <c r="I67" i="8"/>
  <c r="I66" i="8"/>
  <c r="I65" i="8"/>
  <c r="I64" i="8"/>
  <c r="I63" i="8"/>
  <c r="L62" i="8"/>
  <c r="K62" i="8"/>
  <c r="J62" i="8"/>
  <c r="L61" i="8"/>
  <c r="K61" i="8"/>
  <c r="J61" i="8"/>
  <c r="L60" i="8"/>
  <c r="K60" i="8"/>
  <c r="J60" i="8"/>
  <c r="I59" i="8"/>
  <c r="I58" i="8"/>
  <c r="I57" i="8"/>
  <c r="I56" i="8"/>
  <c r="I55" i="8"/>
  <c r="I54" i="8"/>
  <c r="I53" i="8"/>
  <c r="I52" i="8"/>
  <c r="I51" i="8"/>
  <c r="I50" i="8"/>
  <c r="I49" i="8"/>
  <c r="I48" i="8"/>
  <c r="I47" i="8"/>
  <c r="I46" i="8"/>
  <c r="I45" i="8"/>
  <c r="I44" i="8"/>
  <c r="I43" i="8"/>
  <c r="L42" i="8"/>
  <c r="K42" i="8"/>
  <c r="J42" i="8"/>
  <c r="L41" i="8"/>
  <c r="K41" i="8"/>
  <c r="J41" i="8"/>
  <c r="L40" i="8"/>
  <c r="L32" i="8" s="1"/>
  <c r="L8" i="8" s="1"/>
  <c r="K40" i="8"/>
  <c r="K32" i="8" s="1"/>
  <c r="K87" i="8" s="1"/>
  <c r="K91" i="8" s="1"/>
  <c r="J40" i="8"/>
  <c r="L39" i="8"/>
  <c r="L34" i="8" s="1"/>
  <c r="K39" i="8"/>
  <c r="J39" i="8"/>
  <c r="L38" i="8"/>
  <c r="K38" i="8"/>
  <c r="K33" i="8" s="1"/>
  <c r="J38" i="8"/>
  <c r="I37" i="8"/>
  <c r="I36" i="8"/>
  <c r="I35" i="8"/>
  <c r="I29" i="8"/>
  <c r="I26" i="8"/>
  <c r="I25" i="8"/>
  <c r="I24" i="8"/>
  <c r="I23" i="8"/>
  <c r="L22" i="8"/>
  <c r="L21" i="8" s="1"/>
  <c r="K22" i="8"/>
  <c r="K21" i="8" s="1"/>
  <c r="J22" i="8"/>
  <c r="L12" i="8"/>
  <c r="L11" i="8" s="1"/>
  <c r="K12" i="8"/>
  <c r="K11" i="8" s="1"/>
  <c r="J12" i="8"/>
  <c r="Q16" i="6" l="1"/>
  <c r="Q16" i="10" s="1"/>
  <c r="Q27" i="6"/>
  <c r="Q27" i="10" s="1"/>
  <c r="L33" i="8"/>
  <c r="L18" i="8" s="1"/>
  <c r="P21" i="10"/>
  <c r="O16" i="6"/>
  <c r="P16" i="10" s="1"/>
  <c r="O27" i="6"/>
  <c r="M16" i="6"/>
  <c r="N16" i="10" s="1"/>
  <c r="N21" i="10"/>
  <c r="I75" i="8"/>
  <c r="K28" i="8"/>
  <c r="K16" i="8"/>
  <c r="J32" i="8"/>
  <c r="J17" i="8" s="1"/>
  <c r="K8" i="8"/>
  <c r="J34" i="8"/>
  <c r="J86" i="8" s="1"/>
  <c r="J33" i="8"/>
  <c r="J18" i="8" s="1"/>
  <c r="K34" i="8"/>
  <c r="K86" i="8" s="1"/>
  <c r="K90" i="8" s="1"/>
  <c r="L86" i="8"/>
  <c r="L90" i="8" s="1"/>
  <c r="L19" i="8"/>
  <c r="K18" i="8"/>
  <c r="K31" i="8"/>
  <c r="K85" i="8"/>
  <c r="J90" i="8"/>
  <c r="J85" i="8"/>
  <c r="L10" i="8"/>
  <c r="L16" i="8"/>
  <c r="L28" i="8"/>
  <c r="L27" i="8"/>
  <c r="L31" i="8"/>
  <c r="L87" i="8"/>
  <c r="L91" i="8" s="1"/>
  <c r="N118" i="8"/>
  <c r="K9" i="8"/>
  <c r="J21" i="8"/>
  <c r="J11" i="8"/>
  <c r="L17" i="8"/>
  <c r="J19" i="8"/>
  <c r="K27" i="8"/>
  <c r="K17" i="8"/>
  <c r="AF70" i="7"/>
  <c r="J10" i="8" l="1"/>
  <c r="L85" i="8"/>
  <c r="L89" i="8" s="1"/>
  <c r="L88" i="8" s="1"/>
  <c r="J8" i="8"/>
  <c r="K10" i="8"/>
  <c r="L9" i="8"/>
  <c r="J87" i="8"/>
  <c r="J84" i="8" s="1"/>
  <c r="K19" i="8"/>
  <c r="K7" i="8" s="1"/>
  <c r="J31" i="8"/>
  <c r="P27" i="10"/>
  <c r="O37" i="10"/>
  <c r="V37" i="10" s="1"/>
  <c r="K84" i="8"/>
  <c r="K89" i="8"/>
  <c r="K88" i="8" s="1"/>
  <c r="J27" i="8"/>
  <c r="J16" i="8"/>
  <c r="J89" i="8"/>
  <c r="L7" i="8"/>
  <c r="J91" i="8"/>
  <c r="L84" i="8"/>
  <c r="J88" i="8" l="1"/>
  <c r="J7" i="8"/>
  <c r="AF74" i="7"/>
  <c r="AF73" i="7"/>
  <c r="AF72" i="7"/>
  <c r="R71" i="7"/>
  <c r="T71" i="7" s="1"/>
  <c r="X71" i="7" s="1"/>
  <c r="AF71" i="7" s="1"/>
  <c r="AF67" i="7"/>
  <c r="AF38" i="7"/>
  <c r="AF37" i="7"/>
  <c r="AF36" i="7"/>
  <c r="AF30" i="7"/>
  <c r="AF28" i="7"/>
  <c r="AF26" i="7"/>
  <c r="AF25" i="7"/>
  <c r="AF23" i="7"/>
  <c r="AF22" i="7"/>
  <c r="AF21" i="7"/>
  <c r="AF20" i="7"/>
  <c r="AF19" i="7"/>
  <c r="AF18" i="7"/>
  <c r="AF17" i="7"/>
  <c r="J6" i="8" l="1"/>
  <c r="V71" i="7"/>
  <c r="U80" i="6"/>
  <c r="U79" i="6"/>
  <c r="AA62" i="8"/>
  <c r="AA61" i="8"/>
  <c r="U60" i="6"/>
  <c r="AA60" i="8" s="1"/>
  <c r="U42" i="6"/>
  <c r="AA42" i="8" s="1"/>
  <c r="U41" i="6"/>
  <c r="AA41" i="8" s="1"/>
  <c r="U40" i="6"/>
  <c r="AA40" i="8" s="1"/>
  <c r="U39" i="6"/>
  <c r="AA39" i="8" s="1"/>
  <c r="U38" i="6"/>
  <c r="AA38" i="8" s="1"/>
  <c r="T80" i="6"/>
  <c r="T79" i="6"/>
  <c r="Z62" i="8"/>
  <c r="Z61" i="8"/>
  <c r="T60" i="6"/>
  <c r="Z60" i="8" s="1"/>
  <c r="T42" i="6"/>
  <c r="T41" i="6"/>
  <c r="Z41" i="8" s="1"/>
  <c r="T40" i="6"/>
  <c r="T39" i="6"/>
  <c r="Z39" i="8" s="1"/>
  <c r="T38" i="6"/>
  <c r="Z38" i="8" s="1"/>
  <c r="Z22" i="8"/>
  <c r="U32" i="6" l="1"/>
  <c r="U87" i="6" s="1"/>
  <c r="U91" i="6" s="1"/>
  <c r="T33" i="6"/>
  <c r="T85" i="6" s="1"/>
  <c r="AA21" i="8"/>
  <c r="AA22" i="8"/>
  <c r="T32" i="6"/>
  <c r="T17" i="6" s="1"/>
  <c r="Z40" i="8"/>
  <c r="T34" i="6"/>
  <c r="Z42" i="8"/>
  <c r="Z27" i="8"/>
  <c r="U34" i="6"/>
  <c r="J110" i="8"/>
  <c r="U33" i="6"/>
  <c r="T8" i="6"/>
  <c r="Z8" i="8" s="1"/>
  <c r="S79" i="6"/>
  <c r="S60" i="6"/>
  <c r="Y60" i="8" s="1"/>
  <c r="S42" i="6"/>
  <c r="Y42" i="8" s="1"/>
  <c r="S41" i="6"/>
  <c r="Y41" i="8" s="1"/>
  <c r="S40" i="6"/>
  <c r="Y40" i="8" s="1"/>
  <c r="S39" i="6"/>
  <c r="Y39" i="8" s="1"/>
  <c r="S38" i="6"/>
  <c r="Y38" i="8" s="1"/>
  <c r="N116" i="6"/>
  <c r="N115" i="6"/>
  <c r="N118" i="6" s="1"/>
  <c r="R80" i="6"/>
  <c r="R80" i="10" s="1"/>
  <c r="X80" i="10" s="1"/>
  <c r="Q80" i="6"/>
  <c r="Q80" i="10" s="1"/>
  <c r="O80" i="6"/>
  <c r="N80" i="6"/>
  <c r="N80" i="10" s="1"/>
  <c r="M80" i="6"/>
  <c r="M80" i="10" s="1"/>
  <c r="L80" i="6"/>
  <c r="L80" i="10" s="1"/>
  <c r="K80" i="6"/>
  <c r="K80" i="10" s="1"/>
  <c r="J80" i="6"/>
  <c r="I80" i="6" s="1"/>
  <c r="R79" i="6"/>
  <c r="R79" i="10" s="1"/>
  <c r="X79" i="10" s="1"/>
  <c r="Q79" i="6"/>
  <c r="Q79" i="10" s="1"/>
  <c r="O79" i="6"/>
  <c r="O79" i="10" s="1"/>
  <c r="V79" i="10" s="1"/>
  <c r="N79" i="6"/>
  <c r="N79" i="10" s="1"/>
  <c r="M79" i="6"/>
  <c r="M79" i="10" s="1"/>
  <c r="L79" i="6"/>
  <c r="L79" i="10" s="1"/>
  <c r="K79" i="6"/>
  <c r="K79" i="10" s="1"/>
  <c r="J79" i="6"/>
  <c r="I79" i="6" s="1"/>
  <c r="I72" i="10"/>
  <c r="I69" i="10"/>
  <c r="I68" i="10"/>
  <c r="I67" i="10"/>
  <c r="I66" i="10"/>
  <c r="I65" i="10"/>
  <c r="I64" i="10"/>
  <c r="I63" i="10"/>
  <c r="O62" i="6"/>
  <c r="O72" i="10" s="1"/>
  <c r="V72" i="10" s="1"/>
  <c r="N62" i="6"/>
  <c r="N72" i="10" s="1"/>
  <c r="N116" i="10" s="1"/>
  <c r="M62" i="6"/>
  <c r="M72" i="10" s="1"/>
  <c r="L62" i="6"/>
  <c r="L72" i="10" s="1"/>
  <c r="K62" i="6"/>
  <c r="K72" i="10" s="1"/>
  <c r="J62" i="6"/>
  <c r="O61" i="6"/>
  <c r="O71" i="10" s="1"/>
  <c r="V71" i="10" s="1"/>
  <c r="V62" i="10" s="1"/>
  <c r="N61" i="6"/>
  <c r="N71" i="10" s="1"/>
  <c r="M61" i="6"/>
  <c r="M71" i="10" s="1"/>
  <c r="L61" i="6"/>
  <c r="L71" i="10" s="1"/>
  <c r="K61" i="6"/>
  <c r="K71" i="10" s="1"/>
  <c r="J61" i="6"/>
  <c r="R60" i="6"/>
  <c r="R60" i="10" s="1"/>
  <c r="X60" i="10" s="1"/>
  <c r="Q60" i="6"/>
  <c r="Q60" i="10" s="1"/>
  <c r="O60" i="6"/>
  <c r="N60" i="6"/>
  <c r="M60" i="6"/>
  <c r="L60" i="6"/>
  <c r="K60" i="6"/>
  <c r="J60" i="6"/>
  <c r="I52" i="10"/>
  <c r="I51" i="10"/>
  <c r="I50" i="10"/>
  <c r="I49" i="10"/>
  <c r="I47" i="10"/>
  <c r="I46" i="10"/>
  <c r="I45" i="10"/>
  <c r="I44" i="10"/>
  <c r="I43" i="10"/>
  <c r="R42" i="6"/>
  <c r="R42" i="10" s="1"/>
  <c r="X42" i="10" s="1"/>
  <c r="Q42" i="6"/>
  <c r="Q42" i="10" s="1"/>
  <c r="O42" i="6"/>
  <c r="O52" i="10" s="1"/>
  <c r="V52" i="10" s="1"/>
  <c r="N42" i="6"/>
  <c r="N52" i="10" s="1"/>
  <c r="M42" i="6"/>
  <c r="M52" i="10" s="1"/>
  <c r="L42" i="6"/>
  <c r="L52" i="10" s="1"/>
  <c r="K42" i="6"/>
  <c r="K52" i="10" s="1"/>
  <c r="J42" i="6"/>
  <c r="R41" i="6"/>
  <c r="R41" i="10" s="1"/>
  <c r="X41" i="10" s="1"/>
  <c r="Q41" i="6"/>
  <c r="Q41" i="10" s="1"/>
  <c r="O41" i="6"/>
  <c r="O51" i="10" s="1"/>
  <c r="V51" i="10" s="1"/>
  <c r="N41" i="6"/>
  <c r="N51" i="10" s="1"/>
  <c r="M41" i="6"/>
  <c r="M51" i="10" s="1"/>
  <c r="L41" i="6"/>
  <c r="L51" i="10" s="1"/>
  <c r="K41" i="6"/>
  <c r="K51" i="10" s="1"/>
  <c r="J41" i="6"/>
  <c r="R40" i="6"/>
  <c r="R40" i="10" s="1"/>
  <c r="X40" i="10" s="1"/>
  <c r="Q40" i="6"/>
  <c r="O40" i="6"/>
  <c r="O50" i="10" s="1"/>
  <c r="V50" i="10" s="1"/>
  <c r="N40" i="6"/>
  <c r="N50" i="10" s="1"/>
  <c r="M40" i="6"/>
  <c r="M50" i="10" s="1"/>
  <c r="L40" i="6"/>
  <c r="L50" i="10" s="1"/>
  <c r="K40" i="6"/>
  <c r="K50" i="10" s="1"/>
  <c r="J40" i="6"/>
  <c r="T10" i="8"/>
  <c r="R39" i="6"/>
  <c r="R39" i="10" s="1"/>
  <c r="X39" i="10" s="1"/>
  <c r="Q39" i="6"/>
  <c r="O39" i="6"/>
  <c r="N39" i="6"/>
  <c r="N49" i="10" s="1"/>
  <c r="M39" i="6"/>
  <c r="M49" i="10" s="1"/>
  <c r="L39" i="6"/>
  <c r="L49" i="10" s="1"/>
  <c r="K39" i="6"/>
  <c r="K49" i="10" s="1"/>
  <c r="J39" i="6"/>
  <c r="R38" i="6"/>
  <c r="R38" i="10" s="1"/>
  <c r="X38" i="10" s="1"/>
  <c r="Q38" i="6"/>
  <c r="O38" i="6"/>
  <c r="O48" i="10" s="1"/>
  <c r="V48" i="10" s="1"/>
  <c r="N38" i="6"/>
  <c r="N48" i="10" s="1"/>
  <c r="M38" i="6"/>
  <c r="M48" i="10" s="1"/>
  <c r="L38" i="6"/>
  <c r="K38" i="6"/>
  <c r="K48" i="10" s="1"/>
  <c r="J38" i="6"/>
  <c r="I36" i="10"/>
  <c r="I35" i="10"/>
  <c r="U10" i="8"/>
  <c r="S10" i="8"/>
  <c r="M34" i="6"/>
  <c r="K33" i="6"/>
  <c r="O32" i="6"/>
  <c r="O8" i="6" s="1"/>
  <c r="P8" i="10" s="1"/>
  <c r="L32" i="6"/>
  <c r="K32" i="6"/>
  <c r="K17" i="6" s="1"/>
  <c r="L17" i="10" s="1"/>
  <c r="J32" i="6"/>
  <c r="J8" i="6" s="1"/>
  <c r="L22" i="6"/>
  <c r="K22" i="6"/>
  <c r="J22" i="6"/>
  <c r="L17" i="6"/>
  <c r="M17" i="10" s="1"/>
  <c r="Q15" i="6"/>
  <c r="Q15" i="10" s="1"/>
  <c r="L12" i="6"/>
  <c r="K12" i="6"/>
  <c r="K11" i="6" s="1"/>
  <c r="J12" i="6"/>
  <c r="K8" i="6"/>
  <c r="Z71" i="4"/>
  <c r="Z70" i="4"/>
  <c r="Z69" i="4"/>
  <c r="R68" i="4"/>
  <c r="T68" i="4" s="1"/>
  <c r="Z67" i="4"/>
  <c r="Z66" i="4"/>
  <c r="Z38" i="4"/>
  <c r="Z37" i="4"/>
  <c r="Z36" i="4"/>
  <c r="Z30" i="4"/>
  <c r="Z28" i="4"/>
  <c r="Z26" i="4"/>
  <c r="Z25" i="4"/>
  <c r="Z23" i="4"/>
  <c r="Z22" i="4"/>
  <c r="Z21" i="4"/>
  <c r="Z20" i="4"/>
  <c r="Z19" i="4"/>
  <c r="Z18" i="4"/>
  <c r="Z17" i="4"/>
  <c r="J48" i="10" l="1"/>
  <c r="I38" i="6"/>
  <c r="J49" i="10"/>
  <c r="I39" i="6"/>
  <c r="J72" i="10"/>
  <c r="I62" i="6"/>
  <c r="J50" i="10"/>
  <c r="I40" i="6"/>
  <c r="J51" i="10"/>
  <c r="I41" i="6"/>
  <c r="J52" i="10"/>
  <c r="I42" i="6"/>
  <c r="I60" i="6"/>
  <c r="J71" i="10"/>
  <c r="I61" i="6"/>
  <c r="I22" i="6"/>
  <c r="T18" i="6"/>
  <c r="Z18" i="8" s="1"/>
  <c r="T87" i="6"/>
  <c r="T91" i="6" s="1"/>
  <c r="L34" i="6"/>
  <c r="L86" i="6" s="1"/>
  <c r="R32" i="6"/>
  <c r="R8" i="6" s="1"/>
  <c r="R8" i="10" s="1"/>
  <c r="J79" i="10"/>
  <c r="J80" i="10"/>
  <c r="L11" i="6"/>
  <c r="M11" i="10" s="1"/>
  <c r="M12" i="10"/>
  <c r="K21" i="6"/>
  <c r="L21" i="10" s="1"/>
  <c r="K32" i="10"/>
  <c r="K8" i="10" s="1"/>
  <c r="L22" i="10"/>
  <c r="L87" i="6"/>
  <c r="L87" i="10" s="1"/>
  <c r="L42" i="10"/>
  <c r="K85" i="6"/>
  <c r="K85" i="10" s="1"/>
  <c r="K43" i="10"/>
  <c r="L33" i="6"/>
  <c r="L48" i="10"/>
  <c r="Q38" i="10"/>
  <c r="Q33" i="6"/>
  <c r="Q18" i="6" s="1"/>
  <c r="Q18" i="10" s="1"/>
  <c r="Q39" i="10"/>
  <c r="Q34" i="6"/>
  <c r="J70" i="10"/>
  <c r="J60" i="10"/>
  <c r="N70" i="10"/>
  <c r="N115" i="10" s="1"/>
  <c r="N60" i="10"/>
  <c r="U10" i="6"/>
  <c r="U86" i="6"/>
  <c r="U31" i="6"/>
  <c r="R32" i="10"/>
  <c r="X32" i="10" s="1"/>
  <c r="M10" i="6"/>
  <c r="N10" i="10" s="1"/>
  <c r="M44" i="10"/>
  <c r="O34" i="6"/>
  <c r="O44" i="10" s="1"/>
  <c r="V44" i="10" s="1"/>
  <c r="O49" i="10"/>
  <c r="V49" i="10" s="1"/>
  <c r="M60" i="10"/>
  <c r="M70" i="10"/>
  <c r="T86" i="6"/>
  <c r="T90" i="6" s="1"/>
  <c r="AA32" i="8"/>
  <c r="K22" i="10"/>
  <c r="J32" i="10"/>
  <c r="J8" i="10" s="1"/>
  <c r="J87" i="6"/>
  <c r="J42" i="10"/>
  <c r="L44" i="10"/>
  <c r="L60" i="10"/>
  <c r="L70" i="10"/>
  <c r="O33" i="6"/>
  <c r="O85" i="6" s="1"/>
  <c r="O80" i="10"/>
  <c r="V80" i="10" s="1"/>
  <c r="AA33" i="8"/>
  <c r="U85" i="6"/>
  <c r="U17" i="6"/>
  <c r="AA17" i="8" s="1"/>
  <c r="K87" i="6"/>
  <c r="K87" i="10" s="1"/>
  <c r="K42" i="10"/>
  <c r="O17" i="6"/>
  <c r="P17" i="10" s="1"/>
  <c r="O42" i="10"/>
  <c r="V42" i="10" s="1"/>
  <c r="L21" i="6"/>
  <c r="M21" i="10" s="1"/>
  <c r="L32" i="10"/>
  <c r="L8" i="10" s="1"/>
  <c r="M22" i="10"/>
  <c r="Q32" i="6"/>
  <c r="Q40" i="10"/>
  <c r="K70" i="10"/>
  <c r="K60" i="10"/>
  <c r="O70" i="10"/>
  <c r="V70" i="10" s="1"/>
  <c r="V61" i="10" s="1"/>
  <c r="O60" i="10"/>
  <c r="V60" i="10" s="1"/>
  <c r="Z32" i="8"/>
  <c r="T31" i="6"/>
  <c r="L8" i="6"/>
  <c r="M8" i="10" s="1"/>
  <c r="R17" i="6"/>
  <c r="R17" i="10" s="1"/>
  <c r="N32" i="6"/>
  <c r="N87" i="6" s="1"/>
  <c r="N87" i="10" s="1"/>
  <c r="K34" i="6"/>
  <c r="T9" i="6"/>
  <c r="Z9" i="8" s="1"/>
  <c r="U8" i="6"/>
  <c r="AA8" i="8" s="1"/>
  <c r="Q9" i="6"/>
  <c r="Q9" i="10" s="1"/>
  <c r="I70" i="10"/>
  <c r="I71" i="10"/>
  <c r="J11" i="6"/>
  <c r="J21" i="6"/>
  <c r="I21" i="6" s="1"/>
  <c r="U18" i="6"/>
  <c r="AA18" i="8" s="1"/>
  <c r="K19" i="6"/>
  <c r="L19" i="10" s="1"/>
  <c r="L19" i="6"/>
  <c r="M19" i="10" s="1"/>
  <c r="U9" i="6"/>
  <c r="AA9" i="8" s="1"/>
  <c r="K18" i="6"/>
  <c r="L18" i="10" s="1"/>
  <c r="O10" i="6"/>
  <c r="P10" i="10" s="1"/>
  <c r="O19" i="6"/>
  <c r="P19" i="10" s="1"/>
  <c r="Z34" i="8"/>
  <c r="T10" i="6"/>
  <c r="Z10" i="8" s="1"/>
  <c r="Z31" i="8"/>
  <c r="T19" i="6"/>
  <c r="Z19" i="8" s="1"/>
  <c r="U28" i="6"/>
  <c r="AA28" i="8" s="1"/>
  <c r="M28" i="6"/>
  <c r="M15" i="6"/>
  <c r="V10" i="8"/>
  <c r="J17" i="6"/>
  <c r="Q14" i="6"/>
  <c r="Q14" i="10" s="1"/>
  <c r="Q15" i="8"/>
  <c r="AA27" i="8"/>
  <c r="L27" i="6"/>
  <c r="L16" i="6"/>
  <c r="M16" i="10" s="1"/>
  <c r="N15" i="6"/>
  <c r="O15" i="10" s="1"/>
  <c r="R15" i="6"/>
  <c r="R15" i="10" s="1"/>
  <c r="K27" i="6"/>
  <c r="K37" i="10" s="1"/>
  <c r="K28" i="6"/>
  <c r="K91" i="6"/>
  <c r="K91" i="10" s="1"/>
  <c r="O87" i="6"/>
  <c r="O87" i="10" s="1"/>
  <c r="V87" i="10" s="1"/>
  <c r="I60" i="10"/>
  <c r="S32" i="6"/>
  <c r="S87" i="6" s="1"/>
  <c r="S91" i="6" s="1"/>
  <c r="S34" i="6"/>
  <c r="S86" i="6" s="1"/>
  <c r="S90" i="6" s="1"/>
  <c r="Y62" i="8"/>
  <c r="Z33" i="8"/>
  <c r="L91" i="6"/>
  <c r="L91" i="10" s="1"/>
  <c r="U90" i="6"/>
  <c r="AA34" i="8"/>
  <c r="U19" i="6"/>
  <c r="AA19" i="8" s="1"/>
  <c r="AA10" i="8"/>
  <c r="M27" i="6"/>
  <c r="P87" i="6"/>
  <c r="P87" i="10" s="1"/>
  <c r="W87" i="10" s="1"/>
  <c r="M86" i="6"/>
  <c r="M86" i="10" s="1"/>
  <c r="L10" i="6"/>
  <c r="M10" i="10" s="1"/>
  <c r="L18" i="6"/>
  <c r="M18" i="10" s="1"/>
  <c r="M19" i="6"/>
  <c r="N19" i="10" s="1"/>
  <c r="K31" i="6"/>
  <c r="O31" i="6"/>
  <c r="M32" i="6"/>
  <c r="M42" i="10" s="1"/>
  <c r="M33" i="6"/>
  <c r="M43" i="10" s="1"/>
  <c r="R33" i="6"/>
  <c r="R9" i="6" s="1"/>
  <c r="R9" i="10" s="1"/>
  <c r="J34" i="6"/>
  <c r="N34" i="6"/>
  <c r="Z17" i="8"/>
  <c r="T28" i="6"/>
  <c r="Z21" i="8"/>
  <c r="Q28" i="6"/>
  <c r="Q28" i="10" s="1"/>
  <c r="L31" i="6"/>
  <c r="R87" i="6"/>
  <c r="R87" i="10" s="1"/>
  <c r="X87" i="10" s="1"/>
  <c r="J33" i="6"/>
  <c r="N33" i="6"/>
  <c r="N43" i="10" s="1"/>
  <c r="O86" i="6"/>
  <c r="O86" i="10" s="1"/>
  <c r="Y21" i="8"/>
  <c r="Y22" i="8"/>
  <c r="AA31" i="8"/>
  <c r="S19" i="6"/>
  <c r="Y19" i="8" s="1"/>
  <c r="R34" i="6"/>
  <c r="S33" i="6"/>
  <c r="S85" i="6" s="1"/>
  <c r="L9" i="6"/>
  <c r="M9" i="10" s="1"/>
  <c r="L28" i="6"/>
  <c r="N28" i="6"/>
  <c r="P28" i="6"/>
  <c r="P38" i="10" s="1"/>
  <c r="W38" i="10" s="1"/>
  <c r="R28" i="6"/>
  <c r="R28" i="10" s="1"/>
  <c r="P91" i="6"/>
  <c r="P91" i="10" s="1"/>
  <c r="W91" i="10" s="1"/>
  <c r="N117" i="6"/>
  <c r="V68" i="4"/>
  <c r="X68" i="4"/>
  <c r="Z68" i="4" s="1"/>
  <c r="N15" i="10" l="1"/>
  <c r="J43" i="10"/>
  <c r="I33" i="6"/>
  <c r="J44" i="10"/>
  <c r="I34" i="6"/>
  <c r="J91" i="6"/>
  <c r="I32" i="6"/>
  <c r="K17" i="10"/>
  <c r="L86" i="10"/>
  <c r="L90" i="6"/>
  <c r="L90" i="10" s="1"/>
  <c r="O90" i="6"/>
  <c r="O90" i="10" s="1"/>
  <c r="V90" i="10" s="1"/>
  <c r="O85" i="10"/>
  <c r="O84" i="6"/>
  <c r="O84" i="10" s="1"/>
  <c r="V84" i="10" s="1"/>
  <c r="J91" i="10"/>
  <c r="O91" i="6"/>
  <c r="O91" i="10" s="1"/>
  <c r="V91" i="10" s="1"/>
  <c r="U89" i="6"/>
  <c r="U88" i="6" s="1"/>
  <c r="K16" i="6"/>
  <c r="L16" i="10" s="1"/>
  <c r="L7" i="10" s="1"/>
  <c r="K9" i="6"/>
  <c r="J87" i="10"/>
  <c r="R91" i="6"/>
  <c r="R91" i="10" s="1"/>
  <c r="X91" i="10" s="1"/>
  <c r="T84" i="6"/>
  <c r="M28" i="10"/>
  <c r="L38" i="10"/>
  <c r="N10" i="6"/>
  <c r="O10" i="10" s="1"/>
  <c r="N44" i="10"/>
  <c r="M38" i="10"/>
  <c r="N28" i="10"/>
  <c r="K86" i="6"/>
  <c r="K44" i="10"/>
  <c r="K10" i="6"/>
  <c r="Q85" i="6"/>
  <c r="Q33" i="10"/>
  <c r="K89" i="6"/>
  <c r="K89" i="10" s="1"/>
  <c r="K38" i="10"/>
  <c r="K21" i="10"/>
  <c r="Q87" i="6"/>
  <c r="Q32" i="10"/>
  <c r="Q31" i="6"/>
  <c r="Q31" i="10" s="1"/>
  <c r="O18" i="6"/>
  <c r="P18" i="10" s="1"/>
  <c r="O43" i="10"/>
  <c r="V43" i="10" s="1"/>
  <c r="N117" i="10"/>
  <c r="N118" i="10"/>
  <c r="L85" i="6"/>
  <c r="L89" i="6" s="1"/>
  <c r="L43" i="10"/>
  <c r="S31" i="6"/>
  <c r="Y31" i="8" s="1"/>
  <c r="O28" i="10"/>
  <c r="N38" i="10"/>
  <c r="R34" i="10"/>
  <c r="X34" i="10" s="1"/>
  <c r="R86" i="6"/>
  <c r="R33" i="10"/>
  <c r="X33" i="10" s="1"/>
  <c r="X85" i="10" s="1"/>
  <c r="R85" i="6"/>
  <c r="R85" i="10" s="1"/>
  <c r="K31" i="10"/>
  <c r="K41" i="10"/>
  <c r="I22" i="10"/>
  <c r="J22" i="10"/>
  <c r="Q86" i="6"/>
  <c r="Q86" i="10" s="1"/>
  <c r="Q34" i="10"/>
  <c r="Q19" i="6"/>
  <c r="Q19" i="10" s="1"/>
  <c r="Q10" i="6"/>
  <c r="Q10" i="10" s="1"/>
  <c r="L9" i="10"/>
  <c r="L28" i="10"/>
  <c r="L27" i="10"/>
  <c r="L31" i="10"/>
  <c r="L41" i="10"/>
  <c r="O31" i="10"/>
  <c r="O41" i="10"/>
  <c r="V41" i="10" s="1"/>
  <c r="M37" i="10"/>
  <c r="N27" i="10"/>
  <c r="L37" i="10"/>
  <c r="M27" i="10"/>
  <c r="N42" i="10"/>
  <c r="N8" i="6"/>
  <c r="O8" i="10" s="1"/>
  <c r="N17" i="6"/>
  <c r="O17" i="10" s="1"/>
  <c r="N9" i="6"/>
  <c r="O9" i="10" s="1"/>
  <c r="R31" i="6"/>
  <c r="R31" i="10" s="1"/>
  <c r="R10" i="6"/>
  <c r="R10" i="10" s="1"/>
  <c r="R18" i="6"/>
  <c r="M15" i="8"/>
  <c r="J16" i="6"/>
  <c r="I16" i="6" s="1"/>
  <c r="J27" i="6"/>
  <c r="K7" i="6"/>
  <c r="K6" i="6" s="1"/>
  <c r="L6" i="10" s="1"/>
  <c r="U84" i="6"/>
  <c r="Y34" i="8"/>
  <c r="S10" i="6"/>
  <c r="Y10" i="8" s="1"/>
  <c r="M14" i="6"/>
  <c r="Y27" i="8"/>
  <c r="N14" i="6"/>
  <c r="O14" i="10" s="1"/>
  <c r="N15" i="8"/>
  <c r="Z16" i="8"/>
  <c r="T15" i="6"/>
  <c r="Q13" i="6"/>
  <c r="Q13" i="10" s="1"/>
  <c r="Q14" i="8"/>
  <c r="R14" i="6"/>
  <c r="R14" i="10" s="1"/>
  <c r="R15" i="8"/>
  <c r="P15" i="8"/>
  <c r="AA16" i="8"/>
  <c r="U15" i="6"/>
  <c r="S28" i="6"/>
  <c r="Y28" i="8" s="1"/>
  <c r="R89" i="6"/>
  <c r="R89" i="10" s="1"/>
  <c r="X89" i="10" s="1"/>
  <c r="S18" i="6"/>
  <c r="Y18" i="8" s="1"/>
  <c r="Y33" i="8"/>
  <c r="R84" i="6"/>
  <c r="R84" i="10" s="1"/>
  <c r="X84" i="10" s="1"/>
  <c r="N86" i="6"/>
  <c r="N86" i="10" s="1"/>
  <c r="N19" i="6"/>
  <c r="O19" i="10" s="1"/>
  <c r="N85" i="6"/>
  <c r="N85" i="10" s="1"/>
  <c r="N31" i="6"/>
  <c r="N18" i="6"/>
  <c r="O18" i="10" s="1"/>
  <c r="Q89" i="6"/>
  <c r="Q89" i="10" s="1"/>
  <c r="O15" i="6"/>
  <c r="P15" i="10" s="1"/>
  <c r="O28" i="6"/>
  <c r="I28" i="6" s="1"/>
  <c r="O9" i="6"/>
  <c r="P9" i="10" s="1"/>
  <c r="J86" i="6"/>
  <c r="I86" i="6" s="1"/>
  <c r="J19" i="6"/>
  <c r="J10" i="6"/>
  <c r="I10" i="6" s="1"/>
  <c r="Q17" i="6"/>
  <c r="Q8" i="6"/>
  <c r="M90" i="6"/>
  <c r="M90" i="10" s="1"/>
  <c r="Q90" i="6"/>
  <c r="Q90" i="10" s="1"/>
  <c r="J85" i="6"/>
  <c r="J31" i="6"/>
  <c r="J18" i="6"/>
  <c r="N91" i="6"/>
  <c r="N91" i="10" s="1"/>
  <c r="Z28" i="8"/>
  <c r="T89" i="6"/>
  <c r="T88" i="6" s="1"/>
  <c r="M87" i="6"/>
  <c r="M87" i="10" s="1"/>
  <c r="M17" i="6"/>
  <c r="N17" i="10" s="1"/>
  <c r="M8" i="6"/>
  <c r="N8" i="10" s="1"/>
  <c r="M31" i="6"/>
  <c r="X10" i="8"/>
  <c r="M85" i="6"/>
  <c r="M85" i="10" s="1"/>
  <c r="M18" i="6"/>
  <c r="N18" i="10" s="1"/>
  <c r="M9" i="6"/>
  <c r="Y32" i="8"/>
  <c r="S17" i="6"/>
  <c r="Y17" i="8" s="1"/>
  <c r="S8" i="6"/>
  <c r="Y8" i="8" s="1"/>
  <c r="L7" i="6"/>
  <c r="S84" i="6"/>
  <c r="S9" i="6"/>
  <c r="Y9" i="8" s="1"/>
  <c r="P85" i="6"/>
  <c r="P85" i="10" s="1"/>
  <c r="R19" i="6"/>
  <c r="Q78" i="1"/>
  <c r="T80" i="8" s="1"/>
  <c r="P78" i="1"/>
  <c r="S80" i="8" s="1"/>
  <c r="I9" i="6" l="1"/>
  <c r="I17" i="6"/>
  <c r="I18" i="6"/>
  <c r="I19" i="6"/>
  <c r="N14" i="10"/>
  <c r="I31" i="6"/>
  <c r="J37" i="10"/>
  <c r="I27" i="6"/>
  <c r="I8" i="6"/>
  <c r="I85" i="6"/>
  <c r="I87" i="6"/>
  <c r="I87" i="10" s="1"/>
  <c r="L89" i="10"/>
  <c r="L88" i="6"/>
  <c r="L88" i="10" s="1"/>
  <c r="J86" i="10"/>
  <c r="J85" i="10"/>
  <c r="I85" i="10"/>
  <c r="R18" i="10"/>
  <c r="X86" i="10"/>
  <c r="X10" i="10"/>
  <c r="Q17" i="10"/>
  <c r="M41" i="10"/>
  <c r="M31" i="10"/>
  <c r="J31" i="10"/>
  <c r="J41" i="10"/>
  <c r="Q8" i="10"/>
  <c r="R86" i="10"/>
  <c r="R90" i="6"/>
  <c r="R90" i="10" s="1"/>
  <c r="X90" i="10" s="1"/>
  <c r="L110" i="10"/>
  <c r="R19" i="10"/>
  <c r="N9" i="10"/>
  <c r="J19" i="10"/>
  <c r="K19" i="10"/>
  <c r="J21" i="10"/>
  <c r="J27" i="10" s="1"/>
  <c r="I21" i="10"/>
  <c r="Q84" i="6"/>
  <c r="Q84" i="10" s="1"/>
  <c r="Q85" i="10"/>
  <c r="L6" i="6"/>
  <c r="M6" i="10" s="1"/>
  <c r="M7" i="10"/>
  <c r="J18" i="10"/>
  <c r="K18" i="10"/>
  <c r="P28" i="10"/>
  <c r="O38" i="10"/>
  <c r="V38" i="10" s="1"/>
  <c r="N31" i="10"/>
  <c r="N41" i="10"/>
  <c r="K16" i="10"/>
  <c r="K7" i="10" s="1"/>
  <c r="L85" i="10"/>
  <c r="L84" i="6"/>
  <c r="L84" i="10" s="1"/>
  <c r="K28" i="10"/>
  <c r="I28" i="10" s="1"/>
  <c r="K27" i="10"/>
  <c r="K9" i="10"/>
  <c r="K86" i="10"/>
  <c r="K90" i="6"/>
  <c r="K84" i="6"/>
  <c r="K84" i="10" s="1"/>
  <c r="X31" i="10"/>
  <c r="P84" i="6"/>
  <c r="P84" i="10" s="1"/>
  <c r="W84" i="10" s="1"/>
  <c r="W10" i="8"/>
  <c r="I86" i="10"/>
  <c r="M14" i="8"/>
  <c r="J7" i="6"/>
  <c r="S89" i="6"/>
  <c r="S88" i="6" s="1"/>
  <c r="M13" i="6"/>
  <c r="O14" i="6"/>
  <c r="P14" i="10" s="1"/>
  <c r="O15" i="8"/>
  <c r="I15" i="8" s="1"/>
  <c r="N13" i="6"/>
  <c r="O13" i="10" s="1"/>
  <c r="N14" i="8"/>
  <c r="U14" i="6"/>
  <c r="AA15" i="8"/>
  <c r="P14" i="8"/>
  <c r="R13" i="6"/>
  <c r="R13" i="10" s="1"/>
  <c r="R14" i="8"/>
  <c r="T14" i="6"/>
  <c r="Z15" i="8"/>
  <c r="Q12" i="6"/>
  <c r="Q13" i="8"/>
  <c r="Y16" i="8"/>
  <c r="S15" i="6"/>
  <c r="M89" i="6"/>
  <c r="M89" i="10" s="1"/>
  <c r="M84" i="6"/>
  <c r="M84" i="10" s="1"/>
  <c r="Q91" i="6"/>
  <c r="L110" i="6"/>
  <c r="J89" i="6"/>
  <c r="J84" i="6"/>
  <c r="O89" i="6"/>
  <c r="O89" i="10" s="1"/>
  <c r="V89" i="10" s="1"/>
  <c r="P89" i="6"/>
  <c r="P89" i="10" s="1"/>
  <c r="W89" i="10" s="1"/>
  <c r="N84" i="6"/>
  <c r="N84" i="10" s="1"/>
  <c r="N90" i="6"/>
  <c r="N90" i="10" s="1"/>
  <c r="N89" i="6"/>
  <c r="N89" i="10" s="1"/>
  <c r="M91" i="6"/>
  <c r="I91" i="6" s="1"/>
  <c r="J90" i="6"/>
  <c r="R6" i="6"/>
  <c r="R6" i="10" s="1"/>
  <c r="P90" i="6"/>
  <c r="P90" i="10" s="1"/>
  <c r="W90" i="10" s="1"/>
  <c r="Q77" i="1"/>
  <c r="Q62" i="1"/>
  <c r="Q62" i="8" s="1"/>
  <c r="Q61" i="1"/>
  <c r="Q61" i="8" s="1"/>
  <c r="Q60" i="1"/>
  <c r="Q60" i="8" s="1"/>
  <c r="Q42" i="1"/>
  <c r="Q42" i="8" s="1"/>
  <c r="Q41" i="1"/>
  <c r="Q40" i="1"/>
  <c r="Q40" i="8" s="1"/>
  <c r="Q39" i="1"/>
  <c r="Q39" i="8" s="1"/>
  <c r="Q38" i="1"/>
  <c r="Q38" i="8" s="1"/>
  <c r="Q22" i="1"/>
  <c r="Q12" i="1"/>
  <c r="I15" i="6" l="1"/>
  <c r="I15" i="10" s="1"/>
  <c r="R88" i="6"/>
  <c r="R88" i="10" s="1"/>
  <c r="X88" i="10" s="1"/>
  <c r="I84" i="6"/>
  <c r="I90" i="6"/>
  <c r="I89" i="6"/>
  <c r="N13" i="10"/>
  <c r="Q34" i="1"/>
  <c r="Q32" i="1"/>
  <c r="J90" i="10"/>
  <c r="J84" i="10"/>
  <c r="I84" i="10"/>
  <c r="M91" i="10"/>
  <c r="I91" i="10"/>
  <c r="J89" i="10"/>
  <c r="Q88" i="6"/>
  <c r="Q88" i="10" s="1"/>
  <c r="Q91" i="10"/>
  <c r="K90" i="10"/>
  <c r="K88" i="6"/>
  <c r="I16" i="10"/>
  <c r="J16" i="10"/>
  <c r="I17" i="10"/>
  <c r="J17" i="10"/>
  <c r="Q11" i="6"/>
  <c r="Q12" i="10"/>
  <c r="R110" i="10"/>
  <c r="I27" i="10"/>
  <c r="O116" i="10"/>
  <c r="M13" i="8"/>
  <c r="J6" i="6"/>
  <c r="P88" i="6"/>
  <c r="P88" i="10" s="1"/>
  <c r="W88" i="10" s="1"/>
  <c r="M12" i="6"/>
  <c r="N12" i="6"/>
  <c r="N13" i="8"/>
  <c r="O13" i="6"/>
  <c r="P13" i="10" s="1"/>
  <c r="O14" i="8"/>
  <c r="I14" i="8" s="1"/>
  <c r="S14" i="6"/>
  <c r="Y15" i="8"/>
  <c r="U13" i="6"/>
  <c r="AA14" i="8"/>
  <c r="R12" i="6"/>
  <c r="R13" i="8"/>
  <c r="P13" i="8"/>
  <c r="T13" i="6"/>
  <c r="Z14" i="8"/>
  <c r="Q85" i="1"/>
  <c r="Q32" i="8"/>
  <c r="Q17" i="1"/>
  <c r="Q17" i="8" s="1"/>
  <c r="Q11" i="1"/>
  <c r="Q12" i="8"/>
  <c r="O88" i="6"/>
  <c r="O88" i="10" s="1"/>
  <c r="V88" i="10" s="1"/>
  <c r="Q33" i="1"/>
  <c r="Q33" i="8" s="1"/>
  <c r="Q41" i="8"/>
  <c r="N88" i="6"/>
  <c r="N88" i="10" s="1"/>
  <c r="N113" i="10" s="1"/>
  <c r="J88" i="6"/>
  <c r="I88" i="6" s="1"/>
  <c r="M88" i="6"/>
  <c r="M88" i="10" s="1"/>
  <c r="M110" i="10" s="1"/>
  <c r="Q84" i="1"/>
  <c r="Q34" i="8"/>
  <c r="Q19" i="1"/>
  <c r="Q19" i="8" s="1"/>
  <c r="O116" i="6"/>
  <c r="Q77" i="8"/>
  <c r="T79" i="8"/>
  <c r="Q10" i="1"/>
  <c r="Q10" i="8" s="1"/>
  <c r="Q21" i="1"/>
  <c r="Q21" i="8" s="1"/>
  <c r="Q22" i="8"/>
  <c r="Q18" i="1"/>
  <c r="Q18" i="8" s="1"/>
  <c r="Q8" i="1"/>
  <c r="Q8" i="8" s="1"/>
  <c r="Q31" i="1"/>
  <c r="Q31" i="8" s="1"/>
  <c r="Q28" i="1" l="1"/>
  <c r="J7" i="10"/>
  <c r="J6" i="10" s="1"/>
  <c r="N12" i="10"/>
  <c r="I14" i="6"/>
  <c r="I14" i="10" s="1"/>
  <c r="Q83" i="1"/>
  <c r="K6" i="10"/>
  <c r="Q27" i="1"/>
  <c r="Q27" i="8" s="1"/>
  <c r="Q9" i="1"/>
  <c r="Q9" i="8" s="1"/>
  <c r="J88" i="10"/>
  <c r="Q7" i="6"/>
  <c r="Q11" i="10"/>
  <c r="J110" i="10"/>
  <c r="R11" i="6"/>
  <c r="R11" i="10" s="1"/>
  <c r="R12" i="10"/>
  <c r="N11" i="6"/>
  <c r="O12" i="10"/>
  <c r="K88" i="10"/>
  <c r="K110" i="10" s="1"/>
  <c r="K110" i="6"/>
  <c r="Q11" i="8"/>
  <c r="I90" i="10"/>
  <c r="I89" i="10"/>
  <c r="M11" i="6"/>
  <c r="O12" i="6"/>
  <c r="O13" i="8"/>
  <c r="I13" i="8" s="1"/>
  <c r="S13" i="6"/>
  <c r="I13" i="6" s="1"/>
  <c r="Y14" i="8"/>
  <c r="T12" i="6"/>
  <c r="Z13" i="8"/>
  <c r="U12" i="6"/>
  <c r="AA13" i="8"/>
  <c r="J110" i="6"/>
  <c r="N113" i="6"/>
  <c r="Q88" i="1"/>
  <c r="T90" i="8" s="1"/>
  <c r="T86" i="8"/>
  <c r="Q87" i="1"/>
  <c r="Q28" i="8"/>
  <c r="Q16" i="1"/>
  <c r="Q82" i="1"/>
  <c r="T84" i="8" s="1"/>
  <c r="T85" i="8"/>
  <c r="Q89" i="1"/>
  <c r="T91" i="8" s="1"/>
  <c r="T87" i="8"/>
  <c r="R110" i="6"/>
  <c r="X81" i="1"/>
  <c r="AA83" i="8" s="1"/>
  <c r="W81" i="1"/>
  <c r="Z83" i="8" s="1"/>
  <c r="V81" i="1"/>
  <c r="Y83" i="8" s="1"/>
  <c r="X80" i="1"/>
  <c r="AA82" i="8" s="1"/>
  <c r="W80" i="1"/>
  <c r="Z82" i="8" s="1"/>
  <c r="V80" i="1"/>
  <c r="Y82" i="8" s="1"/>
  <c r="X79" i="1"/>
  <c r="AA81" i="8" s="1"/>
  <c r="W79" i="1"/>
  <c r="Z81" i="8" s="1"/>
  <c r="V79" i="1"/>
  <c r="Y81" i="8" s="1"/>
  <c r="X76" i="1"/>
  <c r="X76" i="8" s="1"/>
  <c r="V76" i="1"/>
  <c r="V76" i="8" s="1"/>
  <c r="X75" i="1"/>
  <c r="X75" i="8" s="1"/>
  <c r="W75" i="1"/>
  <c r="W75" i="8" s="1"/>
  <c r="V75" i="1"/>
  <c r="V75" i="8" s="1"/>
  <c r="X74" i="1"/>
  <c r="X74" i="8" s="1"/>
  <c r="W74" i="1"/>
  <c r="W74" i="8" s="1"/>
  <c r="V74" i="1"/>
  <c r="V74" i="8" s="1"/>
  <c r="X73" i="1"/>
  <c r="X73" i="8" s="1"/>
  <c r="W73" i="1"/>
  <c r="W73" i="8" s="1"/>
  <c r="V73" i="1"/>
  <c r="V73" i="8" s="1"/>
  <c r="X72" i="1"/>
  <c r="X72" i="8" s="1"/>
  <c r="W72" i="1"/>
  <c r="W72" i="8" s="1"/>
  <c r="V72" i="1"/>
  <c r="V72" i="8" s="1"/>
  <c r="X71" i="1"/>
  <c r="X71" i="8" s="1"/>
  <c r="W71" i="1"/>
  <c r="W71" i="8" s="1"/>
  <c r="V71" i="1"/>
  <c r="V71" i="8" s="1"/>
  <c r="X70" i="1"/>
  <c r="X70" i="8" s="1"/>
  <c r="W70" i="1"/>
  <c r="W70" i="8" s="1"/>
  <c r="V70" i="1"/>
  <c r="V70" i="8" s="1"/>
  <c r="X69" i="1"/>
  <c r="X69" i="8" s="1"/>
  <c r="W69" i="1"/>
  <c r="W69" i="8" s="1"/>
  <c r="V69" i="1"/>
  <c r="V69" i="8" s="1"/>
  <c r="X68" i="1"/>
  <c r="X68" i="8" s="1"/>
  <c r="W68" i="1"/>
  <c r="W68" i="8" s="1"/>
  <c r="V68" i="1"/>
  <c r="V68" i="8" s="1"/>
  <c r="X67" i="1"/>
  <c r="X67" i="8" s="1"/>
  <c r="W67" i="1"/>
  <c r="W67" i="8" s="1"/>
  <c r="V67" i="1"/>
  <c r="V67" i="8" s="1"/>
  <c r="X66" i="1"/>
  <c r="X66" i="8" s="1"/>
  <c r="W66" i="1"/>
  <c r="W66" i="8" s="1"/>
  <c r="V66" i="1"/>
  <c r="V66" i="8" s="1"/>
  <c r="X65" i="1"/>
  <c r="X65" i="8" s="1"/>
  <c r="W65" i="1"/>
  <c r="W65" i="8" s="1"/>
  <c r="V65" i="1"/>
  <c r="V65" i="8" s="1"/>
  <c r="X64" i="1"/>
  <c r="X64" i="8" s="1"/>
  <c r="W64" i="1"/>
  <c r="W64" i="8" s="1"/>
  <c r="V64" i="1"/>
  <c r="V64" i="8" s="1"/>
  <c r="X63" i="1"/>
  <c r="X63" i="8" s="1"/>
  <c r="W63" i="1"/>
  <c r="W63" i="8" s="1"/>
  <c r="V63" i="1"/>
  <c r="V63" i="8" s="1"/>
  <c r="X59" i="1"/>
  <c r="X59" i="8" s="1"/>
  <c r="W59" i="1"/>
  <c r="W59" i="8" s="1"/>
  <c r="V59" i="1"/>
  <c r="V59" i="8" s="1"/>
  <c r="X58" i="1"/>
  <c r="X58" i="8" s="1"/>
  <c r="W58" i="1"/>
  <c r="W58" i="8" s="1"/>
  <c r="V58" i="1"/>
  <c r="V58" i="8" s="1"/>
  <c r="X57" i="1"/>
  <c r="X57" i="8" s="1"/>
  <c r="W57" i="1"/>
  <c r="W57" i="8" s="1"/>
  <c r="V57" i="1"/>
  <c r="V57" i="8" s="1"/>
  <c r="X56" i="1"/>
  <c r="X56" i="8" s="1"/>
  <c r="W56" i="1"/>
  <c r="W56" i="8" s="1"/>
  <c r="V56" i="1"/>
  <c r="V56" i="8" s="1"/>
  <c r="X55" i="1"/>
  <c r="X55" i="8" s="1"/>
  <c r="W55" i="1"/>
  <c r="W55" i="8" s="1"/>
  <c r="V55" i="1"/>
  <c r="V55" i="8" s="1"/>
  <c r="X54" i="1"/>
  <c r="X54" i="8" s="1"/>
  <c r="W54" i="1"/>
  <c r="W54" i="8" s="1"/>
  <c r="V54" i="1"/>
  <c r="V54" i="8" s="1"/>
  <c r="X53" i="1"/>
  <c r="X53" i="8" s="1"/>
  <c r="W53" i="1"/>
  <c r="W53" i="8" s="1"/>
  <c r="V53" i="1"/>
  <c r="V53" i="8" s="1"/>
  <c r="X52" i="1"/>
  <c r="X52" i="8" s="1"/>
  <c r="W52" i="1"/>
  <c r="W52" i="8" s="1"/>
  <c r="V52" i="1"/>
  <c r="V52" i="8" s="1"/>
  <c r="X51" i="1"/>
  <c r="X51" i="8" s="1"/>
  <c r="W51" i="1"/>
  <c r="W51" i="8" s="1"/>
  <c r="V51" i="1"/>
  <c r="V51" i="8" s="1"/>
  <c r="X50" i="1"/>
  <c r="X50" i="8" s="1"/>
  <c r="W50" i="1"/>
  <c r="W50" i="8" s="1"/>
  <c r="V50" i="1"/>
  <c r="V50" i="8" s="1"/>
  <c r="X49" i="1"/>
  <c r="X49" i="8" s="1"/>
  <c r="W49" i="1"/>
  <c r="W49" i="8" s="1"/>
  <c r="V49" i="1"/>
  <c r="V49" i="8" s="1"/>
  <c r="X48" i="1"/>
  <c r="X48" i="8" s="1"/>
  <c r="W48" i="1"/>
  <c r="W48" i="8" s="1"/>
  <c r="V48" i="1"/>
  <c r="V48" i="8" s="1"/>
  <c r="X47" i="1"/>
  <c r="X47" i="8" s="1"/>
  <c r="W47" i="1"/>
  <c r="W47" i="8" s="1"/>
  <c r="V47" i="1"/>
  <c r="V47" i="8" s="1"/>
  <c r="X46" i="1"/>
  <c r="X46" i="8" s="1"/>
  <c r="W46" i="1"/>
  <c r="W46" i="8" s="1"/>
  <c r="V46" i="1"/>
  <c r="V46" i="8" s="1"/>
  <c r="X45" i="1"/>
  <c r="X45" i="8" s="1"/>
  <c r="W45" i="1"/>
  <c r="W45" i="8" s="1"/>
  <c r="V45" i="1"/>
  <c r="V45" i="8" s="1"/>
  <c r="X44" i="1"/>
  <c r="X44" i="8" s="1"/>
  <c r="W44" i="1"/>
  <c r="W44" i="8" s="1"/>
  <c r="V44" i="1"/>
  <c r="V44" i="8" s="1"/>
  <c r="X43" i="1"/>
  <c r="X43" i="8" s="1"/>
  <c r="W43" i="1"/>
  <c r="W43" i="8" s="1"/>
  <c r="V43" i="1"/>
  <c r="V43" i="8" s="1"/>
  <c r="X37" i="1"/>
  <c r="X37" i="8" s="1"/>
  <c r="W37" i="1"/>
  <c r="W37" i="8" s="1"/>
  <c r="V37" i="1"/>
  <c r="V37" i="8" s="1"/>
  <c r="X36" i="1"/>
  <c r="X36" i="8" s="1"/>
  <c r="W36" i="1"/>
  <c r="W36" i="8" s="1"/>
  <c r="V36" i="1"/>
  <c r="V36" i="8" s="1"/>
  <c r="X35" i="1"/>
  <c r="X35" i="8" s="1"/>
  <c r="W35" i="1"/>
  <c r="W35" i="8" s="1"/>
  <c r="V35" i="1"/>
  <c r="V35" i="8" s="1"/>
  <c r="U78" i="1"/>
  <c r="X80" i="8" s="1"/>
  <c r="T78" i="1"/>
  <c r="W80" i="8" s="1"/>
  <c r="S78" i="1"/>
  <c r="V80" i="8" s="1"/>
  <c r="U77" i="1"/>
  <c r="T77" i="1"/>
  <c r="S77" i="1"/>
  <c r="U62" i="1"/>
  <c r="U62" i="8" s="1"/>
  <c r="T62" i="1"/>
  <c r="T62" i="8" s="1"/>
  <c r="S62" i="1"/>
  <c r="S62" i="8" s="1"/>
  <c r="U61" i="1"/>
  <c r="U61" i="8" s="1"/>
  <c r="T61" i="1"/>
  <c r="T61" i="8" s="1"/>
  <c r="S61" i="1"/>
  <c r="S61" i="8" s="1"/>
  <c r="U60" i="1"/>
  <c r="U60" i="8" s="1"/>
  <c r="T60" i="1"/>
  <c r="T60" i="8" s="1"/>
  <c r="S60" i="1"/>
  <c r="S60" i="8" s="1"/>
  <c r="U42" i="1"/>
  <c r="U42" i="8" s="1"/>
  <c r="T42" i="1"/>
  <c r="T42" i="8" s="1"/>
  <c r="S42" i="1"/>
  <c r="S42" i="8" s="1"/>
  <c r="U41" i="1"/>
  <c r="U41" i="8" s="1"/>
  <c r="T41" i="1"/>
  <c r="T41" i="8" s="1"/>
  <c r="S41" i="1"/>
  <c r="S41" i="8" s="1"/>
  <c r="U40" i="1"/>
  <c r="U40" i="8" s="1"/>
  <c r="T40" i="1"/>
  <c r="S40" i="1"/>
  <c r="S40" i="8" s="1"/>
  <c r="U39" i="1"/>
  <c r="T39" i="1"/>
  <c r="T39" i="8" s="1"/>
  <c r="S39" i="1"/>
  <c r="S39" i="8" s="1"/>
  <c r="U38" i="1"/>
  <c r="U38" i="8" s="1"/>
  <c r="T38" i="1"/>
  <c r="T38" i="8" s="1"/>
  <c r="S38" i="1"/>
  <c r="S38" i="8" s="1"/>
  <c r="N11" i="10" l="1"/>
  <c r="I13" i="10"/>
  <c r="I111" i="10"/>
  <c r="I112" i="10" s="1"/>
  <c r="Q7" i="10"/>
  <c r="Q6" i="6"/>
  <c r="N7" i="6"/>
  <c r="O11" i="10"/>
  <c r="O11" i="6"/>
  <c r="P12" i="10"/>
  <c r="I111" i="6"/>
  <c r="I88" i="10"/>
  <c r="I110" i="10" s="1"/>
  <c r="M7" i="6"/>
  <c r="S12" i="6"/>
  <c r="Y13" i="8"/>
  <c r="T11" i="6"/>
  <c r="Z12" i="8"/>
  <c r="AA12" i="8"/>
  <c r="U11" i="6"/>
  <c r="U33" i="1"/>
  <c r="Q7" i="1"/>
  <c r="Q16" i="8"/>
  <c r="Q86" i="1"/>
  <c r="T88" i="8" s="1"/>
  <c r="T89" i="8"/>
  <c r="S77" i="8"/>
  <c r="V79" i="8"/>
  <c r="U34" i="1"/>
  <c r="U39" i="8"/>
  <c r="T77" i="8"/>
  <c r="W79" i="8"/>
  <c r="U77" i="8"/>
  <c r="X79" i="8"/>
  <c r="T32" i="1"/>
  <c r="T32" i="8" s="1"/>
  <c r="T40" i="8"/>
  <c r="S33" i="1"/>
  <c r="T34" i="1"/>
  <c r="U32" i="1"/>
  <c r="U32" i="8" s="1"/>
  <c r="S34" i="1"/>
  <c r="Z76" i="1"/>
  <c r="Z76" i="8" s="1"/>
  <c r="S32" i="1"/>
  <c r="S32" i="8" s="1"/>
  <c r="T33" i="1"/>
  <c r="T85" i="1"/>
  <c r="I12" i="10" l="1"/>
  <c r="N7" i="10"/>
  <c r="I12" i="6"/>
  <c r="S31" i="1"/>
  <c r="S31" i="8" s="1"/>
  <c r="S85" i="1"/>
  <c r="O7" i="6"/>
  <c r="P11" i="10"/>
  <c r="Q6" i="10"/>
  <c r="Q110" i="10" s="1"/>
  <c r="Q110" i="6"/>
  <c r="N6" i="6"/>
  <c r="O7" i="10"/>
  <c r="M6" i="6"/>
  <c r="Y12" i="8"/>
  <c r="S11" i="6"/>
  <c r="I11" i="6" s="1"/>
  <c r="AA11" i="8"/>
  <c r="U7" i="6"/>
  <c r="Z11" i="8"/>
  <c r="T7" i="6"/>
  <c r="U84" i="1"/>
  <c r="U34" i="8"/>
  <c r="S89" i="1"/>
  <c r="V91" i="8" s="1"/>
  <c r="V87" i="8"/>
  <c r="T84" i="1"/>
  <c r="T34" i="8"/>
  <c r="T83" i="1"/>
  <c r="T33" i="8"/>
  <c r="U85" i="1"/>
  <c r="S83" i="1"/>
  <c r="S33" i="8"/>
  <c r="Q6" i="1"/>
  <c r="Q7" i="8"/>
  <c r="T89" i="1"/>
  <c r="W91" i="8" s="1"/>
  <c r="W87" i="8"/>
  <c r="U31" i="1"/>
  <c r="U31" i="8" s="1"/>
  <c r="S84" i="1"/>
  <c r="S34" i="8"/>
  <c r="U83" i="1"/>
  <c r="U82" i="1" s="1"/>
  <c r="X84" i="8" s="1"/>
  <c r="U33" i="8"/>
  <c r="T31" i="1"/>
  <c r="T31" i="8" s="1"/>
  <c r="N6" i="10" l="1"/>
  <c r="N110" i="10" s="1"/>
  <c r="O6" i="10"/>
  <c r="O110" i="10" s="1"/>
  <c r="N110" i="6"/>
  <c r="O6" i="6"/>
  <c r="P7" i="10"/>
  <c r="M110" i="6"/>
  <c r="U6" i="6"/>
  <c r="AA7" i="8"/>
  <c r="P110" i="6"/>
  <c r="Z7" i="8"/>
  <c r="T6" i="6"/>
  <c r="Y11" i="8"/>
  <c r="S7" i="6"/>
  <c r="I7" i="6" s="1"/>
  <c r="Q6" i="8"/>
  <c r="Q108" i="1"/>
  <c r="X85" i="8"/>
  <c r="U87" i="1"/>
  <c r="T87" i="1"/>
  <c r="W85" i="8"/>
  <c r="V85" i="8"/>
  <c r="S87" i="1"/>
  <c r="T82" i="1"/>
  <c r="W84" i="8" s="1"/>
  <c r="S82" i="1"/>
  <c r="V84" i="8" s="1"/>
  <c r="S88" i="1"/>
  <c r="V90" i="8" s="1"/>
  <c r="V86" i="8"/>
  <c r="U89" i="1"/>
  <c r="X91" i="8" s="1"/>
  <c r="X87" i="8"/>
  <c r="T88" i="1"/>
  <c r="W90" i="8" s="1"/>
  <c r="W86" i="8"/>
  <c r="U88" i="1"/>
  <c r="X90" i="8" s="1"/>
  <c r="X86" i="8"/>
  <c r="O62" i="1"/>
  <c r="N62" i="1"/>
  <c r="N62" i="8" s="1"/>
  <c r="M62" i="1"/>
  <c r="M62" i="8" s="1"/>
  <c r="L62" i="1"/>
  <c r="K62" i="1"/>
  <c r="J62" i="1"/>
  <c r="P61" i="1"/>
  <c r="O61" i="1"/>
  <c r="N61" i="1"/>
  <c r="N61" i="8" s="1"/>
  <c r="M61" i="1"/>
  <c r="M61" i="8" s="1"/>
  <c r="L61" i="1"/>
  <c r="K61" i="1"/>
  <c r="J61" i="1"/>
  <c r="P60" i="1"/>
  <c r="O60" i="1"/>
  <c r="N60" i="1"/>
  <c r="N60" i="8" s="1"/>
  <c r="M60" i="1"/>
  <c r="M60" i="8" s="1"/>
  <c r="L60" i="1"/>
  <c r="K60" i="1"/>
  <c r="J60" i="1"/>
  <c r="R61" i="1"/>
  <c r="R62" i="1"/>
  <c r="P76" i="1"/>
  <c r="I75" i="1"/>
  <c r="O110" i="6" l="1"/>
  <c r="P6" i="10"/>
  <c r="P110" i="10" s="1"/>
  <c r="AA6" i="8"/>
  <c r="U110" i="6"/>
  <c r="Z6" i="8"/>
  <c r="T110" i="6"/>
  <c r="Y7" i="8"/>
  <c r="S6" i="6"/>
  <c r="X62" i="1"/>
  <c r="X62" i="8" s="1"/>
  <c r="R62" i="8"/>
  <c r="W60" i="1"/>
  <c r="W60" i="8" s="1"/>
  <c r="P60" i="8"/>
  <c r="S86" i="1"/>
  <c r="V88" i="8" s="1"/>
  <c r="V89" i="8"/>
  <c r="X89" i="8"/>
  <c r="U86" i="1"/>
  <c r="X88" i="8" s="1"/>
  <c r="X61" i="1"/>
  <c r="X61" i="8" s="1"/>
  <c r="R61" i="8"/>
  <c r="V62" i="1"/>
  <c r="V62" i="8" s="1"/>
  <c r="O62" i="8"/>
  <c r="V61" i="1"/>
  <c r="V61" i="8" s="1"/>
  <c r="O61" i="8"/>
  <c r="W76" i="1"/>
  <c r="W76" i="8" s="1"/>
  <c r="P76" i="8"/>
  <c r="I76" i="8" s="1"/>
  <c r="V60" i="1"/>
  <c r="V60" i="8" s="1"/>
  <c r="O60" i="8"/>
  <c r="W61" i="1"/>
  <c r="W61" i="8" s="1"/>
  <c r="P61" i="8"/>
  <c r="W89" i="8"/>
  <c r="T86" i="1"/>
  <c r="W88" i="8" s="1"/>
  <c r="I76" i="1"/>
  <c r="P62" i="1"/>
  <c r="K78" i="1"/>
  <c r="N80" i="8" s="1"/>
  <c r="L78" i="1"/>
  <c r="O80" i="8" s="1"/>
  <c r="M78" i="1"/>
  <c r="P80" i="8" s="1"/>
  <c r="N78" i="1"/>
  <c r="Q80" i="8" s="1"/>
  <c r="O78" i="1"/>
  <c r="W78" i="1"/>
  <c r="Z80" i="8" s="1"/>
  <c r="R78" i="1"/>
  <c r="J78" i="1"/>
  <c r="M80" i="8" s="1"/>
  <c r="K77" i="1"/>
  <c r="N79" i="8" s="1"/>
  <c r="L77" i="1"/>
  <c r="O79" i="8" s="1"/>
  <c r="M77" i="1"/>
  <c r="N77" i="1"/>
  <c r="O77" i="1"/>
  <c r="P77" i="1"/>
  <c r="R77" i="1"/>
  <c r="J77" i="1"/>
  <c r="M79" i="8" s="1"/>
  <c r="I81" i="1"/>
  <c r="I80" i="1"/>
  <c r="I6" i="6" l="1"/>
  <c r="I110" i="6" s="1"/>
  <c r="I112" i="6"/>
  <c r="I61" i="8"/>
  <c r="Y6" i="8"/>
  <c r="S110" i="6"/>
  <c r="V77" i="1"/>
  <c r="O77" i="8"/>
  <c r="R79" i="8"/>
  <c r="V78" i="1"/>
  <c r="Y80" i="8" s="1"/>
  <c r="R80" i="8"/>
  <c r="I80" i="8" s="1"/>
  <c r="Y75" i="1"/>
  <c r="Y75" i="8" s="1"/>
  <c r="W77" i="1"/>
  <c r="P77" i="8"/>
  <c r="S79" i="8"/>
  <c r="N77" i="8"/>
  <c r="Q79" i="8"/>
  <c r="Y76" i="1"/>
  <c r="Y76" i="8" s="1"/>
  <c r="X77" i="1"/>
  <c r="R77" i="8"/>
  <c r="U79" i="8"/>
  <c r="M77" i="8"/>
  <c r="P79" i="8"/>
  <c r="X78" i="1"/>
  <c r="AA80" i="8" s="1"/>
  <c r="U80" i="8"/>
  <c r="W62" i="1"/>
  <c r="W62" i="8" s="1"/>
  <c r="P62" i="8"/>
  <c r="I62" i="8" s="1"/>
  <c r="I78" i="1"/>
  <c r="I74" i="1"/>
  <c r="Y61" i="1" l="1"/>
  <c r="Y61" i="8" s="1"/>
  <c r="I79" i="8"/>
  <c r="I77" i="8"/>
  <c r="X77" i="8"/>
  <c r="AA79" i="8"/>
  <c r="W77" i="8"/>
  <c r="Z79" i="8"/>
  <c r="V77" i="8"/>
  <c r="Y79" i="8"/>
  <c r="N113" i="1"/>
  <c r="N116" i="1" l="1"/>
  <c r="N114" i="1"/>
  <c r="N115" i="1" s="1"/>
  <c r="R41" i="1" l="1"/>
  <c r="X41" i="1" l="1"/>
  <c r="X41" i="8" s="1"/>
  <c r="R41" i="8"/>
  <c r="K40" i="1"/>
  <c r="L40" i="1"/>
  <c r="M40" i="1"/>
  <c r="M40" i="8" s="1"/>
  <c r="N40" i="1"/>
  <c r="N40" i="8" s="1"/>
  <c r="O40" i="1"/>
  <c r="P40" i="1"/>
  <c r="R40" i="1"/>
  <c r="K41" i="1"/>
  <c r="L41" i="1"/>
  <c r="M41" i="1"/>
  <c r="M41" i="8" s="1"/>
  <c r="N41" i="1"/>
  <c r="N41" i="8" s="1"/>
  <c r="O41" i="1"/>
  <c r="P41" i="1"/>
  <c r="K42" i="1"/>
  <c r="L42" i="1"/>
  <c r="M42" i="1"/>
  <c r="M42" i="8" s="1"/>
  <c r="N42" i="1"/>
  <c r="N42" i="8" s="1"/>
  <c r="O42" i="1"/>
  <c r="P42" i="1"/>
  <c r="R42" i="1"/>
  <c r="J42" i="1"/>
  <c r="J41" i="1"/>
  <c r="J40" i="1"/>
  <c r="J38" i="1"/>
  <c r="I15" i="1"/>
  <c r="I14" i="1"/>
  <c r="I13" i="1"/>
  <c r="I29" i="1"/>
  <c r="I26" i="1"/>
  <c r="I25" i="1"/>
  <c r="I24" i="1"/>
  <c r="I23" i="1"/>
  <c r="I35" i="1"/>
  <c r="I36" i="1"/>
  <c r="I37" i="1"/>
  <c r="I43" i="1"/>
  <c r="I44" i="1"/>
  <c r="I45" i="1"/>
  <c r="I46" i="1"/>
  <c r="I47" i="1"/>
  <c r="I48" i="1"/>
  <c r="I49" i="1"/>
  <c r="I50" i="1"/>
  <c r="I51" i="1"/>
  <c r="I52" i="1"/>
  <c r="I53" i="1"/>
  <c r="I54" i="1"/>
  <c r="I55" i="1"/>
  <c r="I56" i="1"/>
  <c r="I57" i="1"/>
  <c r="I58" i="1"/>
  <c r="I59" i="1"/>
  <c r="I63" i="1"/>
  <c r="I64" i="1"/>
  <c r="I65" i="1"/>
  <c r="I66" i="1"/>
  <c r="I67" i="1"/>
  <c r="I68" i="1"/>
  <c r="I69" i="1"/>
  <c r="I70" i="1"/>
  <c r="I71" i="1"/>
  <c r="I72" i="1"/>
  <c r="I73" i="1"/>
  <c r="I79" i="1"/>
  <c r="R60" i="1"/>
  <c r="R39" i="1"/>
  <c r="R38" i="1"/>
  <c r="R38" i="8" s="1"/>
  <c r="R22" i="1"/>
  <c r="R12" i="1"/>
  <c r="K38" i="1"/>
  <c r="L38" i="1"/>
  <c r="M38" i="1"/>
  <c r="M38" i="8" s="1"/>
  <c r="N38" i="1"/>
  <c r="N38" i="8" s="1"/>
  <c r="O38" i="1"/>
  <c r="P38" i="1"/>
  <c r="K39" i="1"/>
  <c r="L39" i="1"/>
  <c r="M39" i="1"/>
  <c r="M39" i="8" s="1"/>
  <c r="N39" i="1"/>
  <c r="N39" i="8" s="1"/>
  <c r="O39" i="1"/>
  <c r="P39" i="1"/>
  <c r="J39" i="1"/>
  <c r="K22" i="1"/>
  <c r="K21" i="1" s="1"/>
  <c r="L22" i="1"/>
  <c r="L21" i="1" s="1"/>
  <c r="L28" i="1" s="1"/>
  <c r="M22" i="1"/>
  <c r="M22" i="8" s="1"/>
  <c r="N22" i="1"/>
  <c r="O22" i="1"/>
  <c r="P22" i="1"/>
  <c r="J22" i="1"/>
  <c r="J21" i="1" s="1"/>
  <c r="J27" i="1" s="1"/>
  <c r="K12" i="1"/>
  <c r="K11" i="1" s="1"/>
  <c r="L12" i="1"/>
  <c r="L11" i="1" s="1"/>
  <c r="M12" i="1"/>
  <c r="N12" i="1"/>
  <c r="O12" i="1"/>
  <c r="P12" i="1"/>
  <c r="J12" i="1"/>
  <c r="J11" i="1" s="1"/>
  <c r="M21" i="1" l="1"/>
  <c r="M11" i="1"/>
  <c r="M11" i="8" s="1"/>
  <c r="M12" i="8"/>
  <c r="N21" i="1"/>
  <c r="N21" i="8" s="1"/>
  <c r="N22" i="8"/>
  <c r="V38" i="1"/>
  <c r="V38" i="8" s="1"/>
  <c r="O38" i="8"/>
  <c r="X39" i="1"/>
  <c r="X39" i="8" s="1"/>
  <c r="R39" i="8"/>
  <c r="V42" i="1"/>
  <c r="V42" i="8" s="1"/>
  <c r="O42" i="8"/>
  <c r="W40" i="1"/>
  <c r="W40" i="8" s="1"/>
  <c r="P40" i="8"/>
  <c r="W39" i="1"/>
  <c r="W39" i="8" s="1"/>
  <c r="P39" i="8"/>
  <c r="R11" i="1"/>
  <c r="R11" i="8" s="1"/>
  <c r="R12" i="8"/>
  <c r="X60" i="1"/>
  <c r="X60" i="8" s="1"/>
  <c r="R60" i="8"/>
  <c r="I60" i="8" s="1"/>
  <c r="W41" i="1"/>
  <c r="W41" i="8" s="1"/>
  <c r="P41" i="8"/>
  <c r="V40" i="1"/>
  <c r="V40" i="8" s="1"/>
  <c r="O40" i="8"/>
  <c r="P11" i="1"/>
  <c r="P11" i="8" s="1"/>
  <c r="P12" i="8"/>
  <c r="O11" i="1"/>
  <c r="O11" i="8" s="1"/>
  <c r="O12" i="8"/>
  <c r="P21" i="1"/>
  <c r="P21" i="8" s="1"/>
  <c r="P22" i="8"/>
  <c r="V39" i="1"/>
  <c r="V39" i="8" s="1"/>
  <c r="O39" i="8"/>
  <c r="I39" i="8" s="1"/>
  <c r="R21" i="1"/>
  <c r="R21" i="8" s="1"/>
  <c r="R22" i="8"/>
  <c r="X42" i="1"/>
  <c r="X42" i="8" s="1"/>
  <c r="R42" i="8"/>
  <c r="V41" i="1"/>
  <c r="V41" i="8" s="1"/>
  <c r="O41" i="8"/>
  <c r="I41" i="8" s="1"/>
  <c r="N11" i="1"/>
  <c r="N11" i="8" s="1"/>
  <c r="N12" i="8"/>
  <c r="M28" i="1"/>
  <c r="M28" i="8" s="1"/>
  <c r="M21" i="8"/>
  <c r="O21" i="1"/>
  <c r="O22" i="8"/>
  <c r="W38" i="1"/>
  <c r="W38" i="8" s="1"/>
  <c r="P38" i="8"/>
  <c r="W42" i="1"/>
  <c r="W42" i="8" s="1"/>
  <c r="P42" i="8"/>
  <c r="I42" i="8" s="1"/>
  <c r="X40" i="1"/>
  <c r="X40" i="8" s="1"/>
  <c r="R40" i="8"/>
  <c r="R33" i="1"/>
  <c r="X38" i="1"/>
  <c r="X38" i="8" s="1"/>
  <c r="R32" i="1"/>
  <c r="P33" i="1"/>
  <c r="L33" i="1"/>
  <c r="L9" i="1" s="1"/>
  <c r="J33" i="1"/>
  <c r="J83" i="1" s="1"/>
  <c r="M85" i="8" s="1"/>
  <c r="N33" i="1"/>
  <c r="N33" i="8" s="1"/>
  <c r="I39" i="1"/>
  <c r="M34" i="1"/>
  <c r="O33" i="1"/>
  <c r="O33" i="8" s="1"/>
  <c r="M33" i="1"/>
  <c r="M33" i="8" s="1"/>
  <c r="K33" i="1"/>
  <c r="K18" i="1" s="1"/>
  <c r="K27" i="1"/>
  <c r="K28" i="1"/>
  <c r="I60" i="1"/>
  <c r="I22" i="1"/>
  <c r="K34" i="1"/>
  <c r="K10" i="1" s="1"/>
  <c r="K32" i="1"/>
  <c r="K8" i="1" s="1"/>
  <c r="P34" i="1"/>
  <c r="P34" i="8" s="1"/>
  <c r="I38" i="1"/>
  <c r="I77" i="1"/>
  <c r="O32" i="1"/>
  <c r="O85" i="1" s="1"/>
  <c r="R87" i="8" s="1"/>
  <c r="J32" i="1"/>
  <c r="J85" i="1" s="1"/>
  <c r="M32" i="1"/>
  <c r="R85" i="1"/>
  <c r="U87" i="8" s="1"/>
  <c r="R17" i="1"/>
  <c r="R17" i="8" s="1"/>
  <c r="P28" i="1"/>
  <c r="P28" i="8" s="1"/>
  <c r="P9" i="1"/>
  <c r="P9" i="8" s="1"/>
  <c r="P16" i="1"/>
  <c r="P16" i="8" s="1"/>
  <c r="R28" i="1"/>
  <c r="R28" i="8" s="1"/>
  <c r="R9" i="1"/>
  <c r="R9" i="8" s="1"/>
  <c r="R16" i="1"/>
  <c r="R16" i="8" s="1"/>
  <c r="J8" i="1"/>
  <c r="J17" i="1"/>
  <c r="I11" i="1"/>
  <c r="N28" i="1"/>
  <c r="N28" i="8" s="1"/>
  <c r="N16" i="1"/>
  <c r="N16" i="8" s="1"/>
  <c r="I61" i="1"/>
  <c r="J34" i="1"/>
  <c r="L16" i="1"/>
  <c r="I21" i="1"/>
  <c r="O16" i="1"/>
  <c r="O16" i="8" s="1"/>
  <c r="K16" i="1"/>
  <c r="R34" i="1"/>
  <c r="R10" i="1" s="1"/>
  <c r="R10" i="8" s="1"/>
  <c r="N32" i="1"/>
  <c r="I62" i="1"/>
  <c r="I12" i="1"/>
  <c r="J16" i="1"/>
  <c r="M16" i="1"/>
  <c r="M16" i="8" s="1"/>
  <c r="O34" i="1"/>
  <c r="O34" i="8" s="1"/>
  <c r="M18" i="1"/>
  <c r="M18" i="8" s="1"/>
  <c r="P32" i="1"/>
  <c r="I40" i="1"/>
  <c r="I41" i="1"/>
  <c r="N34" i="1"/>
  <c r="N9" i="1"/>
  <c r="N9" i="8" s="1"/>
  <c r="I42" i="1"/>
  <c r="L34" i="1"/>
  <c r="L84" i="1" s="1"/>
  <c r="L32" i="1"/>
  <c r="L85" i="1" s="1"/>
  <c r="P18" i="1"/>
  <c r="P18" i="8" s="1"/>
  <c r="L18" i="1"/>
  <c r="M84" i="1"/>
  <c r="M83" i="1"/>
  <c r="P85" i="8" s="1"/>
  <c r="M9" i="1"/>
  <c r="M9" i="8" s="1"/>
  <c r="K9" i="1"/>
  <c r="M31" i="1"/>
  <c r="M31" i="8" s="1"/>
  <c r="M17" i="1"/>
  <c r="M17" i="8" s="1"/>
  <c r="N83" i="1"/>
  <c r="Q85" i="8" s="1"/>
  <c r="L83" i="1"/>
  <c r="O85" i="8" s="1"/>
  <c r="R8" i="1"/>
  <c r="R8" i="8" s="1"/>
  <c r="R83" i="1"/>
  <c r="R18" i="1"/>
  <c r="R18" i="8" s="1"/>
  <c r="R27" i="1"/>
  <c r="R27" i="8" s="1"/>
  <c r="N27" i="1"/>
  <c r="N27" i="8" s="1"/>
  <c r="L27" i="1"/>
  <c r="O27" i="1"/>
  <c r="O27" i="8" s="1"/>
  <c r="M27" i="1"/>
  <c r="M27" i="8" s="1"/>
  <c r="P27" i="1"/>
  <c r="P27" i="8" s="1"/>
  <c r="P19" i="1" l="1"/>
  <c r="P19" i="8" s="1"/>
  <c r="L10" i="1"/>
  <c r="R31" i="1"/>
  <c r="I16" i="8"/>
  <c r="I27" i="8"/>
  <c r="I40" i="8"/>
  <c r="I38" i="8"/>
  <c r="I22" i="8"/>
  <c r="L88" i="1"/>
  <c r="O90" i="8" s="1"/>
  <c r="O86" i="8"/>
  <c r="O17" i="1"/>
  <c r="O17" i="8" s="1"/>
  <c r="O32" i="8"/>
  <c r="X31" i="1"/>
  <c r="X31" i="8" s="1"/>
  <c r="R31" i="8"/>
  <c r="N85" i="1"/>
  <c r="N32" i="8"/>
  <c r="M10" i="1"/>
  <c r="M10" i="8" s="1"/>
  <c r="M34" i="8"/>
  <c r="X33" i="1"/>
  <c r="X33" i="8" s="1"/>
  <c r="R33" i="8"/>
  <c r="M88" i="1"/>
  <c r="P90" i="8" s="1"/>
  <c r="P86" i="8"/>
  <c r="P8" i="1"/>
  <c r="P8" i="8" s="1"/>
  <c r="P32" i="8"/>
  <c r="R19" i="1"/>
  <c r="R19" i="8" s="1"/>
  <c r="R34" i="8"/>
  <c r="M8" i="1"/>
  <c r="M8" i="8" s="1"/>
  <c r="M32" i="8"/>
  <c r="W33" i="1"/>
  <c r="W33" i="8" s="1"/>
  <c r="P33" i="8"/>
  <c r="O28" i="1"/>
  <c r="O28" i="8" s="1"/>
  <c r="I28" i="8" s="1"/>
  <c r="O21" i="8"/>
  <c r="I12" i="8"/>
  <c r="X83" i="1"/>
  <c r="AA85" i="8" s="1"/>
  <c r="U85" i="8"/>
  <c r="L89" i="1"/>
  <c r="O91" i="8" s="1"/>
  <c r="O87" i="8"/>
  <c r="N84" i="1"/>
  <c r="N34" i="8"/>
  <c r="J89" i="1"/>
  <c r="M91" i="8" s="1"/>
  <c r="M87" i="8"/>
  <c r="X32" i="1"/>
  <c r="X32" i="8" s="1"/>
  <c r="R32" i="8"/>
  <c r="I21" i="8"/>
  <c r="I11" i="8"/>
  <c r="P83" i="1"/>
  <c r="P87" i="1" s="1"/>
  <c r="S89" i="8" s="1"/>
  <c r="K83" i="1"/>
  <c r="N85" i="8" s="1"/>
  <c r="R89" i="1"/>
  <c r="X85" i="1"/>
  <c r="AA87" i="8" s="1"/>
  <c r="K19" i="1"/>
  <c r="M85" i="1"/>
  <c r="J18" i="1"/>
  <c r="P84" i="1"/>
  <c r="S86" i="8" s="1"/>
  <c r="W34" i="1"/>
  <c r="W34" i="8" s="1"/>
  <c r="O18" i="1"/>
  <c r="O18" i="8" s="1"/>
  <c r="V33" i="1"/>
  <c r="V33" i="8" s="1"/>
  <c r="K85" i="1"/>
  <c r="N87" i="8" s="1"/>
  <c r="O10" i="1"/>
  <c r="O10" i="8" s="1"/>
  <c r="V34" i="1"/>
  <c r="V34" i="8" s="1"/>
  <c r="K17" i="1"/>
  <c r="M19" i="1"/>
  <c r="M19" i="8" s="1"/>
  <c r="K84" i="1"/>
  <c r="O89" i="1"/>
  <c r="V85" i="1"/>
  <c r="Y87" i="8" s="1"/>
  <c r="P85" i="1"/>
  <c r="W32" i="1"/>
  <c r="W32" i="8" s="1"/>
  <c r="R84" i="1"/>
  <c r="U86" i="8" s="1"/>
  <c r="X34" i="1"/>
  <c r="X34" i="8" s="1"/>
  <c r="O8" i="1"/>
  <c r="O8" i="8" s="1"/>
  <c r="V32" i="1"/>
  <c r="V32" i="8" s="1"/>
  <c r="K31" i="1"/>
  <c r="P10" i="1"/>
  <c r="P10" i="8" s="1"/>
  <c r="N17" i="1"/>
  <c r="N17" i="8" s="1"/>
  <c r="N8" i="1"/>
  <c r="N8" i="8" s="1"/>
  <c r="I28" i="1"/>
  <c r="P31" i="1"/>
  <c r="R7" i="1"/>
  <c r="I27" i="1"/>
  <c r="N31" i="1"/>
  <c r="N31" i="8" s="1"/>
  <c r="L19" i="1"/>
  <c r="P17" i="1"/>
  <c r="P17" i="8" s="1"/>
  <c r="I34" i="1"/>
  <c r="O31" i="1"/>
  <c r="O9" i="1"/>
  <c r="O84" i="1"/>
  <c r="R86" i="8" s="1"/>
  <c r="L17" i="1"/>
  <c r="O19" i="1"/>
  <c r="O83" i="1"/>
  <c r="R85" i="8" s="1"/>
  <c r="I16" i="1"/>
  <c r="J87" i="1"/>
  <c r="M89" i="8" s="1"/>
  <c r="J19" i="1"/>
  <c r="J7" i="1" s="1"/>
  <c r="J6" i="1" s="1"/>
  <c r="J84" i="1"/>
  <c r="J10" i="1"/>
  <c r="J31" i="1"/>
  <c r="N10" i="1"/>
  <c r="N10" i="8" s="1"/>
  <c r="N19" i="1"/>
  <c r="N19" i="8" s="1"/>
  <c r="I33" i="1"/>
  <c r="N18" i="1"/>
  <c r="I32" i="1"/>
  <c r="M7" i="1"/>
  <c r="L8" i="1"/>
  <c r="L31" i="1"/>
  <c r="L82" i="1"/>
  <c r="O84" i="8" s="1"/>
  <c r="L87" i="1"/>
  <c r="M87" i="1"/>
  <c r="P89" i="8" s="1"/>
  <c r="M82" i="1"/>
  <c r="P84" i="8" s="1"/>
  <c r="N82" i="1"/>
  <c r="Q84" i="8" s="1"/>
  <c r="N87" i="1"/>
  <c r="K87" i="1"/>
  <c r="N89" i="8" s="1"/>
  <c r="K89" i="1"/>
  <c r="N91" i="8" s="1"/>
  <c r="R87" i="1"/>
  <c r="U89" i="8" s="1"/>
  <c r="R82" i="1"/>
  <c r="I33" i="8" l="1"/>
  <c r="I17" i="8"/>
  <c r="I85" i="8"/>
  <c r="I18" i="1"/>
  <c r="N18" i="8"/>
  <c r="I18" i="8" s="1"/>
  <c r="X82" i="1"/>
  <c r="AA84" i="8" s="1"/>
  <c r="U84" i="8"/>
  <c r="Q89" i="8"/>
  <c r="L86" i="1"/>
  <c r="O88" i="8" s="1"/>
  <c r="O89" i="8"/>
  <c r="M6" i="1"/>
  <c r="M6" i="8" s="1"/>
  <c r="M7" i="8"/>
  <c r="J88" i="1"/>
  <c r="M90" i="8" s="1"/>
  <c r="M86" i="8"/>
  <c r="I9" i="1"/>
  <c r="O9" i="8"/>
  <c r="I9" i="8" s="1"/>
  <c r="W31" i="1"/>
  <c r="W31" i="8" s="1"/>
  <c r="P31" i="8"/>
  <c r="K7" i="1"/>
  <c r="I32" i="8"/>
  <c r="O7" i="1"/>
  <c r="O19" i="8"/>
  <c r="I19" i="8" s="1"/>
  <c r="V31" i="1"/>
  <c r="V31" i="8" s="1"/>
  <c r="O31" i="8"/>
  <c r="V89" i="1"/>
  <c r="Y91" i="8" s="1"/>
  <c r="R91" i="8"/>
  <c r="X89" i="1"/>
  <c r="AA91" i="8" s="1"/>
  <c r="U91" i="8"/>
  <c r="N88" i="1"/>
  <c r="Q90" i="8" s="1"/>
  <c r="Q86" i="8"/>
  <c r="I8" i="8"/>
  <c r="N89" i="1"/>
  <c r="Q91" i="8" s="1"/>
  <c r="Q87" i="8"/>
  <c r="K88" i="1"/>
  <c r="N90" i="8" s="1"/>
  <c r="O116" i="8" s="1"/>
  <c r="N86" i="8"/>
  <c r="M89" i="1"/>
  <c r="P91" i="8" s="1"/>
  <c r="P87" i="8"/>
  <c r="I87" i="8" s="1"/>
  <c r="I34" i="8"/>
  <c r="R6" i="1"/>
  <c r="R6" i="8" s="1"/>
  <c r="R7" i="8"/>
  <c r="W85" i="1"/>
  <c r="Z87" i="8" s="1"/>
  <c r="S87" i="8"/>
  <c r="W83" i="1"/>
  <c r="Z85" i="8" s="1"/>
  <c r="S85" i="8"/>
  <c r="I10" i="8"/>
  <c r="I10" i="1"/>
  <c r="I85" i="1"/>
  <c r="P88" i="1"/>
  <c r="W84" i="1"/>
  <c r="Z86" i="8" s="1"/>
  <c r="K82" i="1"/>
  <c r="N84" i="8" s="1"/>
  <c r="P89" i="1"/>
  <c r="P86" i="1" s="1"/>
  <c r="W87" i="1"/>
  <c r="Z89" i="8" s="1"/>
  <c r="X87" i="1"/>
  <c r="AA89" i="8" s="1"/>
  <c r="O87" i="1"/>
  <c r="V83" i="1"/>
  <c r="Y85" i="8" s="1"/>
  <c r="M86" i="1"/>
  <c r="P82" i="1"/>
  <c r="O88" i="1"/>
  <c r="V84" i="1"/>
  <c r="Y86" i="8" s="1"/>
  <c r="R88" i="1"/>
  <c r="X84" i="1"/>
  <c r="AA86" i="8" s="1"/>
  <c r="I8" i="1"/>
  <c r="O86" i="1"/>
  <c r="R88" i="8" s="1"/>
  <c r="L7" i="1"/>
  <c r="L6" i="1" s="1"/>
  <c r="I17" i="1"/>
  <c r="I83" i="1"/>
  <c r="P7" i="1"/>
  <c r="O82" i="1"/>
  <c r="N7" i="1"/>
  <c r="I31" i="1"/>
  <c r="I19" i="1"/>
  <c r="J86" i="1"/>
  <c r="J82" i="1"/>
  <c r="M84" i="8" s="1"/>
  <c r="I84" i="1"/>
  <c r="O114" i="1"/>
  <c r="K86" i="1"/>
  <c r="N88" i="8" s="1"/>
  <c r="N113" i="8" s="1"/>
  <c r="K6" i="1"/>
  <c r="K6" i="8" s="1"/>
  <c r="I89" i="1" l="1"/>
  <c r="I31" i="8"/>
  <c r="I91" i="8"/>
  <c r="P6" i="1"/>
  <c r="P7" i="8"/>
  <c r="W82" i="1"/>
  <c r="Z84" i="8" s="1"/>
  <c r="S84" i="8"/>
  <c r="O6" i="1"/>
  <c r="O6" i="8" s="1"/>
  <c r="O110" i="8" s="1"/>
  <c r="O7" i="8"/>
  <c r="X88" i="1"/>
  <c r="AA90" i="8" s="1"/>
  <c r="U90" i="8"/>
  <c r="M108" i="1"/>
  <c r="P88" i="8"/>
  <c r="W88" i="1"/>
  <c r="Z90" i="8" s="1"/>
  <c r="S90" i="8"/>
  <c r="K110" i="8"/>
  <c r="N6" i="1"/>
  <c r="N7" i="8"/>
  <c r="W89" i="1"/>
  <c r="Z91" i="8" s="1"/>
  <c r="S91" i="8"/>
  <c r="N86" i="1"/>
  <c r="J108" i="1"/>
  <c r="M88" i="8"/>
  <c r="M110" i="8" s="1"/>
  <c r="V82" i="1"/>
  <c r="Y84" i="8" s="1"/>
  <c r="R84" i="8"/>
  <c r="I84" i="8" s="1"/>
  <c r="L108" i="1"/>
  <c r="L6" i="8"/>
  <c r="L110" i="8" s="1"/>
  <c r="W86" i="1"/>
  <c r="Z88" i="8" s="1"/>
  <c r="Z110" i="8" s="1"/>
  <c r="S88" i="8"/>
  <c r="V88" i="1"/>
  <c r="Y90" i="8" s="1"/>
  <c r="R90" i="8"/>
  <c r="I90" i="8" s="1"/>
  <c r="V87" i="1"/>
  <c r="Y89" i="8" s="1"/>
  <c r="R89" i="8"/>
  <c r="I89" i="8" s="1"/>
  <c r="R110" i="8"/>
  <c r="I86" i="8"/>
  <c r="I87" i="1"/>
  <c r="I109" i="1" s="1"/>
  <c r="I88" i="1"/>
  <c r="R86" i="1"/>
  <c r="O108" i="1"/>
  <c r="V86" i="1"/>
  <c r="Y88" i="8" s="1"/>
  <c r="Y110" i="8" s="1"/>
  <c r="I82" i="1"/>
  <c r="I7" i="1"/>
  <c r="I6" i="1"/>
  <c r="K108" i="1"/>
  <c r="I7" i="8" l="1"/>
  <c r="I111" i="8"/>
  <c r="N111" i="1"/>
  <c r="Q88" i="8"/>
  <c r="Q110" i="8" s="1"/>
  <c r="N108" i="1"/>
  <c r="N6" i="8"/>
  <c r="N110" i="8" s="1"/>
  <c r="P108" i="1"/>
  <c r="P6" i="8"/>
  <c r="P110" i="8" s="1"/>
  <c r="I86" i="1"/>
  <c r="I108" i="1" s="1"/>
  <c r="U88" i="8"/>
  <c r="R108" i="1"/>
  <c r="X86" i="1"/>
  <c r="AA88" i="8" s="1"/>
  <c r="AA110" i="8" s="1"/>
  <c r="I110" i="1"/>
  <c r="I6" i="8" l="1"/>
  <c r="I112" i="8" s="1"/>
  <c r="I88" i="8"/>
  <c r="I110" i="8" l="1"/>
</calcChain>
</file>

<file path=xl/sharedStrings.xml><?xml version="1.0" encoding="utf-8"?>
<sst xmlns="http://schemas.openxmlformats.org/spreadsheetml/2006/main" count="7273" uniqueCount="345">
  <si>
    <t>N п/п</t>
  </si>
  <si>
    <t>Цели, задачи, наименования программных мероприятий</t>
  </si>
  <si>
    <t>Ответственные исполнители, соисполнители (участники)</t>
  </si>
  <si>
    <t>Источники финансирования</t>
  </si>
  <si>
    <t>Коды классификации</t>
  </si>
  <si>
    <t>Планируемые расходы, руб.</t>
  </si>
  <si>
    <t>раздел, подраздел</t>
  </si>
  <si>
    <t>целевая статья</t>
  </si>
  <si>
    <t>вид расходов</t>
  </si>
  <si>
    <t>КОСГУ</t>
  </si>
  <si>
    <t>всего</t>
  </si>
  <si>
    <t>2016 год</t>
  </si>
  <si>
    <t>2017 год</t>
  </si>
  <si>
    <t>2018 год</t>
  </si>
  <si>
    <t>2019 год</t>
  </si>
  <si>
    <t>2020 год</t>
  </si>
  <si>
    <t>2021 год</t>
  </si>
  <si>
    <t>2022 год</t>
  </si>
  <si>
    <t>Муниципальная программа муниципального образования "Город Астрахань" "Энергосбережение и повышение энергетической эффективности в городе Астрахани"</t>
  </si>
  <si>
    <t>Муниципальная программа "Энергосбережение и повышение энергетической эффективности в городе Астрахани"</t>
  </si>
  <si>
    <t>Бюджет МО "Город Астрахань", бюджет Астраханской области, внебюджетные источники</t>
  </si>
  <si>
    <t>х</t>
  </si>
  <si>
    <t>Цель 1. Повышение эффективности использования энергетических ресурсов в муниципальном образовании "Город Астрахань"</t>
  </si>
  <si>
    <t>Задача 1.1. Формирование системы информационного просвещения населения муниципального образования "Город Астрахань" в области энергосбережения и повышения энергетической эффективности</t>
  </si>
  <si>
    <t>Управление по коммунальному хозяйству и благоустройству администрации муниципального образования "Город Астрахань"</t>
  </si>
  <si>
    <t>Не требует финансирования</t>
  </si>
  <si>
    <t>Основное мероприятие 1.1.1. Повышение информированности общества об энергосберегающих технологиях и стимулирование формирования модели бережливого отношения населения к энергоресурсам</t>
  </si>
  <si>
    <t>Задача 1.2. Повышение энергетической эффективности на объектах социальной сферы</t>
  </si>
  <si>
    <t>Бюджет МО "Город Астрахань"</t>
  </si>
  <si>
    <t>Задача 1.3. Повышение энергетической эффективности в системах коммунальной инфраструктуры</t>
  </si>
  <si>
    <t>Внебюджетные источники</t>
  </si>
  <si>
    <t>Бюджет МО «Город Астрахань»</t>
  </si>
  <si>
    <t>Бюджет Астраханской области</t>
  </si>
  <si>
    <t>Задача 1.1. Оснащение приборами учета муниципальных учреждений социальной сферы</t>
  </si>
  <si>
    <t>Мероприятие 1.1.1. Реализация полномочий в сфере коммунального хозяйства</t>
  </si>
  <si>
    <t>Мероприятие 1.1.2. Проведение семинаров на тему "Практическое внедрение энергосервисных контрактов"</t>
  </si>
  <si>
    <t>Мероприятие 1.1.3. Анализ потенциала энергоэффективности муниципальных учреждений</t>
  </si>
  <si>
    <t>Итого по Подпрограмме 1, в том числе по источникам финансирования:</t>
  </si>
  <si>
    <t>бюджет муниципального образования "Город Астрахань":</t>
  </si>
  <si>
    <t>внебюджетные источники</t>
  </si>
  <si>
    <t>Подпрограмма 2 "Энергосбережение и повышение энергетической эффективности в системах коммунальной инфраструктуры"</t>
  </si>
  <si>
    <t>Всего, в том числе:</t>
  </si>
  <si>
    <t>Управление по коммунальному хозяйству и благоустройству администрации муниципального образования «Город Астрахань»</t>
  </si>
  <si>
    <t>Управление по капитальному строительству администрации муниципального образования «Город Астрахань»</t>
  </si>
  <si>
    <t>Управление по коммунальному хозяйству и благоустройству администрации муниципального образования "Город Астрахань" (МУП г. Астрахани "Астрводоканал")</t>
  </si>
  <si>
    <t xml:space="preserve">Управление по коммунальному хозяйству и благоустройству администрации муниципального образования "Город Астрахань" </t>
  </si>
  <si>
    <t>Бюджет  МО «Город Астрахань»</t>
  </si>
  <si>
    <t>Бюджет  Астраханской области</t>
  </si>
  <si>
    <t xml:space="preserve">Управление по капитальному строительству администрации муниципального образования "Город Астрахань  </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</si>
  <si>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</si>
  <si>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</si>
  <si>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Управление по капитальному строительству администрации муниципального образования "Город Астрахань"</t>
  </si>
  <si>
    <t>Управление по коммунальному хозяйству и благоустройству администрации муниципального образования "Город Астрахань" (МКП г. Астрахани "Горсвет")</t>
  </si>
  <si>
    <t>Итого по Подпрограмме 2, в том числе по источникам финансирования:</t>
  </si>
  <si>
    <t>бюджет Астраханской области</t>
  </si>
  <si>
    <t>Итого по Программе, в том числе по источникам финансирования:</t>
  </si>
  <si>
    <t xml:space="preserve">бюджет Астраханской области </t>
  </si>
  <si>
    <t>Управление по коммунальному хозяйству и благоустройству администрации муниципального образования "Город Астрахань" (МУП г. Астрахани "Астрводоканал", МУП г. Астрахани "Коммунэнерго", МКП г. Астрахани "Горсвет")  Управление по капитальному строительству администрации муниципального образования «Город Астрахань»</t>
  </si>
  <si>
    <t>2023 год</t>
  </si>
  <si>
    <t>Управление по коммунальному хозяйству и благоустройству администрации муниципального образования "Город Астрахань», Управление по капитальному строительству администрации муниципального образования "Город Астрахань",                        МУП г. Астрахани "Астрводоканал",   МУП г. Астрахани "Коммунэнерго",  МКП г. Астрахани "Горсвет")</t>
  </si>
  <si>
    <t>Бюджет МО«Город Астрахань»</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</si>
  <si>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</si>
  <si>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</si>
  <si>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</si>
  <si>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Цель 1. Повышение энергетической эффективности на объектах социальной сферы</t>
  </si>
  <si>
    <t>Мероприятие 1.1.4. Проведение конкурсов по энергосбережению и внедрению инновационных технологий среди учащихся муниципальных образовательных учреждений города Астрахани</t>
  </si>
  <si>
    <t>Цель 1. Повышение энергетической эффективности в системах коммунальной инфраструктуры</t>
  </si>
  <si>
    <t>Задача 1.1. Повышение энергетической эффективности в сфере водоснабжения и водоотведения</t>
  </si>
  <si>
    <t>Мероприятие 1.1.1. Внедрение автоматических станций управления на ПНС и КНС с заменой насосного оборудования (20 ПНС и 3 КНС)</t>
  </si>
  <si>
    <t>Мероприятие 1.1.2. Внедрение автоматических станций управления на ПНС и КНС с заменой насосного оборудования</t>
  </si>
  <si>
    <t>Мероприятие 1.1.3. Внедрение автоматических станций управления на КНС с заменой насосного оборудования</t>
  </si>
  <si>
    <t>Мероприятие 1.1.4. Замена насосного оборудования и запорной арматуры для снижения потерь. Замена пусковой аппаратуры с применением ПЧ на насосах 1 - 2 подъема ЛОСВ, ПОСВ2, ПОСВ1, ВОС (1 - 2 подъемы)</t>
  </si>
  <si>
    <t>Мероприятие 1.1.5. Внедрение управляемых воздуходувок в системах биологической очистки на очистных сооружениях канализации (СОСК, ЮОСК, ПОСК1)</t>
  </si>
  <si>
    <t>Мероприятие 1.1.6. Частичная замена насосного оборудования на сооружениях водоснабжения</t>
  </si>
  <si>
    <t>Мероприятие 1.1.7. Приобретение оборудования  и материалов для реализации мероприятий, направленных  на модернизацию и повышение энергоэффективности водопроводно-канализационного хозяйства</t>
  </si>
  <si>
    <t>Мероприятие 1.1.9. Оказание услуг по проведению экспертизы результатов, предусмотренных контрактом, в части их соответствия условиям контракта № 300 от 30.11.2018</t>
  </si>
  <si>
    <t>Мероприятие 1.1.10. Реконструкция системы ливневой канализации с насосной станцией, расположенной по адресу: ул. Бурова, 2 «А», в Кировском районе г. Астрахани, с организацией очистки сброса поверхностных вод</t>
  </si>
  <si>
    <t>Мероприятие 1.1.11. Реконструкция системы ливневой канализации с насосной станцией, расположенной по адресу: ул. Харьковская, 28 «А», в Советском районе г. Астрахани, с организацией очистки сброса поверхностных вод</t>
  </si>
  <si>
    <t>Мероприятие 1.2.1. Приобретение новых электродвигателей (с классом изоляции F) и установка на их приводы регуляторов частоты вращения для насосного и тягодутьевого оборудования котельной N Т-1</t>
  </si>
  <si>
    <t>Мероприятие 1.2.2. Замена на котельной N Т-2 насоса исходной воды К90 - 85 на энергосберегающий</t>
  </si>
  <si>
    <t>Мероприятие 1.2.3. Приобретение новых электродвигателей (с классом изоляции F) и установка на их приводы регуляторов частоты вращения для насосного и тягодутьевого оборудования котельной N Т-2</t>
  </si>
  <si>
    <t>Мероприятие 1.2.4. Замена на котельной N Т-6 сетевого насоса ЦН 400 - 105 на энергосберегающий</t>
  </si>
  <si>
    <t>Мероприятие 1.2.5. Приобретение новых электродвигателей (с классом изоляции F) и установка на их приводы регуляторов частоты вращения для насосного и тягодутьевого оборудования котельной N Т-6</t>
  </si>
  <si>
    <t>Мероприятие 1.2.6. Приобретение новых электродвигателей (с классом изоляции F) и установка на их приводы регуляторов частоты вращения для насосного и тягодутьевого оборудования котельной N Т-44</t>
  </si>
  <si>
    <t>Мероприятие 1.2.7. Приобретение переносных газоанализаторов для котельных N Т-1, Т-2, Т-6, Т-44</t>
  </si>
  <si>
    <t xml:space="preserve">Мероприятие 1.2.8 Проведение мероприятий по текущему ремонту объектов теплоснабжения, находящих в муниципальной собственности (реконструкция автоматики безопасности зала котлов ДКВР котельной Т-6 по ул. Адм.Нахимова, 60) </t>
  </si>
  <si>
    <t>Мероприятие 1.2.9. Строительство блочно-модульной котельной по ул. 2-й проезд Мостостроителей в Трусовском районе г. Астрахани, в том числе ПИР</t>
  </si>
  <si>
    <t>Мероприятие 1.3.1. Перевод электрической котельной на газовое топливо</t>
  </si>
  <si>
    <t>Мероприятие 1.3.2 Реализация мероприятий, направленнных на модернизацию и повышение энергетической эффективности сетей наружного освещения в рамках энергосервисного договора(контракта)</t>
  </si>
  <si>
    <t>Мероприятие 1.3.3. Услуги по энергосбережению системы уличного освещения муниципального образования "Город Астрахань" (расходы на оплату электрической энергии)</t>
  </si>
  <si>
    <t>Задача 1.2. Повышение энергетической эффективности в сфере теплоснабжения</t>
  </si>
  <si>
    <r>
      <t>Мероприятие 1.1.8. Монтаж</t>
    </r>
    <r>
      <rPr>
        <sz val="9"/>
        <color theme="1"/>
        <rFont val="Calibri"/>
        <family val="2"/>
        <charset val="204"/>
        <scheme val="minor"/>
      </rPr>
      <t xml:space="preserve"> </t>
    </r>
    <r>
      <rPr>
        <sz val="9"/>
        <color theme="1"/>
        <rFont val="Times New Roman"/>
        <family val="1"/>
        <charset val="204"/>
      </rPr>
      <t>приобретенного оборудования и материалов для реализации мероприятий, направленных на модернизацию и повышение энергоэффективности водопроводно-канализационного хозяйства</t>
    </r>
  </si>
  <si>
    <t xml:space="preserve">                                      </t>
  </si>
  <si>
    <t>Приложение 3
к постановлению администрации муниципального образования «Город Астрахань» 
от ____________ №_______
Приложение 2 к муниципальной программе муниципального образования "Город Астрахань" "Энергосбережение и повышение энергетической эффективности в городе Астрахани"</t>
  </si>
  <si>
    <t xml:space="preserve">И.о. начальника управления                                                           </t>
  </si>
  <si>
    <t xml:space="preserve"> С.А. Брюханов</t>
  </si>
  <si>
    <t>РАСПРЕДЕЛЕНИЕ РАСХОДОВ
НА РЕАЛИЗАЦИЮ МУНИЦИПАЛЬНОЙ ПРОГРАММЫ "ЭНЕРГОСБЕРЕЖЕНИЕ И ПОВЫШЕНИЕ ЭНЕРГЕТИЧЕСКОЙ ЭФФЕКТИВНОСТИ В ГОРОДЕ АСТРАХАНИ"</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</si>
  <si>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 "Город Астрахань", Управление по капитальному строительству администрации муниципального образования "Город Астрахань", МУП г. Астрахани "Астрводоканал", МУП г. Астрахани "Коммунэнерго", МКП г. Астрахани "Горсвет")</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</si>
  <si>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 "Город Астрахань", Управление по капитальному строительству администрации муниципального образования "Город Астрахань",  МУП г. Астрахани "Астрводоканал",  МУП г. Астрахани "Коммунэнерго",  МКП г. Астрахани "Горсвет")</t>
  </si>
  <si>
    <t>Мероприятие 1.1.1.1. Разработка рекомендаций по внедрению энергоэффективных технологий при строительстве, реконструкции и эксплуатации</t>
  </si>
  <si>
    <t>Мероприятие 1.1.1.2. Пропаганда сбережения энергии и сохранения энергоресурсов</t>
  </si>
  <si>
    <t>Мероприятие 1.1.1.3. Проведение анализа потребления энергоресурсов на территории города Астрахани</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</si>
  <si>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t>
  </si>
  <si>
    <t>Подпрограмма 1 "Энергоэффективность социальной сферы"</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</si>
  <si>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</si>
  <si>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</si>
  <si>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</si>
  <si>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t>
  </si>
  <si>
    <t>Мероприятие 1.2.10. Разработка (актуализация) схем теплоснабжения</t>
  </si>
  <si>
    <t>Задача 1.3. Повышение энергетической эффективности в сфере наружного городского освещения</t>
  </si>
  <si>
    <t>Мероприятие 1.1.12. Реализация мероприятий, направленных на обеспечение функционирования объектов водоснабжения и водоотведения (в т.ч. приобретение оборудования, материалов для ремонта водопроводно-канализационных сетей и сооружений, расположенных на территории муниципального образования Астраханской области; приобретение диагностическо-инспекционного оборудования для сетей и сооружений; приобретение специализированной техники; разработку (корректировку) схем водоснабжения и водоотведения; проведение технического аудита муниципальных унитарных предприятий)</t>
  </si>
  <si>
    <t>Мероприятие 1.2.11. Строительство блочно-модульной котельной мощностью 15 МВт по адресу:  г. Астрахань, Трусовский район, мкр. "III Интернационал"</t>
  </si>
  <si>
    <t>бюджет муниципального образования "Город Астрахань"</t>
  </si>
  <si>
    <t>2024 год</t>
  </si>
  <si>
    <t>Приложение 2
к постановлению администрации муниципального образования «Город Астрахань» 
от ____________ №_______
Приложение 2 к муниципальной программе муниципального образования "Город Астрахань" "Энергосбережение и повышение энергетической эффективности в городе Астрахани"</t>
  </si>
  <si>
    <t>ПЕРЕЧЕНЬ
ПРОГРАММНЫХ МЕРОПРИЯТИЙ, ПОКАЗАТЕЛЕЙ (ИНДИКАТОРОВ)  И РЕЗУЛЬТАТОВ МУНИЦИПАЛЬНОЙ ПРОГРАММЫ МУНИЦИПАЛЬНОГО
ОБРАЗОВАНИЯ "ГОРОД АСТРАХАНЬ" "ЭНЕРГОСБЕРЕЖЕНИЕ И ПОВЫШЕНИЕ ЭНЕРГЕТИЧЕСКОЙ ЭФФЕКТИВНОСТИ В ГОРОДЕ АСТРАХАНИ"</t>
  </si>
  <si>
    <t>Цели, задачи, наименование программных мероприятий</t>
  </si>
  <si>
    <t>Наименование показателя (индикатора)</t>
  </si>
  <si>
    <t>Ед. изм.</t>
  </si>
  <si>
    <t>Отчетный 2014 год</t>
  </si>
  <si>
    <t>Текущий 2015 год</t>
  </si>
  <si>
    <t>Планируемое значение показателя по годам реализации</t>
  </si>
  <si>
    <t>Целевое значение показателя (конечный результат) за весь период реализации программы</t>
  </si>
  <si>
    <t>в том числе на 01.07</t>
  </si>
  <si>
    <t>Показатель 1. Удельная величина потребления энергоресурсов муниципальными бюджетными учреждениями</t>
  </si>
  <si>
    <t>Электроэнергии кВт ч на 1 кв. метр</t>
  </si>
  <si>
    <t>23.28</t>
  </si>
  <si>
    <t>23.26</t>
  </si>
  <si>
    <t>22.56</t>
  </si>
  <si>
    <t>-</t>
  </si>
  <si>
    <t>21.82</t>
  </si>
  <si>
    <r>
      <t>холодной воды м</t>
    </r>
    <r>
      <rPr>
        <vertAlign val="superscript"/>
        <sz val="10.5"/>
        <color theme="1"/>
        <rFont val="Times New Roman"/>
        <family val="1"/>
        <charset val="204"/>
      </rPr>
      <t>3</t>
    </r>
    <r>
      <rPr>
        <sz val="10.5"/>
        <color theme="1"/>
        <rFont val="Times New Roman"/>
        <family val="1"/>
        <charset val="204"/>
      </rPr>
      <t xml:space="preserve"> на 1 кв. метр</t>
    </r>
  </si>
  <si>
    <t>тепловой энергии Гкал на 1 кв. метр</t>
  </si>
  <si>
    <t>0.07</t>
  </si>
  <si>
    <t>0.06</t>
  </si>
  <si>
    <r>
      <t>природного газа м</t>
    </r>
    <r>
      <rPr>
        <vertAlign val="superscript"/>
        <sz val="10.5"/>
        <color theme="1"/>
        <rFont val="Times New Roman"/>
        <family val="1"/>
        <charset val="204"/>
      </rPr>
      <t>3</t>
    </r>
    <r>
      <rPr>
        <sz val="10.5"/>
        <color theme="1"/>
        <rFont val="Times New Roman"/>
        <family val="1"/>
        <charset val="204"/>
      </rPr>
      <t xml:space="preserve"> на 1 человека населения</t>
    </r>
  </si>
  <si>
    <t>Показатель 2. Доля объема энергоресурсов, расчеты за которые осуществляются с использованием приборов учета, в общем объеме энергоресурсов, потребляемых на территории муниципального образования "Город Астрахань"</t>
  </si>
  <si>
    <t>Электроэнергия  в %</t>
  </si>
  <si>
    <t>99.77</t>
  </si>
  <si>
    <t>тепловая энергия  в %</t>
  </si>
  <si>
    <t>96.89</t>
  </si>
  <si>
    <t>96.91</t>
  </si>
  <si>
    <t>96.71</t>
  </si>
  <si>
    <t>96.72</t>
  </si>
  <si>
    <t>96.73</t>
  </si>
  <si>
    <t>96.75</t>
  </si>
  <si>
    <t>холодной воды в %</t>
  </si>
  <si>
    <t>60.54</t>
  </si>
  <si>
    <t>61.00</t>
  </si>
  <si>
    <t>62.00</t>
  </si>
  <si>
    <t>63.00</t>
  </si>
  <si>
    <t>64.00</t>
  </si>
  <si>
    <t>65.00</t>
  </si>
  <si>
    <t>67.00</t>
  </si>
  <si>
    <t>природного газа в %</t>
  </si>
  <si>
    <t>64.94</t>
  </si>
  <si>
    <t>66.00</t>
  </si>
  <si>
    <t>Показатель 1. Удельная величина потребления энергоресурсов в многоквартирных домах</t>
  </si>
  <si>
    <t>электроэнергии в кВт ч на 1 проживающего</t>
  </si>
  <si>
    <t>719.68</t>
  </si>
  <si>
    <r>
      <t>холодной воды в м</t>
    </r>
    <r>
      <rPr>
        <vertAlign val="superscript"/>
        <sz val="10.5"/>
        <color theme="1"/>
        <rFont val="Times New Roman"/>
        <family val="1"/>
        <charset val="204"/>
      </rPr>
      <t>3</t>
    </r>
    <r>
      <rPr>
        <sz val="10.5"/>
        <color theme="1"/>
        <rFont val="Times New Roman"/>
        <family val="1"/>
        <charset val="204"/>
      </rPr>
      <t xml:space="preserve"> на 1 проживающего</t>
    </r>
  </si>
  <si>
    <t>50.87</t>
  </si>
  <si>
    <t>50.98</t>
  </si>
  <si>
    <t>50.63</t>
  </si>
  <si>
    <t>тепловой энергии в Гкал на 1 кв. метр общей площади</t>
  </si>
  <si>
    <t>0.16</t>
  </si>
  <si>
    <r>
      <t>природного газа м</t>
    </r>
    <r>
      <rPr>
        <vertAlign val="superscript"/>
        <sz val="10.5"/>
        <color theme="1"/>
        <rFont val="Times New Roman"/>
        <family val="1"/>
        <charset val="204"/>
      </rPr>
      <t>3</t>
    </r>
    <r>
      <rPr>
        <sz val="10.5"/>
        <color theme="1"/>
        <rFont val="Times New Roman"/>
        <family val="1"/>
        <charset val="204"/>
      </rPr>
      <t xml:space="preserve"> на 1 проживающего</t>
    </r>
  </si>
  <si>
    <t>244.77</t>
  </si>
  <si>
    <t>Показатель 1. Уровень осведомленности и грамотности населения в области энергосбережения</t>
  </si>
  <si>
    <t>%</t>
  </si>
  <si>
    <t>15.00</t>
  </si>
  <si>
    <t>25.00</t>
  </si>
  <si>
    <t>35.00</t>
  </si>
  <si>
    <t>45.00</t>
  </si>
  <si>
    <t>55.00</t>
  </si>
  <si>
    <t>Мероприятие 1.1.1.1.Разработка рекомендаций по внедрению энергоэффективных технологий при строительстве, реконструкции и эксплуатации</t>
  </si>
  <si>
    <t>Показатель 1. Количество рекомендательных материалов, определяющих возможности применения энергоэффективных технологий</t>
  </si>
  <si>
    <t>шт.</t>
  </si>
  <si>
    <t>Показатель 1. Количество проведенных мероприятий, пропагандирующих сбережение энергии и сохранение энергоресурсов</t>
  </si>
  <si>
    <t>ед.</t>
  </si>
  <si>
    <t>Показатель 1. Согласование результатов анализа с министерством жилищно-коммунального хозяйства Астраханской области</t>
  </si>
  <si>
    <t>да (1)/ нет (0)</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</si>
  <si>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 Управление культуры администрации муниципального образования «Город Астрахань»)</t>
  </si>
  <si>
    <t>Показатель 1. Объем потребления тепловой энергии муниципальными учреждениями социальной сферы</t>
  </si>
  <si>
    <t>т.у.т в год</t>
  </si>
  <si>
    <t>24823.51</t>
  </si>
  <si>
    <t>24575.28</t>
  </si>
  <si>
    <t>23838.02</t>
  </si>
  <si>
    <t>23122.88</t>
  </si>
  <si>
    <t>22429.19</t>
  </si>
  <si>
    <t>21756.32</t>
  </si>
  <si>
    <t>Управление по коммунальному хозяйству и благоустройству администрации муниципального образования "Город Астрахань" (МУП г. Астрахани "Астрводоканал", МУП г. Астрахани "Коммунэнерго", МКП г. Астрахани "Горсвет")</t>
  </si>
  <si>
    <t>Показатель 1.  Объем потребления энергоресурсов, используемых в системах коммунальной инфраструктуры</t>
  </si>
  <si>
    <t>тыс. т.у.т  в год</t>
  </si>
  <si>
    <t>84.3</t>
  </si>
  <si>
    <t>82.90</t>
  </si>
  <si>
    <t>81.60</t>
  </si>
  <si>
    <t>79.70</t>
  </si>
  <si>
    <t>78.30</t>
  </si>
  <si>
    <t>77.80</t>
  </si>
  <si>
    <t>21103.62</t>
  </si>
  <si>
    <t>Задача 1.1. Оснащение приборами учета энергетических ресурсов муниципальных учреждений социальной сферы</t>
  </si>
  <si>
    <t>Показатель 1. Доля объектов социальной сферы, оснащенных приборами учета энергетических ресурсов, в общем количестве учреждений социальной сферы</t>
  </si>
  <si>
    <t>38.8</t>
  </si>
  <si>
    <t>Показатель 1. Количество муниципальных учреждений социальной сферы, оснащенных приборами учета энергетических ресурсов энергии в отчетный период</t>
  </si>
  <si>
    <t>Показатель 1. Количество муниципальных учреждений социальной сферы, представители которых приняли участие в семинарах</t>
  </si>
  <si>
    <t>Показатель 1. Количество подготовленных отчетов о проведенных аналитических мероприятиях</t>
  </si>
  <si>
    <t>Управление по коммунальному хозяйству и благоустройству администрации муниципального образования "Город Астрахань" (Управление образования администрации муниципального образования "Город Астрахань")</t>
  </si>
  <si>
    <t>Показатель 1. Количество проведенных конкурсов по энергосбережению и внедрению инновационных технологий</t>
  </si>
  <si>
    <t>Показатель 1. Объем потребления энергоресурсов, используемых в системах коммунальной инфраструктуры</t>
  </si>
  <si>
    <t>тыс. т.у.т в год</t>
  </si>
  <si>
    <t>Показатель 1. Объем потребления энергоресурсов, используемых муниципальными предприятиями для водоснабжения и водоотведения</t>
  </si>
  <si>
    <t>18892.62</t>
  </si>
  <si>
    <t>17804.34</t>
  </si>
  <si>
    <t>16752.62</t>
  </si>
  <si>
    <t>14846.81</t>
  </si>
  <si>
    <t>13251.26</t>
  </si>
  <si>
    <t>Показатель 2. Экономия энергоресурсов, используемых муниципальными предприятиями для водоснабжения и водоотведения</t>
  </si>
  <si>
    <t>тыс. кВт час</t>
  </si>
  <si>
    <t>Экономия электрической энергии, полученная в результате внедрения автоматических станций управления на ПНС и КНС</t>
  </si>
  <si>
    <t>1629.00</t>
  </si>
  <si>
    <t>Показатель 1. Экономия электрической энергии, полученная в результате внедрения автоматических станций управления на ПНС и КНС</t>
  </si>
  <si>
    <t>1530.00</t>
  </si>
  <si>
    <t>Экономия электрической энергии, полученная в результате внедрения автоматических станций управления на КНС</t>
  </si>
  <si>
    <t>3052.90</t>
  </si>
  <si>
    <t>Показатель 1. Экономия электрической энергии, полученная в результате замены насосного оборудования и запорной арматуры</t>
  </si>
  <si>
    <t>5532.10</t>
  </si>
  <si>
    <t>Показатель 1. Экономия электрической энергии, полученная в результате внедрения управляемых воздуходувок в системах биологической очистки на очистных сооружениях канализации</t>
  </si>
  <si>
    <t>4631.50</t>
  </si>
  <si>
    <t>Показатель 1. Экономия электрической энергии, полученная в результате частичной замены насосного оборудования на сооружениях водоснабжения</t>
  </si>
  <si>
    <t>842.00</t>
  </si>
  <si>
    <t>Управление по коммунальному хозяйству и благоустройству администрации муниципального образования "Город Астрахань»</t>
  </si>
  <si>
    <t>Показатель 1. Количество канализационно -насосных станций, для которых приобреталось оборудование</t>
  </si>
  <si>
    <t>Мероприятие 1.1.8. Монтаж приобретенного оборудования и материалов для реализации мероприятий, направленных на модернизацию и повышение энергоэффективности водопроводно-канализационного хозяйства</t>
  </si>
  <si>
    <t>Показатель 1. Количество канализационно-насосных станций, в которых произведен монтаж приобретенного оборудования  и материалов для реализации мероприятий, направленных на модернизацию и повышение энергоэффективности  водопроводно-канализационного хозяйства</t>
  </si>
  <si>
    <t>шт</t>
  </si>
  <si>
    <t>Показатель 2. Снижение расхода электроэнергии</t>
  </si>
  <si>
    <t>Показатель 1. Количество проведенных экспертиз</t>
  </si>
  <si>
    <t xml:space="preserve">Показатель 1. Количество разработанных проектов </t>
  </si>
  <si>
    <t>Показатель 1. Количество разработанных проектов</t>
  </si>
  <si>
    <t xml:space="preserve">Управление по коммунальному хозяйству и благоустройству администрации муниципального образования "Город Астрахань", Управление по капитальному строительству администрации муниципального образования "Город Астрахань  </t>
  </si>
  <si>
    <t xml:space="preserve">Показатель 1. Снижение аварийности  по сравнению с аналогичным периодом прошлого года </t>
  </si>
  <si>
    <t>Показатель 1. Объем потребления энергоресурсов, используемых муниципальными предприятиями для выработки тепловой энергии</t>
  </si>
  <si>
    <t>58687.28</t>
  </si>
  <si>
    <t>58415.80</t>
  </si>
  <si>
    <t>Показатель 2. Экономия энергоресурсов, используемых муниципальными предприятиями для выработки тепловой энергии.</t>
  </si>
  <si>
    <t>788.00</t>
  </si>
  <si>
    <t>527.00</t>
  </si>
  <si>
    <t>1789.30</t>
  </si>
  <si>
    <t>Управление по коммунальному хозяйству и благоустройству администрации муниципального образования "Город Астрахань" (МУП г. Астрахани "Коммунэнерго"</t>
  </si>
  <si>
    <t>Показатель 1. Экономия электрической энергии, полученная в результате приобретения новых электродвигателей</t>
  </si>
  <si>
    <t>271.00</t>
  </si>
  <si>
    <t>Показатель 1. Экономия электрической энергии, полученная в результате замены на котельной насоса исходной воды</t>
  </si>
  <si>
    <t>13.00</t>
  </si>
  <si>
    <t>26.00</t>
  </si>
  <si>
    <t>121.00</t>
  </si>
  <si>
    <t>121.0</t>
  </si>
  <si>
    <t>Показатель 1. Экономия электрической энергии, полученная в результате замены на котельной сетевого насоса</t>
  </si>
  <si>
    <t>89.00</t>
  </si>
  <si>
    <t>92.00</t>
  </si>
  <si>
    <t>184.00</t>
  </si>
  <si>
    <t>30.00</t>
  </si>
  <si>
    <t>60.00</t>
  </si>
  <si>
    <t>Показатель 1. Экономия электрической энергии, полученная в результате приобретения переносных газоанализаторов</t>
  </si>
  <si>
    <t>172.00</t>
  </si>
  <si>
    <t>Показатель 1. Снижение аварийности по сравнению с аналогичным периодом прошлого года</t>
  </si>
  <si>
    <t>Показатель 1. Снижение уровня износа объектов коммунальной инфраструктуры</t>
  </si>
  <si>
    <t>Показатель 2. Снижение потребления топливно-энергетических ресурсов</t>
  </si>
  <si>
    <t>Показатель 1. Количество разработанных (актуализированных) схем теплоснабжения</t>
  </si>
  <si>
    <t>Показатель 1. Разработка (корректировка) проектно-сметной документации</t>
  </si>
  <si>
    <t>Показатель 2. Снижение уровня износа объектов коммунальной инфраструктуры</t>
  </si>
  <si>
    <t>Показатель 3. Снижение потребления топливно-энергетический ресурсов</t>
  </si>
  <si>
    <t>Показатель 1. Объем потребления энергоресурсов, используемых для обеспечения функционирования системы наружного городского освещения</t>
  </si>
  <si>
    <t>6722.12</t>
  </si>
  <si>
    <t>6638.16</t>
  </si>
  <si>
    <t>Показатель 2. Экономия энергоресурсов, используемых для обеспечения функционирования системы наружного городского освещения</t>
  </si>
  <si>
    <t>Показатель 1. Экономия электрической энергии, полученная в результате перевода электрической котельной на газовое топливо</t>
  </si>
  <si>
    <t>Мероприятие 1.3.2 Реализация мероприятий, направленных на модернизацию и повышение энергетической эффективности сетей наружного освещения в рамках энергосервисного договора (контракта)</t>
  </si>
  <si>
    <t>Показатель 1. Количество заключенных энергосервисных контрактов</t>
  </si>
  <si>
    <t>ед</t>
  </si>
  <si>
    <t>Показатель 2. Количество светоточек, в отношении которых произведены энергосервисные мероприятия</t>
  </si>
  <si>
    <t>Показатель 3. Сокращение годового объема потребления электроэнергии при эксплуатации системы наружного уличного освещения, по отношению к потребленному объему электроэнергии в базовом периоде (2020 год) без учета изменения факторов, оказывающих влияние на объем потребления энергетических ресурсов</t>
  </si>
  <si>
    <t>Мероприятие 1.3.3 Услуги по энергосбережению системы уличного освещения муниципального образования «Город Астрахань» (расходы на оплату электрической энергии).</t>
  </si>
  <si>
    <t>Показатель 1. Доля пунктов питания электроэнергии, находящихся в муниципальной собственности, включенных в контракт по оплате электроэнергии</t>
  </si>
  <si>
    <t>2025 год</t>
  </si>
  <si>
    <t>2026 год</t>
  </si>
  <si>
    <t>2027 год</t>
  </si>
  <si>
    <t>Мероприятие 1.2.12. Строительство блочно-модульной котельной мощностью 1,5 МВт для теплоснабжения жилого дома по ул.Боевая, 133,по адресу:  г. Астрахань, Советский район, ул. Боевая, 141 в том числе ПИР</t>
  </si>
  <si>
    <t>15</t>
  </si>
  <si>
    <t>МВт</t>
  </si>
  <si>
    <t>Показатель 2. Установленная мощность котельной</t>
  </si>
  <si>
    <t>1,5</t>
  </si>
  <si>
    <t>разница</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</si>
  <si>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t>
  </si>
  <si>
    <t>Бюджет МО "Городской округ город Астрахань", бюджет Астраханской области, внебюджетные источники</t>
  </si>
  <si>
    <t>Цель 1. Повышение эффективности использования энергетических ресурсов в муниципальном образовании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</si>
  <si>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t>
  </si>
  <si>
    <t>Бюджет МО «Городской округ город Астрахань»</t>
  </si>
  <si>
    <t>Задача 1.1. Формирование системы информационного просвещения населения муниципального образования "Городской округ город Астрахань" в области энергосбережения и повышения энергетической эффективности</t>
  </si>
  <si>
    <t>Управление по коммунальному хозяйству и благоустройству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</si>
  <si>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t>
  </si>
  <si>
    <t>Бюджет МО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</si>
  <si>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</si>
  <si>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</si>
  <si>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</si>
  <si>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</si>
  <si>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t>
  </si>
  <si>
    <t>бюджет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</si>
  <si>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  Управление по капитальному строительству администрации муниципального образования «Городской округ город Астрахань»</t>
  </si>
  <si>
    <t>Бюджет МО«Городской округ город Астрахань»</t>
  </si>
  <si>
    <t>Управление по капитальному строительству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</si>
  <si>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</si>
  <si>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"Астрводоканал")</t>
  </si>
  <si>
    <t xml:space="preserve">Управление по коммунальному хозяйству и благоустройству администрации муниципального образования "Городской округ город Астрахань" </t>
  </si>
  <si>
    <t>Бюджет  МО «Городской округ город Астрахань»</t>
  </si>
  <si>
    <t xml:space="preserve">Управление по капитальному строительству администрации муниципального образования "Городской округ город Астрахань  </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</si>
  <si>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</si>
  <si>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</si>
  <si>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</si>
  <si>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</si>
  <si>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</si>
  <si>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Управление по капитальному строительству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</si>
  <si>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(МКП г. Астрахани "Горсвет")</t>
  </si>
  <si>
    <t>Мероприятие 1.3.3. Услуги по энергосбережению системы уличного освещения муниципального образования "Городской округ город Астрахань" (расходы на оплату электрической энергии)</t>
  </si>
  <si>
    <t>бюджет муниципального образования "Городской округ город Астрахань"</t>
  </si>
  <si>
    <t>РАСПРЕДЕЛЕНИЕ РАСХОДОВ
НА РЕАЛИЗАЦИЮ МУНИЦИПАЛЬНОЙ ПРОГРАММЫ "ЭНЕРГОСБЕРЕЖЕНИЕ И ПОВЫШЕНИЕ ЭНЕРГЕТИЧЕСКОЙ ЭФФЕКТИВНОСТИ МУНИЦИПАЛЬНОГО ОБРАЗОВАНИЯ "ГОРОДСКОЙ ОКРУГ ГОРОД АСТРАХАНЬ""</t>
  </si>
  <si>
    <t>Приложение 3
к постановлению администрации муниципального образования «Городской округ город Астрахань» 
от ____________ №_______
Приложение 2 к муниципальной программе муниципального образования "Городской округ город Астрахань" "Энергосбережение и повышение энергетической эффективности муниципального образования «Городской округ город Астрахань»"</t>
  </si>
  <si>
    <t>Муниципальная программа муниципального образования "Городской округ город Астрахань" "Энергосбережение и повышение энергетической эффективности муниципального образования «Городской округ город Астрахань»""</t>
  </si>
  <si>
    <t>Показатель 2. Доля объема энергоресурсов, расчеты за которые осуществляются с использованием приборов учета, в общем объеме энергоресурсов, потребляемых на территории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</si>
  <si>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 Управление культуры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</si>
  <si>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"Астрводоканал", МУП г. Астрахани "Коммунэнерго", МКП г. Астрахани "Горсвет")</t>
  </si>
  <si>
    <t>Управление по коммунальному хозяйству и благоустройству администрации муниципального образования "Городской округ город Астрахань" (Управление образования администрации муниципального образования "Городской округ город Астрахань")</t>
  </si>
  <si>
    <t>Управление по коммунальному хозяйству и благоустройству администрации муниципального образования "Городской округ город Астрахань»</t>
  </si>
  <si>
    <t xml:space="preserve">Управление по коммунальному хозяйству и благоустройству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t>
  </si>
  <si>
    <t>Управление по коммунальному хозяйству и благоустройству администрации муниципального образования "Городской округ город Астрахань" (МУП г. Астрахани "Коммунэнерго"</t>
  </si>
  <si>
    <t>Мероприятие 1.3.3 Услуги по энергосбережению системы уличного освещения муниципального образования «Городской округ город Астрахань» (расходы на оплату электрической энергии).</t>
  </si>
  <si>
    <t>Приложение 2
к постановлению администрации муниципального образования «Городской округ город Астрахань» 
от ____________ №_______
Приложение 2 к муниципальной программе муниципального образования "Городской округ город Астрахань" "Энергосбережение и повышение энергетической эффективности муниципального образования «Городской округ город Астрахань»""</t>
  </si>
  <si>
    <t>ПЕРЕЧЕНЬ
ПРОГРАММНЫХ МЕРОПРИЯТИЙ, ПОКАЗАТЕЛЕЙ (ИНДИКАТОРОВ)  И РЕЗУЛЬТАТОВ МУНИЦИПАЛЬНОЙ ПРОГРАММЫ МУНИЦИПАЛЬНОГО
ОБРАЗОВАНИЯ "ГОРОДСКОЙ ОКРУГ ГОРОД АСТРАХАНЬ" "ЭНЕРГОСБЕРЕЖЕНИЕ И ПОВЫШЕНИЕ ЭНЕРГЕТИЧЕСКОЙ ЭФФЕКТИВНОСТИ  МУНИЦИПАЛЬНОГО ОБРАЗОВАНИЯ "ГОРОДСКОЙ ОКРУГ ГОРОД АСТРАХАНЬ""</t>
  </si>
  <si>
    <t xml:space="preserve">                                                    </t>
  </si>
  <si>
    <t xml:space="preserve">  </t>
  </si>
  <si>
    <t>РАЗНИЦА</t>
  </si>
  <si>
    <t>Начальник управления по коммунальному хозяйству и благоустройству администрации МО "Городской округ город Астрахань"</t>
  </si>
  <si>
    <t>Т.Р.Калинкин</t>
  </si>
  <si>
    <t>1</t>
  </si>
  <si>
    <t>2028 год</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</si>
</sst>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_-;\-* #,##0.00\ _₽_-;_-* &quot;-&quot;??\ _₽_-;_-@_-"/>
    <numFmt numFmtId="164" formatCode="#,##0.00_р_."/>
    <numFmt numFmtId="165" formatCode="0.0"/>
  </numFmts>
  <fonts count="26" x14ac:knownFonts="1">
    <font>
      <sz val="11"/>
      <color theme="1"/>
      <name val="Calibri"/>
      <family val="2"/>
      <charset val="204"/>
      <scheme val="minor"/>
    </font>
    <font>
      <sz val="10"/>
      <color theme="1"/>
      <name val="Times New Roman"/>
      <family val="1"/>
      <charset val="204"/>
    </font>
    <font>
      <b/>
      <sz val="10"/>
      <color theme="1"/>
      <name val="Calibri"/>
      <family val="2"/>
      <charset val="204"/>
      <scheme val="minor"/>
    </font>
    <font>
      <sz val="10"/>
      <color theme="1"/>
      <name val="Calibri"/>
      <family val="2"/>
      <charset val="204"/>
      <scheme val="minor"/>
    </font>
    <font>
      <b/>
      <sz val="10"/>
      <color theme="1"/>
      <name val="Times New Roman"/>
      <family val="1"/>
      <charset val="204"/>
    </font>
    <font>
      <b/>
      <sz val="14"/>
      <color theme="1"/>
      <name val="Times New Roman"/>
      <family val="1"/>
      <charset val="204"/>
    </font>
    <font>
      <b/>
      <sz val="11"/>
      <color theme="1"/>
      <name val="Calibri"/>
      <family val="2"/>
      <charset val="204"/>
      <scheme val="minor"/>
    </font>
    <font>
      <sz val="9"/>
      <color theme="1"/>
      <name val="Times New Roman"/>
      <family val="1"/>
      <charset val="204"/>
    </font>
    <font>
      <sz val="9"/>
      <color theme="1"/>
      <name val="Calibri"/>
      <family val="2"/>
      <charset val="204"/>
      <scheme val="minor"/>
    </font>
    <font>
      <b/>
      <sz val="9"/>
      <color theme="1"/>
      <name val="Times New Roman"/>
      <family val="1"/>
      <charset val="204"/>
    </font>
    <font>
      <sz val="14"/>
      <color theme="1"/>
      <name val="Times New Roman"/>
      <family val="1"/>
      <charset val="204"/>
    </font>
    <font>
      <sz val="11"/>
      <color theme="1"/>
      <name val="Calibri"/>
      <family val="2"/>
      <charset val="204"/>
      <scheme val="minor"/>
    </font>
    <font>
      <sz val="11"/>
      <color theme="1"/>
      <name val="Calibri"/>
      <family val="2"/>
      <scheme val="minor"/>
    </font>
    <font>
      <sz val="10"/>
      <color theme="1"/>
      <name val="Calibri"/>
      <family val="2"/>
      <scheme val="minor"/>
    </font>
    <font>
      <b/>
      <sz val="12"/>
      <color theme="1"/>
      <name val="Calibri"/>
      <family val="2"/>
      <charset val="204"/>
      <scheme val="minor"/>
    </font>
    <font>
      <sz val="11"/>
      <color theme="1"/>
      <name val="Times New Roman"/>
      <family val="1"/>
      <charset val="204"/>
    </font>
    <font>
      <b/>
      <sz val="11"/>
      <color theme="1"/>
      <name val="Times New Roman"/>
      <family val="1"/>
      <charset val="204"/>
    </font>
    <font>
      <sz val="10.5"/>
      <color theme="1"/>
      <name val="Times New Roman"/>
      <family val="1"/>
      <charset val="204"/>
    </font>
    <font>
      <vertAlign val="superscript"/>
      <sz val="10.5"/>
      <color theme="1"/>
      <name val="Times New Roman"/>
      <family val="1"/>
      <charset val="204"/>
    </font>
    <font>
      <sz val="11"/>
      <name val="Times New Roman"/>
      <family val="1"/>
      <charset val="204"/>
    </font>
    <font>
      <sz val="9"/>
      <color rgb="FF00B0F0"/>
      <name val="Times New Roman"/>
      <family val="1"/>
      <charset val="204"/>
    </font>
    <font>
      <sz val="9"/>
      <name val="Times New Roman"/>
      <family val="1"/>
      <charset val="204"/>
    </font>
    <font>
      <sz val="15"/>
      <color theme="1"/>
      <name val="Calibri"/>
      <family val="2"/>
      <charset val="204"/>
      <scheme val="minor"/>
    </font>
    <font>
      <b/>
      <sz val="12"/>
      <name val="Times New Roman"/>
      <family val="1"/>
      <charset val="204"/>
    </font>
    <font>
      <b/>
      <sz val="14"/>
      <name val="Times New Roman"/>
      <family val="1"/>
      <charset val="204"/>
    </font>
    <font>
      <b/>
      <sz val="12"/>
      <color theme="1"/>
      <name val="Times New Roman"/>
      <family val="1"/>
      <charset val="204"/>
    </font>
  </fonts>
  <fills count="6">
    <fill>
      <patternFill patternType="none"/>
    </fill>
    <fill>
      <patternFill patternType="gray125"/>
    </fill>
    <fill>
      <patternFill patternType="solid">
        <fgColor rgb="FFFFFFFF"/>
        <bgColor indexed="64"/>
      </patternFill>
    </fill>
    <fill>
      <patternFill patternType="solid">
        <fgColor rgb="FFFFC000"/>
        <bgColor indexed="64"/>
      </patternFill>
    </fill>
    <fill>
      <patternFill patternType="solid">
        <fgColor theme="0"/>
        <bgColor indexed="64"/>
      </patternFill>
    </fill>
    <fill>
      <patternFill patternType="solid">
        <fgColor rgb="FFFFFF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xf numFmtId="0" fontId="12" fillId="0" borderId="0"/>
    <xf numFmtId="43" fontId="12" fillId="0" borderId="0" applyFont="0" applyFill="0" applyBorder="0" applyAlignment="0" applyProtection="0"/>
  </cellStyleXfs>
  <cellXfs count="229">
    <xf numFmtId="0" fontId="0" fillId="0" borderId="0" xfId="0"/>
    <xf numFmtId="0" fontId="3" fillId="0" borderId="0" xfId="0" applyFont="1"/>
    <xf numFmtId="0" fontId="2" fillId="0" borderId="0" xfId="0" applyFont="1"/>
    <xf numFmtId="0" fontId="1" fillId="0" borderId="0" xfId="0" applyFont="1" applyAlignment="1">
      <alignment horizontal="right" vertical="center"/>
    </xf>
    <xf numFmtId="0" fontId="3" fillId="0" borderId="0" xfId="0" applyFont="1" applyAlignment="1">
      <alignment vertical="top"/>
    </xf>
    <xf numFmtId="0" fontId="3" fillId="0" borderId="0" xfId="0" applyFont="1" applyFill="1"/>
    <xf numFmtId="164" fontId="3" fillId="0" borderId="0" xfId="0" applyNumberFormat="1" applyFont="1"/>
    <xf numFmtId="0" fontId="3" fillId="0" borderId="0" xfId="0" applyFont="1" applyAlignment="1">
      <alignment vertical="center"/>
    </xf>
    <xf numFmtId="4" fontId="1" fillId="0" borderId="1" xfId="0" applyNumberFormat="1"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0" fontId="6" fillId="0" borderId="0" xfId="0" applyFont="1" applyBorder="1" applyAlignment="1">
      <alignment horizontal="center" vertical="center" wrapText="1"/>
    </xf>
    <xf numFmtId="0" fontId="1" fillId="2" borderId="0" xfId="0" applyFont="1" applyFill="1" applyBorder="1" applyAlignment="1">
      <alignment horizontal="justify" vertical="center" wrapText="1"/>
    </xf>
    <xf numFmtId="4" fontId="4" fillId="0" borderId="0" xfId="0" applyNumberFormat="1" applyFont="1" applyBorder="1" applyAlignment="1">
      <alignment horizontal="center" vertical="center" wrapText="1"/>
    </xf>
    <xf numFmtId="4" fontId="4" fillId="2" borderId="0" xfId="0" applyNumberFormat="1" applyFont="1" applyFill="1" applyBorder="1" applyAlignment="1">
      <alignment horizontal="center" vertical="center" wrapText="1"/>
    </xf>
    <xf numFmtId="0" fontId="10" fillId="2" borderId="0" xfId="0" applyFont="1" applyFill="1" applyBorder="1" applyAlignment="1">
      <alignment horizontal="justify" vertical="center" wrapText="1"/>
    </xf>
    <xf numFmtId="4" fontId="5" fillId="2"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 xfId="0" applyFont="1" applyFill="1" applyBorder="1" applyAlignment="1">
      <alignment horizontal="center" wrapText="1"/>
    </xf>
    <xf numFmtId="164"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top" wrapText="1"/>
    </xf>
    <xf numFmtId="0" fontId="4" fillId="0" borderId="1" xfId="0" applyFont="1" applyFill="1" applyBorder="1" applyAlignment="1">
      <alignment horizontal="center" vertical="justify"/>
    </xf>
    <xf numFmtId="0" fontId="2" fillId="0" borderId="0" xfId="0" applyFont="1" applyFill="1"/>
    <xf numFmtId="4" fontId="2" fillId="0" borderId="0" xfId="0" applyNumberFormat="1" applyFont="1" applyFill="1"/>
    <xf numFmtId="0" fontId="1" fillId="0" borderId="1" xfId="0" applyFont="1" applyFill="1" applyBorder="1" applyAlignment="1">
      <alignment vertical="top" wrapText="1"/>
    </xf>
    <xf numFmtId="0" fontId="4" fillId="0" borderId="1" xfId="0" applyFont="1" applyFill="1" applyBorder="1" applyAlignment="1">
      <alignment vertical="top" wrapText="1"/>
    </xf>
    <xf numFmtId="0" fontId="7" fillId="0" borderId="1" xfId="0" applyFont="1" applyFill="1" applyBorder="1" applyAlignment="1">
      <alignment vertical="top" wrapText="1"/>
    </xf>
    <xf numFmtId="0" fontId="1"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3" fillId="0" borderId="0" xfId="0" applyFont="1" applyFill="1" applyAlignment="1">
      <alignment vertical="center"/>
    </xf>
    <xf numFmtId="4"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4" fontId="2" fillId="0" borderId="0" xfId="0" applyNumberFormat="1" applyFont="1" applyFill="1" applyAlignment="1">
      <alignment vertical="center"/>
    </xf>
    <xf numFmtId="4" fontId="1" fillId="0" borderId="1" xfId="0" applyNumberFormat="1"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4" fontId="3" fillId="0" borderId="0" xfId="0" applyNumberFormat="1" applyFont="1" applyFill="1"/>
    <xf numFmtId="0" fontId="12" fillId="0" borderId="0" xfId="1" applyFont="1" applyFill="1"/>
    <xf numFmtId="0" fontId="15" fillId="0" borderId="1" xfId="1" applyFont="1" applyFill="1" applyBorder="1" applyAlignment="1">
      <alignment horizontal="center" vertical="center" wrapText="1"/>
    </xf>
    <xf numFmtId="0" fontId="17" fillId="0" borderId="1" xfId="1" applyFont="1" applyFill="1" applyBorder="1" applyAlignment="1">
      <alignment horizontal="center" vertical="center" wrapText="1"/>
    </xf>
    <xf numFmtId="0" fontId="15" fillId="0" borderId="1" xfId="1" applyNumberFormat="1" applyFont="1" applyFill="1" applyBorder="1" applyAlignment="1">
      <alignment horizontal="center" vertical="center" wrapText="1"/>
    </xf>
    <xf numFmtId="0" fontId="15" fillId="0" borderId="0" xfId="1" applyFont="1" applyFill="1" applyBorder="1" applyAlignment="1">
      <alignment horizontal="center" vertical="center" wrapText="1"/>
    </xf>
    <xf numFmtId="0" fontId="11" fillId="0" borderId="0" xfId="1" applyFont="1" applyFill="1" applyBorder="1" applyAlignment="1">
      <alignment vertical="center" wrapText="1"/>
    </xf>
    <xf numFmtId="0" fontId="11" fillId="0" borderId="0" xfId="1" applyFont="1" applyFill="1" applyAlignment="1">
      <alignment vertical="center" wrapText="1"/>
    </xf>
    <xf numFmtId="0" fontId="15" fillId="0" borderId="1" xfId="1" applyFont="1" applyFill="1" applyBorder="1" applyAlignment="1">
      <alignment vertical="center" wrapText="1"/>
    </xf>
    <xf numFmtId="1" fontId="15" fillId="0" borderId="1" xfId="1" applyNumberFormat="1" applyFont="1" applyFill="1" applyBorder="1" applyAlignment="1">
      <alignment horizontal="center" vertical="center" wrapText="1"/>
    </xf>
    <xf numFmtId="0" fontId="15" fillId="0" borderId="2" xfId="1" applyFont="1" applyFill="1" applyBorder="1" applyAlignment="1">
      <alignment horizontal="center" vertical="center" wrapText="1"/>
    </xf>
    <xf numFmtId="0" fontId="15" fillId="0" borderId="2" xfId="1" applyFont="1" applyFill="1" applyBorder="1" applyAlignment="1">
      <alignment vertical="center" wrapText="1"/>
    </xf>
    <xf numFmtId="0" fontId="15" fillId="0" borderId="4" xfId="1" applyFont="1" applyFill="1" applyBorder="1" applyAlignment="1">
      <alignment horizontal="center" vertical="center" wrapText="1"/>
    </xf>
    <xf numFmtId="0" fontId="15" fillId="0" borderId="4" xfId="1" applyFont="1" applyFill="1" applyBorder="1" applyAlignment="1">
      <alignment vertical="center" wrapText="1"/>
    </xf>
    <xf numFmtId="165" fontId="15" fillId="0" borderId="1" xfId="1" applyNumberFormat="1" applyFont="1" applyFill="1" applyBorder="1" applyAlignment="1">
      <alignment horizontal="center" vertical="center" wrapText="1"/>
    </xf>
    <xf numFmtId="0" fontId="1" fillId="0" borderId="1" xfId="1" applyFont="1" applyFill="1" applyBorder="1" applyAlignment="1">
      <alignment vertical="center" wrapText="1"/>
    </xf>
    <xf numFmtId="49" fontId="15" fillId="0" borderId="1" xfId="1" applyNumberFormat="1" applyFont="1" applyFill="1" applyBorder="1" applyAlignment="1">
      <alignment horizontal="center" vertical="center" wrapText="1"/>
    </xf>
    <xf numFmtId="0" fontId="11" fillId="0" borderId="0" xfId="1" applyFont="1" applyBorder="1" applyAlignment="1">
      <alignment vertical="center" wrapText="1"/>
    </xf>
    <xf numFmtId="0" fontId="11" fillId="0" borderId="0" xfId="1" applyFont="1" applyAlignment="1">
      <alignment vertical="center" wrapText="1"/>
    </xf>
    <xf numFmtId="0" fontId="12" fillId="0" borderId="0" xfId="1" applyFont="1"/>
    <xf numFmtId="4" fontId="15" fillId="0" borderId="1" xfId="1" applyNumberFormat="1" applyFont="1" applyFill="1" applyBorder="1" applyAlignment="1">
      <alignment horizontal="center" vertical="center" wrapText="1"/>
    </xf>
    <xf numFmtId="3" fontId="15" fillId="0" borderId="1" xfId="1" applyNumberFormat="1" applyFont="1" applyFill="1" applyBorder="1" applyAlignment="1">
      <alignment horizontal="center" vertical="center" wrapText="1"/>
    </xf>
    <xf numFmtId="3" fontId="15" fillId="0" borderId="0" xfId="1" applyNumberFormat="1" applyFont="1" applyFill="1" applyBorder="1" applyAlignment="1">
      <alignment horizontal="center" vertical="center" wrapText="1"/>
    </xf>
    <xf numFmtId="0" fontId="19" fillId="0" borderId="1" xfId="1" applyFont="1" applyFill="1" applyBorder="1" applyAlignment="1">
      <alignment vertical="center" wrapText="1"/>
    </xf>
    <xf numFmtId="0" fontId="15" fillId="0" borderId="3" xfId="1" applyFont="1" applyFill="1" applyBorder="1" applyAlignment="1">
      <alignment horizontal="center" vertical="center" wrapText="1"/>
    </xf>
    <xf numFmtId="0" fontId="7" fillId="3" borderId="1" xfId="0" applyFont="1" applyFill="1" applyBorder="1" applyAlignment="1">
      <alignment vertical="top" wrapText="1"/>
    </xf>
    <xf numFmtId="0" fontId="15" fillId="0" borderId="1" xfId="1" applyFont="1" applyFill="1" applyBorder="1" applyAlignment="1">
      <alignment horizontal="center" vertical="center" wrapText="1"/>
    </xf>
    <xf numFmtId="0" fontId="15" fillId="0" borderId="1" xfId="1" applyFont="1" applyFill="1" applyBorder="1" applyAlignment="1">
      <alignment vertical="center" wrapText="1"/>
    </xf>
    <xf numFmtId="0" fontId="15" fillId="0" borderId="2" xfId="1" applyFont="1" applyFill="1" applyBorder="1" applyAlignment="1">
      <alignment horizontal="center" vertical="center" wrapText="1"/>
    </xf>
    <xf numFmtId="0" fontId="15" fillId="0" borderId="3" xfId="1" applyFont="1" applyFill="1" applyBorder="1" applyAlignment="1">
      <alignment horizontal="center" vertical="center" wrapText="1"/>
    </xf>
    <xf numFmtId="0" fontId="15" fillId="0" borderId="4" xfId="1" applyFont="1" applyFill="1" applyBorder="1" applyAlignment="1">
      <alignment horizontal="center" vertical="center" wrapText="1"/>
    </xf>
    <xf numFmtId="0" fontId="11" fillId="0" borderId="0" xfId="1" applyFont="1" applyFill="1" applyBorder="1" applyAlignment="1">
      <alignment vertical="center" wrapText="1"/>
    </xf>
    <xf numFmtId="0" fontId="11" fillId="0" borderId="0" xfId="1" applyFont="1" applyFill="1" applyAlignment="1">
      <alignment vertical="center" wrapText="1"/>
    </xf>
    <xf numFmtId="0" fontId="3" fillId="4" borderId="0" xfId="0" applyFont="1" applyFill="1"/>
    <xf numFmtId="164" fontId="1" fillId="4" borderId="1" xfId="0" applyNumberFormat="1" applyFont="1" applyFill="1" applyBorder="1" applyAlignment="1">
      <alignment horizontal="center" vertical="center" wrapText="1"/>
    </xf>
    <xf numFmtId="4" fontId="4" fillId="4" borderId="1" xfId="0" applyNumberFormat="1" applyFont="1" applyFill="1" applyBorder="1" applyAlignment="1">
      <alignment horizontal="center" vertical="center" wrapText="1"/>
    </xf>
    <xf numFmtId="4" fontId="4" fillId="4" borderId="0" xfId="0" applyNumberFormat="1" applyFont="1" applyFill="1" applyBorder="1" applyAlignment="1">
      <alignment horizontal="center" vertical="center" wrapText="1"/>
    </xf>
    <xf numFmtId="164" fontId="3" fillId="4" borderId="0" xfId="0" applyNumberFormat="1" applyFont="1" applyFill="1"/>
    <xf numFmtId="0" fontId="15" fillId="0" borderId="1" xfId="1" applyFont="1" applyFill="1" applyBorder="1" applyAlignment="1">
      <alignment horizontal="center" vertical="center" wrapText="1"/>
    </xf>
    <xf numFmtId="0" fontId="15" fillId="0" borderId="2" xfId="1" applyFont="1" applyFill="1" applyBorder="1" applyAlignment="1">
      <alignment horizontal="center" vertical="center" wrapText="1"/>
    </xf>
    <xf numFmtId="0" fontId="15" fillId="0" borderId="4" xfId="1" applyFont="1" applyFill="1" applyBorder="1" applyAlignment="1">
      <alignment horizontal="center" vertical="center" wrapText="1"/>
    </xf>
    <xf numFmtId="0" fontId="15" fillId="0" borderId="1" xfId="1" applyFont="1" applyFill="1" applyBorder="1" applyAlignment="1">
      <alignment horizontal="center" vertical="center" wrapText="1"/>
    </xf>
    <xf numFmtId="0" fontId="15" fillId="0" borderId="1" xfId="1" applyFont="1" applyFill="1" applyBorder="1" applyAlignment="1">
      <alignment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vertical="top" wrapText="1"/>
    </xf>
    <xf numFmtId="0" fontId="4" fillId="0" borderId="1" xfId="0"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4" fontId="1" fillId="4" borderId="1" xfId="0" applyNumberFormat="1" applyFont="1" applyFill="1" applyBorder="1" applyAlignment="1">
      <alignment horizontal="center" vertical="center" wrapText="1"/>
    </xf>
    <xf numFmtId="0" fontId="20" fillId="0" borderId="1" xfId="0" applyFont="1" applyFill="1" applyBorder="1" applyAlignment="1">
      <alignment vertical="top" wrapText="1"/>
    </xf>
    <xf numFmtId="4"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vertical="top" wrapText="1"/>
    </xf>
    <xf numFmtId="0" fontId="15" fillId="0" borderId="1" xfId="1" applyFont="1" applyFill="1" applyBorder="1" applyAlignment="1">
      <alignment vertical="center" wrapText="1"/>
    </xf>
    <xf numFmtId="4" fontId="4" fillId="0" borderId="0" xfId="0" applyNumberFormat="1" applyFont="1" applyFill="1" applyBorder="1" applyAlignment="1">
      <alignment horizontal="center" vertical="center" wrapText="1"/>
    </xf>
    <xf numFmtId="164" fontId="3" fillId="0" borderId="0" xfId="0" applyNumberFormat="1" applyFont="1" applyFill="1"/>
    <xf numFmtId="0" fontId="2" fillId="5" borderId="0" xfId="0" applyFont="1" applyFill="1"/>
    <xf numFmtId="0" fontId="3" fillId="5" borderId="0" xfId="0" applyFont="1" applyFill="1"/>
    <xf numFmtId="0" fontId="17" fillId="5" borderId="1" xfId="1" applyFont="1" applyFill="1" applyBorder="1" applyAlignment="1">
      <alignment horizontal="center" vertical="center" wrapText="1"/>
    </xf>
    <xf numFmtId="0" fontId="15" fillId="5" borderId="1" xfId="1" applyFont="1" applyFill="1" applyBorder="1" applyAlignment="1">
      <alignment horizontal="center" vertical="center" wrapText="1"/>
    </xf>
    <xf numFmtId="0" fontId="12" fillId="5" borderId="0" xfId="1" applyFont="1" applyFill="1"/>
    <xf numFmtId="0" fontId="15" fillId="5" borderId="0" xfId="1" applyFont="1" applyFill="1" applyBorder="1" applyAlignment="1">
      <alignment horizontal="center" vertical="center" wrapText="1"/>
    </xf>
    <xf numFmtId="0" fontId="11" fillId="5" borderId="0" xfId="1" applyFont="1" applyFill="1" applyBorder="1" applyAlignment="1">
      <alignment vertical="center" wrapText="1"/>
    </xf>
    <xf numFmtId="0" fontId="11" fillId="5" borderId="0" xfId="1" applyFont="1" applyFill="1" applyAlignment="1">
      <alignment vertical="center" wrapText="1"/>
    </xf>
    <xf numFmtId="0" fontId="15" fillId="5" borderId="1" xfId="1" applyFont="1" applyFill="1" applyBorder="1" applyAlignment="1">
      <alignment vertical="center" wrapText="1"/>
    </xf>
    <xf numFmtId="0" fontId="6"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10" fillId="0" borderId="0" xfId="0" applyFont="1" applyFill="1" applyBorder="1" applyAlignment="1">
      <alignment horizontal="justify" vertical="center" wrapText="1"/>
    </xf>
    <xf numFmtId="4" fontId="5" fillId="0" borderId="0" xfId="0" applyNumberFormat="1" applyFont="1" applyFill="1" applyBorder="1" applyAlignment="1">
      <alignment horizontal="center" vertical="center" wrapText="1"/>
    </xf>
    <xf numFmtId="0" fontId="1" fillId="0" borderId="0" xfId="0" applyFont="1" applyFill="1" applyAlignment="1">
      <alignment horizontal="right" vertical="center"/>
    </xf>
    <xf numFmtId="0" fontId="3" fillId="0" borderId="0" xfId="0" applyFont="1" applyFill="1" applyAlignment="1">
      <alignment vertical="top"/>
    </xf>
    <xf numFmtId="0" fontId="15" fillId="0" borderId="1" xfId="1" applyFont="1" applyFill="1" applyBorder="1" applyAlignment="1">
      <alignment horizontal="center" vertical="center" wrapText="1"/>
    </xf>
    <xf numFmtId="0" fontId="15" fillId="0" borderId="1" xfId="1" applyFont="1" applyFill="1" applyBorder="1" applyAlignment="1">
      <alignment vertical="center" wrapText="1"/>
    </xf>
    <xf numFmtId="0" fontId="15" fillId="0" borderId="2" xfId="1" applyFont="1" applyFill="1" applyBorder="1" applyAlignment="1">
      <alignment horizontal="center" vertical="center" wrapText="1"/>
    </xf>
    <xf numFmtId="0" fontId="15" fillId="0" borderId="3" xfId="1" applyFont="1" applyFill="1" applyBorder="1" applyAlignment="1">
      <alignment horizontal="center" vertical="center" wrapText="1"/>
    </xf>
    <xf numFmtId="0" fontId="15" fillId="0" borderId="4" xfId="1" applyFont="1" applyFill="1" applyBorder="1" applyAlignment="1">
      <alignment horizontal="center" vertical="center" wrapText="1"/>
    </xf>
    <xf numFmtId="0" fontId="23" fillId="0" borderId="0" xfId="0" applyFont="1" applyFill="1" applyBorder="1" applyAlignment="1">
      <alignment horizontal="center" vertical="center" wrapText="1"/>
    </xf>
    <xf numFmtId="2" fontId="23" fillId="0" borderId="0" xfId="0" applyNumberFormat="1" applyFont="1" applyFill="1" applyBorder="1" applyAlignment="1">
      <alignment horizontal="center" vertical="center" wrapText="1"/>
    </xf>
    <xf numFmtId="4" fontId="23" fillId="0" borderId="0" xfId="0" applyNumberFormat="1" applyFont="1" applyFill="1" applyBorder="1" applyAlignment="1">
      <alignment horizontal="center" vertical="center" wrapText="1"/>
    </xf>
    <xf numFmtId="4" fontId="25" fillId="0" borderId="0" xfId="2" applyNumberFormat="1" applyFont="1" applyFill="1" applyBorder="1" applyAlignment="1">
      <alignment horizontal="center" vertical="center" wrapText="1"/>
    </xf>
    <xf numFmtId="4" fontId="25" fillId="0" borderId="0" xfId="0" applyNumberFormat="1" applyFont="1" applyFill="1" applyBorder="1" applyAlignment="1">
      <alignment horizontal="center" vertical="center" wrapText="1"/>
    </xf>
    <xf numFmtId="0" fontId="6" fillId="0" borderId="0" xfId="0" applyFont="1" applyFill="1" applyBorder="1"/>
    <xf numFmtId="0" fontId="6" fillId="0" borderId="0" xfId="0" applyFont="1" applyFill="1"/>
    <xf numFmtId="0" fontId="6" fillId="0" borderId="0" xfId="0" applyFont="1"/>
    <xf numFmtId="0" fontId="15" fillId="0" borderId="1" xfId="1" applyFont="1" applyFill="1" applyBorder="1" applyAlignment="1">
      <alignment horizontal="center" vertical="center" wrapText="1"/>
    </xf>
    <xf numFmtId="0" fontId="11" fillId="0" borderId="0" xfId="1" applyFont="1" applyFill="1" applyBorder="1" applyAlignment="1">
      <alignment vertical="center" wrapText="1"/>
    </xf>
    <xf numFmtId="0" fontId="15" fillId="0" borderId="2" xfId="1" applyFont="1" applyFill="1" applyBorder="1" applyAlignment="1">
      <alignment horizontal="center" vertical="center" wrapText="1"/>
    </xf>
    <xf numFmtId="0" fontId="15" fillId="0" borderId="4" xfId="1" applyFont="1" applyFill="1" applyBorder="1" applyAlignment="1">
      <alignment horizontal="center" vertical="center" wrapText="1"/>
    </xf>
    <xf numFmtId="0" fontId="11" fillId="0" borderId="9" xfId="1" applyFont="1" applyFill="1" applyBorder="1" applyAlignment="1">
      <alignment vertical="center" wrapText="1"/>
    </xf>
    <xf numFmtId="0" fontId="16" fillId="0" borderId="1" xfId="1" applyFont="1" applyFill="1" applyBorder="1" applyAlignment="1">
      <alignment vertical="center" wrapText="1"/>
    </xf>
    <xf numFmtId="0" fontId="16" fillId="0" borderId="4" xfId="1" applyFont="1" applyFill="1" applyBorder="1" applyAlignment="1">
      <alignment vertical="center" wrapText="1"/>
    </xf>
    <xf numFmtId="0" fontId="15" fillId="0" borderId="1" xfId="1" applyFont="1" applyFill="1" applyBorder="1" applyAlignment="1">
      <alignment horizontal="center" vertical="center" wrapText="1"/>
    </xf>
    <xf numFmtId="0" fontId="15" fillId="0" borderId="1" xfId="1" applyFont="1" applyFill="1" applyBorder="1" applyAlignment="1">
      <alignment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vertical="top" wrapText="1"/>
    </xf>
    <xf numFmtId="0" fontId="4" fillId="0" borderId="1" xfId="0"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top"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1" fillId="0" borderId="1" xfId="0" applyFont="1" applyFill="1" applyBorder="1" applyAlignment="1">
      <alignment horizontal="justify" vertical="center" wrapText="1"/>
    </xf>
    <xf numFmtId="0" fontId="3" fillId="0" borderId="0" xfId="0" applyFont="1" applyFill="1" applyAlignment="1">
      <alignment horizontal="center"/>
    </xf>
    <xf numFmtId="0" fontId="1" fillId="0" borderId="5" xfId="0" applyFont="1" applyFill="1" applyBorder="1" applyAlignment="1">
      <alignment horizontal="center" vertical="center" wrapText="1"/>
    </xf>
    <xf numFmtId="164" fontId="1" fillId="0" borderId="1" xfId="0" applyNumberFormat="1" applyFont="1" applyFill="1" applyBorder="1" applyAlignment="1">
      <alignment horizontal="center" vertical="center" wrapText="1"/>
    </xf>
    <xf numFmtId="164" fontId="1" fillId="0" borderId="0" xfId="0" applyNumberFormat="1" applyFont="1" applyFill="1" applyAlignment="1">
      <alignment horizontal="left" vertical="justify" wrapText="1"/>
    </xf>
    <xf numFmtId="164" fontId="1" fillId="0" borderId="0" xfId="0" applyNumberFormat="1" applyFont="1" applyFill="1" applyAlignment="1">
      <alignment horizontal="left" vertical="justify"/>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top"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1" xfId="0" applyFont="1" applyFill="1" applyBorder="1" applyAlignment="1">
      <alignment vertical="top"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4" fillId="0" borderId="2" xfId="0" applyFont="1" applyFill="1" applyBorder="1" applyAlignment="1">
      <alignment horizontal="center" vertical="top" wrapText="1"/>
    </xf>
    <xf numFmtId="0" fontId="4" fillId="0" borderId="3" xfId="0" applyFont="1" applyFill="1" applyBorder="1" applyAlignment="1">
      <alignment horizontal="center" vertical="top" wrapText="1"/>
    </xf>
    <xf numFmtId="0" fontId="4" fillId="0" borderId="4" xfId="0" applyFont="1" applyFill="1" applyBorder="1" applyAlignment="1">
      <alignment horizontal="center" vertical="top" wrapText="1"/>
    </xf>
    <xf numFmtId="0" fontId="4" fillId="0" borderId="3" xfId="0" applyFont="1" applyFill="1" applyBorder="1" applyAlignment="1">
      <alignment horizontal="center" vertical="center" wrapText="1"/>
    </xf>
    <xf numFmtId="0" fontId="10" fillId="0" borderId="0" xfId="0" applyFont="1" applyAlignment="1">
      <alignment horizontal="center" vertical="center" readingOrder="1"/>
    </xf>
    <xf numFmtId="0" fontId="10" fillId="2" borderId="0" xfId="0" applyFont="1" applyFill="1" applyBorder="1" applyAlignment="1">
      <alignment horizontal="center" vertical="center"/>
    </xf>
    <xf numFmtId="0" fontId="1"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2" xfId="0" applyFont="1" applyFill="1" applyBorder="1" applyAlignment="1">
      <alignment horizontal="left" vertical="top" wrapText="1"/>
    </xf>
    <xf numFmtId="0" fontId="7" fillId="0" borderId="3" xfId="0" applyFont="1" applyFill="1" applyBorder="1" applyAlignment="1">
      <alignment horizontal="left" vertical="top" wrapText="1"/>
    </xf>
    <xf numFmtId="0" fontId="7" fillId="0" borderId="4" xfId="0" applyFont="1" applyFill="1" applyBorder="1" applyAlignment="1">
      <alignment horizontal="left" vertical="top" wrapText="1"/>
    </xf>
    <xf numFmtId="0" fontId="15" fillId="0" borderId="1" xfId="1" applyFont="1" applyFill="1" applyBorder="1" applyAlignment="1">
      <alignment horizontal="center" vertical="center" wrapText="1"/>
    </xf>
    <xf numFmtId="0" fontId="15" fillId="0" borderId="1" xfId="1" applyFont="1" applyFill="1" applyBorder="1" applyAlignment="1">
      <alignment vertical="center" wrapText="1"/>
    </xf>
    <xf numFmtId="0" fontId="15" fillId="0" borderId="2" xfId="1" applyFont="1" applyFill="1" applyBorder="1" applyAlignment="1">
      <alignment horizontal="center" vertical="center" wrapText="1"/>
    </xf>
    <xf numFmtId="0" fontId="15" fillId="0" borderId="3" xfId="1" applyFont="1" applyFill="1" applyBorder="1" applyAlignment="1">
      <alignment horizontal="center" vertical="center" wrapText="1"/>
    </xf>
    <xf numFmtId="0" fontId="15" fillId="0" borderId="4" xfId="1" applyFont="1" applyFill="1" applyBorder="1" applyAlignment="1">
      <alignment horizontal="center" vertical="center" wrapText="1"/>
    </xf>
    <xf numFmtId="0" fontId="15" fillId="0" borderId="2" xfId="1" applyFont="1" applyBorder="1" applyAlignment="1">
      <alignment horizontal="center" vertical="center" wrapText="1"/>
    </xf>
    <xf numFmtId="0" fontId="15" fillId="0" borderId="3" xfId="1" applyFont="1" applyBorder="1" applyAlignment="1">
      <alignment horizontal="center" vertical="center" wrapText="1"/>
    </xf>
    <xf numFmtId="0" fontId="15" fillId="0" borderId="4" xfId="1" applyFont="1" applyBorder="1" applyAlignment="1">
      <alignment horizontal="center" vertical="center" wrapText="1"/>
    </xf>
    <xf numFmtId="0" fontId="15" fillId="0" borderId="2" xfId="1" applyFont="1" applyFill="1" applyBorder="1" applyAlignment="1">
      <alignment horizontal="left" vertical="center" wrapText="1"/>
    </xf>
    <xf numFmtId="0" fontId="15" fillId="0" borderId="3" xfId="1" applyFont="1" applyFill="1" applyBorder="1" applyAlignment="1">
      <alignment horizontal="left" vertical="center" wrapText="1"/>
    </xf>
    <xf numFmtId="0" fontId="15" fillId="0" borderId="4" xfId="1" applyFont="1" applyFill="1" applyBorder="1" applyAlignment="1">
      <alignment horizontal="left" vertical="center" wrapText="1"/>
    </xf>
    <xf numFmtId="0" fontId="12" fillId="0" borderId="1" xfId="1" applyFont="1" applyFill="1" applyBorder="1" applyAlignment="1">
      <alignment horizontal="center" vertical="center" wrapText="1"/>
    </xf>
    <xf numFmtId="0" fontId="12" fillId="0" borderId="1" xfId="1" applyFont="1" applyFill="1" applyBorder="1" applyAlignment="1">
      <alignment vertical="center" wrapText="1"/>
    </xf>
    <xf numFmtId="0" fontId="15" fillId="0" borderId="6" xfId="1" applyFont="1" applyFill="1" applyBorder="1" applyAlignment="1">
      <alignment horizontal="center" vertical="center" wrapText="1"/>
    </xf>
    <xf numFmtId="0" fontId="15" fillId="0" borderId="7" xfId="1" applyFont="1" applyFill="1" applyBorder="1" applyAlignment="1">
      <alignment horizontal="center" vertical="center" wrapText="1"/>
    </xf>
    <xf numFmtId="0" fontId="15" fillId="0" borderId="8" xfId="1" applyFont="1" applyFill="1" applyBorder="1" applyAlignment="1">
      <alignment horizontal="center" vertical="center" wrapText="1"/>
    </xf>
    <xf numFmtId="0" fontId="11" fillId="0" borderId="0" xfId="1" applyFont="1" applyFill="1" applyBorder="1" applyAlignment="1">
      <alignment vertical="center" wrapText="1"/>
    </xf>
    <xf numFmtId="0" fontId="11" fillId="0" borderId="0" xfId="1" applyFont="1" applyFill="1" applyAlignment="1">
      <alignment vertical="center" wrapText="1"/>
    </xf>
    <xf numFmtId="0" fontId="16" fillId="0" borderId="1" xfId="1" applyFont="1" applyFill="1" applyBorder="1" applyAlignment="1">
      <alignment horizontal="center" vertical="center" wrapText="1"/>
    </xf>
    <xf numFmtId="0" fontId="12" fillId="0" borderId="1" xfId="1" applyFont="1" applyFill="1" applyBorder="1" applyAlignment="1">
      <alignment wrapText="1"/>
    </xf>
    <xf numFmtId="0" fontId="1" fillId="0" borderId="1" xfId="1" applyFont="1" applyFill="1" applyBorder="1" applyAlignment="1">
      <alignment horizontal="center" vertical="center" wrapText="1"/>
    </xf>
    <xf numFmtId="0" fontId="13" fillId="0" borderId="1" xfId="1" applyFont="1" applyFill="1" applyBorder="1" applyAlignment="1">
      <alignment horizontal="center" vertical="center" wrapText="1"/>
    </xf>
    <xf numFmtId="0" fontId="13" fillId="0" borderId="0" xfId="1" applyFont="1" applyFill="1" applyAlignment="1">
      <alignment wrapText="1"/>
    </xf>
    <xf numFmtId="0" fontId="13" fillId="0" borderId="0" xfId="1" applyFont="1" applyFill="1" applyAlignment="1"/>
    <xf numFmtId="0" fontId="14" fillId="0" borderId="5" xfId="1" applyFont="1" applyFill="1" applyBorder="1" applyAlignment="1">
      <alignment horizontal="center" vertical="center" wrapText="1"/>
    </xf>
    <xf numFmtId="0" fontId="5" fillId="0" borderId="0" xfId="0" applyFont="1" applyFill="1" applyAlignment="1"/>
    <xf numFmtId="0" fontId="6" fillId="0" borderId="0" xfId="0" applyFont="1" applyFill="1" applyAlignment="1"/>
    <xf numFmtId="164" fontId="1" fillId="0" borderId="9" xfId="0" applyNumberFormat="1" applyFont="1" applyFill="1" applyBorder="1" applyAlignment="1">
      <alignment horizontal="center" vertical="center" wrapText="1"/>
    </xf>
    <xf numFmtId="164" fontId="1" fillId="0" borderId="0" xfId="0" applyNumberFormat="1" applyFont="1" applyFill="1" applyBorder="1" applyAlignment="1">
      <alignment horizontal="center" vertical="center" wrapText="1"/>
    </xf>
    <xf numFmtId="0" fontId="0" fillId="0" borderId="0" xfId="0" applyFill="1" applyAlignment="1"/>
    <xf numFmtId="0" fontId="24" fillId="0" borderId="0" xfId="0" applyFont="1" applyFill="1" applyBorder="1" applyAlignment="1">
      <alignment horizontal="left" wrapText="1"/>
    </xf>
    <xf numFmtId="0" fontId="6" fillId="0" borderId="0" xfId="0" applyFont="1" applyFill="1" applyAlignment="1">
      <alignment horizontal="left" wrapText="1"/>
    </xf>
    <xf numFmtId="0" fontId="16" fillId="0" borderId="1" xfId="1" applyFont="1" applyFill="1" applyBorder="1" applyAlignment="1">
      <alignment vertical="center" wrapText="1"/>
    </xf>
    <xf numFmtId="0" fontId="1" fillId="0" borderId="2" xfId="1" applyFont="1" applyFill="1" applyBorder="1" applyAlignment="1">
      <alignment horizontal="center" vertical="center" wrapText="1"/>
    </xf>
    <xf numFmtId="0" fontId="1" fillId="0" borderId="3"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1" fillId="5" borderId="0" xfId="1" applyFont="1" applyFill="1" applyBorder="1" applyAlignment="1">
      <alignment vertical="center" wrapText="1"/>
    </xf>
    <xf numFmtId="0" fontId="11" fillId="5" borderId="0" xfId="1" applyFont="1" applyFill="1" applyAlignment="1">
      <alignment vertical="center" wrapText="1"/>
    </xf>
    <xf numFmtId="0" fontId="15" fillId="5" borderId="1" xfId="1" applyFont="1" applyFill="1" applyBorder="1" applyAlignment="1">
      <alignment horizontal="center" vertical="center" wrapText="1"/>
    </xf>
    <xf numFmtId="0" fontId="15" fillId="5" borderId="1" xfId="1" applyFont="1" applyFill="1" applyBorder="1" applyAlignment="1">
      <alignment vertical="center" wrapText="1"/>
    </xf>
    <xf numFmtId="0" fontId="10" fillId="0" borderId="0" xfId="0" applyFont="1" applyFill="1" applyAlignment="1">
      <alignment horizontal="center" vertical="center" readingOrder="1"/>
    </xf>
    <xf numFmtId="0" fontId="10" fillId="0" borderId="0" xfId="0" applyFont="1" applyFill="1" applyBorder="1" applyAlignment="1">
      <alignment horizontal="center" vertical="center"/>
    </xf>
    <xf numFmtId="0" fontId="21" fillId="0" borderId="2"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22" fillId="0" borderId="0" xfId="0" applyFont="1" applyFill="1" applyAlignment="1">
      <alignment horizontal="center" vertical="center"/>
    </xf>
    <xf numFmtId="0" fontId="3" fillId="5" borderId="0" xfId="0" applyFont="1" applyFill="1" applyAlignment="1">
      <alignment horizontal="center"/>
    </xf>
    <xf numFmtId="4" fontId="1" fillId="4" borderId="1" xfId="0" applyNumberFormat="1"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4" xfId="0" applyFont="1" applyFill="1" applyBorder="1" applyAlignment="1">
      <alignment horizontal="center" vertical="center" wrapText="1"/>
    </xf>
  </cellXfs>
  <cellStyles count="3">
    <cellStyle name="Обычный" xfId="0" builtinId="0"/>
    <cellStyle name="Обычный 2" xfId="1"/>
    <cellStyle name="Финансовый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16"/>
  <sheetViews>
    <sheetView view="pageBreakPreview" zoomScale="90" zoomScaleNormal="100" zoomScaleSheetLayoutView="90" workbookViewId="0">
      <pane xSplit="8" ySplit="5" topLeftCell="I75" activePane="bottomRight" state="frozen"/>
      <selection pane="topRight" activeCell="I1" sqref="I1"/>
      <selection pane="bottomLeft" activeCell="A6" sqref="A6"/>
      <selection pane="bottomRight" activeCell="R74" sqref="R74"/>
    </sheetView>
  </sheetViews>
  <sheetFormatPr defaultColWidth="9.140625" defaultRowHeight="12.75" x14ac:dyDescent="0.2"/>
  <cols>
    <col min="1" max="1" width="2.7109375" style="1" customWidth="1"/>
    <col min="2" max="2" width="29.28515625" style="4" customWidth="1"/>
    <col min="3" max="3" width="43.7109375" style="5" customWidth="1"/>
    <col min="4" max="4" width="19" style="1" customWidth="1"/>
    <col min="5" max="5" width="5.42578125" style="1" customWidth="1"/>
    <col min="6" max="6" width="5.7109375" style="1" customWidth="1"/>
    <col min="7" max="8" width="5.28515625" style="1" customWidth="1"/>
    <col min="9" max="9" width="18.28515625" style="6" customWidth="1"/>
    <col min="10" max="10" width="14.42578125" style="6" customWidth="1"/>
    <col min="11" max="11" width="15.42578125" style="6" customWidth="1"/>
    <col min="12" max="13" width="16.42578125" style="6" customWidth="1"/>
    <col min="14" max="14" width="16.5703125" style="6" customWidth="1"/>
    <col min="15" max="15" width="16.140625" style="6" customWidth="1"/>
    <col min="16" max="16" width="15.140625" style="6" customWidth="1"/>
    <col min="17" max="18" width="16.85546875" style="1" customWidth="1"/>
    <col min="19" max="24" width="15.140625" style="1" hidden="1" customWidth="1"/>
    <col min="25" max="25" width="15.140625" style="1" customWidth="1"/>
    <col min="26" max="26" width="16.140625" style="1" customWidth="1"/>
    <col min="27" max="16384" width="9.140625" style="1"/>
  </cols>
  <sheetData>
    <row r="1" spans="1:31" ht="90.75" customHeight="1" x14ac:dyDescent="0.2">
      <c r="A1" s="149"/>
      <c r="B1" s="149"/>
      <c r="C1" s="149"/>
      <c r="D1" s="149"/>
      <c r="E1" s="149"/>
      <c r="F1" s="149"/>
      <c r="G1" s="149"/>
      <c r="H1" s="149"/>
      <c r="I1" s="149"/>
      <c r="J1" s="149"/>
      <c r="K1" s="149"/>
      <c r="L1" s="149"/>
      <c r="M1" s="149"/>
      <c r="N1" s="152" t="s">
        <v>93</v>
      </c>
      <c r="O1" s="153"/>
      <c r="P1" s="153"/>
      <c r="Q1" s="153"/>
      <c r="R1" s="153"/>
      <c r="S1" s="5"/>
      <c r="T1" s="5"/>
      <c r="U1" s="5"/>
      <c r="V1" s="5"/>
      <c r="W1" s="5"/>
      <c r="X1" s="5"/>
      <c r="Y1" s="5"/>
      <c r="Z1" s="5"/>
      <c r="AA1" s="5"/>
      <c r="AB1" s="5"/>
      <c r="AC1" s="5"/>
      <c r="AD1" s="5"/>
      <c r="AE1" s="5"/>
    </row>
    <row r="2" spans="1:31" ht="54" customHeight="1" x14ac:dyDescent="0.2">
      <c r="A2" s="150" t="s">
        <v>96</v>
      </c>
      <c r="B2" s="150"/>
      <c r="C2" s="150"/>
      <c r="D2" s="150"/>
      <c r="E2" s="150"/>
      <c r="F2" s="150"/>
      <c r="G2" s="150"/>
      <c r="H2" s="150"/>
      <c r="I2" s="150"/>
      <c r="J2" s="150"/>
      <c r="K2" s="150"/>
      <c r="L2" s="150"/>
      <c r="M2" s="150"/>
      <c r="N2" s="150"/>
      <c r="O2" s="150"/>
      <c r="P2" s="150"/>
      <c r="Q2" s="5"/>
      <c r="R2" s="5"/>
      <c r="S2" s="5"/>
      <c r="T2" s="5"/>
      <c r="U2" s="5"/>
      <c r="V2" s="5"/>
      <c r="W2" s="5"/>
      <c r="X2" s="5"/>
      <c r="Y2" s="5"/>
      <c r="Z2" s="5"/>
      <c r="AA2" s="5"/>
      <c r="AB2" s="5"/>
      <c r="AC2" s="5"/>
      <c r="AD2" s="5"/>
      <c r="AE2" s="5"/>
    </row>
    <row r="3" spans="1:31" ht="28.5" customHeight="1" x14ac:dyDescent="0.2">
      <c r="A3" s="146" t="s">
        <v>0</v>
      </c>
      <c r="B3" s="146" t="s">
        <v>1</v>
      </c>
      <c r="C3" s="146" t="s">
        <v>2</v>
      </c>
      <c r="D3" s="146" t="s">
        <v>3</v>
      </c>
      <c r="E3" s="146" t="s">
        <v>4</v>
      </c>
      <c r="F3" s="146"/>
      <c r="G3" s="146"/>
      <c r="H3" s="146"/>
      <c r="I3" s="151" t="s">
        <v>5</v>
      </c>
      <c r="J3" s="151"/>
      <c r="K3" s="151"/>
      <c r="L3" s="151"/>
      <c r="M3" s="151"/>
      <c r="N3" s="151"/>
      <c r="O3" s="151"/>
      <c r="P3" s="151"/>
      <c r="Q3" s="151"/>
      <c r="R3" s="151"/>
      <c r="S3" s="5"/>
      <c r="T3" s="5"/>
      <c r="U3" s="5"/>
      <c r="V3" s="5"/>
      <c r="W3" s="5"/>
      <c r="X3" s="5"/>
      <c r="Y3" s="5"/>
      <c r="Z3" s="5"/>
      <c r="AA3" s="5"/>
      <c r="AB3" s="5"/>
      <c r="AC3" s="5"/>
      <c r="AD3" s="5"/>
      <c r="AE3" s="5"/>
    </row>
    <row r="4" spans="1:31" ht="51" x14ac:dyDescent="0.2">
      <c r="A4" s="146"/>
      <c r="B4" s="146"/>
      <c r="C4" s="146"/>
      <c r="D4" s="146"/>
      <c r="E4" s="16" t="s">
        <v>6</v>
      </c>
      <c r="F4" s="20" t="s">
        <v>7</v>
      </c>
      <c r="G4" s="20" t="s">
        <v>8</v>
      </c>
      <c r="H4" s="16" t="s">
        <v>9</v>
      </c>
      <c r="I4" s="21" t="s">
        <v>10</v>
      </c>
      <c r="J4" s="21" t="s">
        <v>11</v>
      </c>
      <c r="K4" s="21" t="s">
        <v>12</v>
      </c>
      <c r="L4" s="21" t="s">
        <v>13</v>
      </c>
      <c r="M4" s="21" t="s">
        <v>14</v>
      </c>
      <c r="N4" s="21" t="s">
        <v>15</v>
      </c>
      <c r="O4" s="21" t="s">
        <v>16</v>
      </c>
      <c r="P4" s="21" t="s">
        <v>17</v>
      </c>
      <c r="Q4" s="39" t="s">
        <v>58</v>
      </c>
      <c r="R4" s="21" t="s">
        <v>113</v>
      </c>
      <c r="S4" s="5"/>
      <c r="T4" s="5"/>
      <c r="U4" s="5"/>
      <c r="V4" s="5"/>
      <c r="W4" s="5"/>
      <c r="X4" s="5"/>
      <c r="Y4" s="5"/>
      <c r="Z4" s="5"/>
      <c r="AA4" s="5"/>
      <c r="AB4" s="5"/>
      <c r="AC4" s="5"/>
      <c r="AD4" s="5"/>
      <c r="AE4" s="5"/>
    </row>
    <row r="5" spans="1:31" ht="22.5" customHeight="1" x14ac:dyDescent="0.2">
      <c r="A5" s="16"/>
      <c r="B5" s="145" t="s">
        <v>18</v>
      </c>
      <c r="C5" s="145"/>
      <c r="D5" s="145"/>
      <c r="E5" s="145"/>
      <c r="F5" s="145"/>
      <c r="G5" s="145"/>
      <c r="H5" s="145"/>
      <c r="I5" s="145"/>
      <c r="J5" s="145"/>
      <c r="K5" s="145"/>
      <c r="L5" s="145"/>
      <c r="M5" s="145"/>
      <c r="N5" s="145"/>
      <c r="O5" s="145"/>
      <c r="P5" s="21"/>
      <c r="Q5" s="39"/>
      <c r="R5" s="21"/>
      <c r="S5" s="5"/>
      <c r="T5" s="5"/>
      <c r="U5" s="5"/>
      <c r="V5" s="5"/>
      <c r="W5" s="5"/>
      <c r="X5" s="5"/>
      <c r="Y5" s="5"/>
      <c r="Z5" s="5"/>
      <c r="AA5" s="5"/>
      <c r="AB5" s="5"/>
      <c r="AC5" s="5"/>
      <c r="AD5" s="5"/>
      <c r="AE5" s="5"/>
    </row>
    <row r="6" spans="1:31" ht="177.75" customHeight="1" x14ac:dyDescent="0.2">
      <c r="A6" s="16">
        <v>1</v>
      </c>
      <c r="B6" s="22" t="s">
        <v>19</v>
      </c>
      <c r="C6" s="23" t="s">
        <v>97</v>
      </c>
      <c r="D6" s="18" t="s">
        <v>20</v>
      </c>
      <c r="E6" s="18" t="s">
        <v>21</v>
      </c>
      <c r="F6" s="18" t="s">
        <v>21</v>
      </c>
      <c r="G6" s="18" t="s">
        <v>21</v>
      </c>
      <c r="H6" s="18" t="s">
        <v>21</v>
      </c>
      <c r="I6" s="9">
        <f>SUM(J6:R6)</f>
        <v>1547919206.848901</v>
      </c>
      <c r="J6" s="9">
        <f>J7</f>
        <v>55458000</v>
      </c>
      <c r="K6" s="9">
        <f t="shared" ref="K6:R6" si="0">K7</f>
        <v>404055729.36000001</v>
      </c>
      <c r="L6" s="9">
        <f t="shared" si="0"/>
        <v>236607702.5</v>
      </c>
      <c r="M6" s="9">
        <f t="shared" si="0"/>
        <v>185840147.65000001</v>
      </c>
      <c r="N6" s="9">
        <f t="shared" si="0"/>
        <v>97913076.920000002</v>
      </c>
      <c r="O6" s="9">
        <f t="shared" si="0"/>
        <v>15319583.9</v>
      </c>
      <c r="P6" s="9">
        <f t="shared" si="0"/>
        <v>193340556.23890111</v>
      </c>
      <c r="Q6" s="9">
        <f t="shared" si="0"/>
        <v>229142755.13999999</v>
      </c>
      <c r="R6" s="9">
        <f t="shared" si="0"/>
        <v>130241655.14</v>
      </c>
      <c r="S6" s="5"/>
      <c r="T6" s="5"/>
      <c r="U6" s="5"/>
      <c r="V6" s="5"/>
      <c r="W6" s="5"/>
      <c r="X6" s="5"/>
      <c r="Y6" s="5"/>
      <c r="Z6" s="5"/>
      <c r="AA6" s="5"/>
      <c r="AB6" s="5"/>
      <c r="AC6" s="5"/>
      <c r="AD6" s="5"/>
      <c r="AE6" s="5"/>
    </row>
    <row r="7" spans="1:31" s="2" customFormat="1" ht="73.5" customHeight="1" x14ac:dyDescent="0.2">
      <c r="A7" s="164">
        <v>2</v>
      </c>
      <c r="B7" s="168" t="s">
        <v>22</v>
      </c>
      <c r="C7" s="161" t="s">
        <v>98</v>
      </c>
      <c r="D7" s="18" t="s">
        <v>20</v>
      </c>
      <c r="E7" s="18" t="s">
        <v>21</v>
      </c>
      <c r="F7" s="18" t="s">
        <v>21</v>
      </c>
      <c r="G7" s="18" t="s">
        <v>21</v>
      </c>
      <c r="H7" s="18" t="s">
        <v>21</v>
      </c>
      <c r="I7" s="9">
        <f t="shared" ref="I7:I19" si="1">SUM(J7:R7)</f>
        <v>1547919206.848901</v>
      </c>
      <c r="J7" s="9">
        <f>J11+J16+J17+J18+J19</f>
        <v>55458000</v>
      </c>
      <c r="K7" s="9">
        <f t="shared" ref="K7:R7" si="2">K11+K16+K17+K18+K19</f>
        <v>404055729.36000001</v>
      </c>
      <c r="L7" s="9">
        <f t="shared" si="2"/>
        <v>236607702.5</v>
      </c>
      <c r="M7" s="9">
        <f t="shared" si="2"/>
        <v>185840147.65000001</v>
      </c>
      <c r="N7" s="9">
        <f t="shared" si="2"/>
        <v>97913076.920000002</v>
      </c>
      <c r="O7" s="9">
        <f t="shared" si="2"/>
        <v>15319583.9</v>
      </c>
      <c r="P7" s="9">
        <f t="shared" si="2"/>
        <v>193340556.23890111</v>
      </c>
      <c r="Q7" s="9">
        <f t="shared" ref="Q7" si="3">Q11+Q16+Q17+Q18+Q19</f>
        <v>229142755.13999999</v>
      </c>
      <c r="R7" s="9">
        <f t="shared" si="2"/>
        <v>130241655.14</v>
      </c>
      <c r="S7" s="24"/>
      <c r="T7" s="24"/>
      <c r="U7" s="24"/>
      <c r="V7" s="24"/>
      <c r="W7" s="24"/>
      <c r="X7" s="24"/>
      <c r="Y7" s="24"/>
      <c r="Z7" s="24"/>
      <c r="AA7" s="24"/>
      <c r="AB7" s="24"/>
      <c r="AC7" s="24"/>
      <c r="AD7" s="24"/>
      <c r="AE7" s="24"/>
    </row>
    <row r="8" spans="1:31" s="2" customFormat="1" ht="29.25" customHeight="1" x14ac:dyDescent="0.2">
      <c r="A8" s="174"/>
      <c r="B8" s="169"/>
      <c r="C8" s="171"/>
      <c r="D8" s="18" t="s">
        <v>30</v>
      </c>
      <c r="E8" s="18" t="s">
        <v>21</v>
      </c>
      <c r="F8" s="18" t="s">
        <v>21</v>
      </c>
      <c r="G8" s="18" t="s">
        <v>21</v>
      </c>
      <c r="H8" s="18" t="s">
        <v>21</v>
      </c>
      <c r="I8" s="9">
        <f t="shared" si="1"/>
        <v>722071000</v>
      </c>
      <c r="J8" s="9">
        <f>J32</f>
        <v>55458000</v>
      </c>
      <c r="K8" s="9">
        <f t="shared" ref="K8:R8" si="4">K32</f>
        <v>401440000</v>
      </c>
      <c r="L8" s="9">
        <f t="shared" si="4"/>
        <v>135173000</v>
      </c>
      <c r="M8" s="9">
        <f t="shared" si="4"/>
        <v>110000000</v>
      </c>
      <c r="N8" s="9">
        <f>N32</f>
        <v>0</v>
      </c>
      <c r="O8" s="9">
        <f t="shared" si="4"/>
        <v>0</v>
      </c>
      <c r="P8" s="9">
        <f t="shared" si="4"/>
        <v>20000000</v>
      </c>
      <c r="Q8" s="9">
        <f t="shared" ref="Q8" si="5">Q32</f>
        <v>0</v>
      </c>
      <c r="R8" s="9">
        <f t="shared" si="4"/>
        <v>0</v>
      </c>
      <c r="S8" s="25"/>
      <c r="T8" s="24"/>
      <c r="U8" s="24"/>
      <c r="V8" s="24"/>
      <c r="W8" s="24"/>
      <c r="X8" s="24"/>
      <c r="Y8" s="24"/>
      <c r="Z8" s="24"/>
      <c r="AA8" s="24"/>
      <c r="AB8" s="24"/>
      <c r="AC8" s="24"/>
      <c r="AD8" s="24"/>
      <c r="AE8" s="24"/>
    </row>
    <row r="9" spans="1:31" s="2" customFormat="1" ht="29.25" customHeight="1" x14ac:dyDescent="0.2">
      <c r="A9" s="174"/>
      <c r="B9" s="169"/>
      <c r="C9" s="171"/>
      <c r="D9" s="18" t="s">
        <v>31</v>
      </c>
      <c r="E9" s="18" t="s">
        <v>21</v>
      </c>
      <c r="F9" s="18" t="s">
        <v>21</v>
      </c>
      <c r="G9" s="18" t="s">
        <v>21</v>
      </c>
      <c r="H9" s="18" t="s">
        <v>21</v>
      </c>
      <c r="I9" s="9">
        <f>SUM(J9:R9)</f>
        <v>474901206.84890109</v>
      </c>
      <c r="J9" s="9" t="s">
        <v>92</v>
      </c>
      <c r="K9" s="9">
        <f t="shared" ref="K9:R9" si="6">K21+K33</f>
        <v>2615729.36</v>
      </c>
      <c r="L9" s="9">
        <f t="shared" si="6"/>
        <v>2434702.5</v>
      </c>
      <c r="M9" s="9">
        <f t="shared" si="6"/>
        <v>41040147.649999999</v>
      </c>
      <c r="N9" s="9">
        <f t="shared" si="6"/>
        <v>9986076.9199999999</v>
      </c>
      <c r="O9" s="9">
        <f t="shared" si="6"/>
        <v>15319583.9</v>
      </c>
      <c r="P9" s="9">
        <f>P21+P33</f>
        <v>134120556.23890111</v>
      </c>
      <c r="Q9" s="9">
        <f t="shared" ref="Q9" si="7">Q21+Q33</f>
        <v>139142755.13999999</v>
      </c>
      <c r="R9" s="9">
        <f t="shared" si="6"/>
        <v>130241655.14</v>
      </c>
      <c r="S9" s="24"/>
      <c r="T9" s="24"/>
      <c r="U9" s="24"/>
      <c r="V9" s="24"/>
      <c r="W9" s="24"/>
      <c r="X9" s="24"/>
      <c r="Y9" s="24"/>
      <c r="Z9" s="24"/>
      <c r="AA9" s="24"/>
      <c r="AB9" s="24"/>
      <c r="AC9" s="24"/>
      <c r="AD9" s="24"/>
      <c r="AE9" s="24"/>
    </row>
    <row r="10" spans="1:31" s="2" customFormat="1" ht="38.25" x14ac:dyDescent="0.2">
      <c r="A10" s="165"/>
      <c r="B10" s="170"/>
      <c r="C10" s="162"/>
      <c r="D10" s="18" t="s">
        <v>32</v>
      </c>
      <c r="E10" s="18" t="s">
        <v>21</v>
      </c>
      <c r="F10" s="18" t="s">
        <v>21</v>
      </c>
      <c r="G10" s="18" t="s">
        <v>21</v>
      </c>
      <c r="H10" s="18" t="s">
        <v>21</v>
      </c>
      <c r="I10" s="9">
        <f t="shared" si="1"/>
        <v>350947000</v>
      </c>
      <c r="J10" s="9">
        <f>J34</f>
        <v>0</v>
      </c>
      <c r="K10" s="9">
        <f t="shared" ref="K10:R10" si="8">K34</f>
        <v>0</v>
      </c>
      <c r="L10" s="9">
        <f t="shared" si="8"/>
        <v>99000000</v>
      </c>
      <c r="M10" s="9">
        <f t="shared" si="8"/>
        <v>34800000</v>
      </c>
      <c r="N10" s="9">
        <f t="shared" si="8"/>
        <v>87927000</v>
      </c>
      <c r="O10" s="9">
        <f t="shared" si="8"/>
        <v>0</v>
      </c>
      <c r="P10" s="9">
        <f t="shared" si="8"/>
        <v>39220000</v>
      </c>
      <c r="Q10" s="9">
        <f t="shared" ref="Q10" si="9">Q34</f>
        <v>90000000</v>
      </c>
      <c r="R10" s="9">
        <f t="shared" si="8"/>
        <v>0</v>
      </c>
      <c r="S10" s="24"/>
      <c r="T10" s="24"/>
      <c r="U10" s="24"/>
      <c r="V10" s="24"/>
      <c r="W10" s="24"/>
      <c r="X10" s="24"/>
      <c r="Y10" s="24"/>
      <c r="Z10" s="24"/>
      <c r="AA10" s="24"/>
      <c r="AB10" s="24"/>
      <c r="AC10" s="24"/>
      <c r="AD10" s="24"/>
      <c r="AE10" s="24"/>
    </row>
    <row r="11" spans="1:31" ht="89.25" x14ac:dyDescent="0.2">
      <c r="A11" s="16">
        <v>3</v>
      </c>
      <c r="B11" s="26" t="s">
        <v>23</v>
      </c>
      <c r="C11" s="16" t="s">
        <v>24</v>
      </c>
      <c r="D11" s="16" t="s">
        <v>25</v>
      </c>
      <c r="E11" s="16" t="s">
        <v>21</v>
      </c>
      <c r="F11" s="16" t="s">
        <v>21</v>
      </c>
      <c r="G11" s="16" t="s">
        <v>21</v>
      </c>
      <c r="H11" s="16" t="s">
        <v>21</v>
      </c>
      <c r="I11" s="8">
        <f t="shared" si="1"/>
        <v>0</v>
      </c>
      <c r="J11" s="8">
        <f>J12</f>
        <v>0</v>
      </c>
      <c r="K11" s="8">
        <f t="shared" ref="K11:R11" si="10">K12</f>
        <v>0</v>
      </c>
      <c r="L11" s="8">
        <f t="shared" si="10"/>
        <v>0</v>
      </c>
      <c r="M11" s="8">
        <f t="shared" si="10"/>
        <v>0</v>
      </c>
      <c r="N11" s="8">
        <f t="shared" si="10"/>
        <v>0</v>
      </c>
      <c r="O11" s="8">
        <f t="shared" si="10"/>
        <v>0</v>
      </c>
      <c r="P11" s="8">
        <f t="shared" si="10"/>
        <v>0</v>
      </c>
      <c r="Q11" s="38">
        <f t="shared" si="10"/>
        <v>0</v>
      </c>
      <c r="R11" s="8">
        <f t="shared" si="10"/>
        <v>0</v>
      </c>
      <c r="S11" s="5"/>
      <c r="T11" s="5"/>
      <c r="U11" s="5"/>
      <c r="V11" s="5"/>
      <c r="W11" s="5"/>
      <c r="X11" s="5"/>
      <c r="Y11" s="5"/>
      <c r="Z11" s="5"/>
      <c r="AA11" s="5"/>
      <c r="AB11" s="5"/>
      <c r="AC11" s="5"/>
      <c r="AD11" s="5"/>
      <c r="AE11" s="5"/>
    </row>
    <row r="12" spans="1:31" ht="89.25" x14ac:dyDescent="0.2">
      <c r="A12" s="16">
        <v>4</v>
      </c>
      <c r="B12" s="26" t="s">
        <v>26</v>
      </c>
      <c r="C12" s="16" t="s">
        <v>24</v>
      </c>
      <c r="D12" s="16" t="s">
        <v>25</v>
      </c>
      <c r="E12" s="16" t="s">
        <v>21</v>
      </c>
      <c r="F12" s="16" t="s">
        <v>21</v>
      </c>
      <c r="G12" s="16" t="s">
        <v>21</v>
      </c>
      <c r="H12" s="16" t="s">
        <v>21</v>
      </c>
      <c r="I12" s="8">
        <f t="shared" si="1"/>
        <v>0</v>
      </c>
      <c r="J12" s="8">
        <f>J13+J14+J15</f>
        <v>0</v>
      </c>
      <c r="K12" s="8">
        <f t="shared" ref="K12:R12" si="11">K13+K14+K15</f>
        <v>0</v>
      </c>
      <c r="L12" s="8">
        <f t="shared" si="11"/>
        <v>0</v>
      </c>
      <c r="M12" s="8">
        <f t="shared" si="11"/>
        <v>0</v>
      </c>
      <c r="N12" s="8">
        <f t="shared" si="11"/>
        <v>0</v>
      </c>
      <c r="O12" s="8">
        <f t="shared" si="11"/>
        <v>0</v>
      </c>
      <c r="P12" s="8">
        <f t="shared" si="11"/>
        <v>0</v>
      </c>
      <c r="Q12" s="38">
        <f t="shared" ref="Q12" si="12">Q13+Q14+Q15</f>
        <v>0</v>
      </c>
      <c r="R12" s="8">
        <f t="shared" si="11"/>
        <v>0</v>
      </c>
      <c r="S12" s="5"/>
      <c r="T12" s="5"/>
      <c r="U12" s="5"/>
      <c r="V12" s="5"/>
      <c r="W12" s="5"/>
      <c r="X12" s="5"/>
      <c r="Y12" s="5"/>
      <c r="Z12" s="5"/>
      <c r="AA12" s="5"/>
      <c r="AB12" s="5"/>
      <c r="AC12" s="5"/>
      <c r="AD12" s="5"/>
      <c r="AE12" s="5"/>
    </row>
    <row r="13" spans="1:31" ht="63.75" x14ac:dyDescent="0.2">
      <c r="A13" s="16">
        <v>5</v>
      </c>
      <c r="B13" s="26" t="s">
        <v>99</v>
      </c>
      <c r="C13" s="16" t="s">
        <v>24</v>
      </c>
      <c r="D13" s="16" t="s">
        <v>25</v>
      </c>
      <c r="E13" s="16" t="s">
        <v>21</v>
      </c>
      <c r="F13" s="16" t="s">
        <v>21</v>
      </c>
      <c r="G13" s="16" t="s">
        <v>21</v>
      </c>
      <c r="H13" s="16" t="s">
        <v>21</v>
      </c>
      <c r="I13" s="8">
        <f t="shared" si="1"/>
        <v>0</v>
      </c>
      <c r="J13" s="8"/>
      <c r="K13" s="8"/>
      <c r="L13" s="8"/>
      <c r="M13" s="8"/>
      <c r="N13" s="8"/>
      <c r="O13" s="8"/>
      <c r="P13" s="8"/>
      <c r="Q13" s="38"/>
      <c r="R13" s="8"/>
      <c r="S13" s="5"/>
      <c r="T13" s="5"/>
      <c r="U13" s="5"/>
      <c r="V13" s="5"/>
      <c r="W13" s="5"/>
      <c r="X13" s="5"/>
      <c r="Y13" s="5"/>
      <c r="Z13" s="5"/>
      <c r="AA13" s="5"/>
      <c r="AB13" s="5"/>
      <c r="AC13" s="5"/>
      <c r="AD13" s="5"/>
      <c r="AE13" s="5"/>
    </row>
    <row r="14" spans="1:31" ht="38.25" x14ac:dyDescent="0.2">
      <c r="A14" s="16">
        <v>6</v>
      </c>
      <c r="B14" s="26" t="s">
        <v>100</v>
      </c>
      <c r="C14" s="16" t="s">
        <v>24</v>
      </c>
      <c r="D14" s="16" t="s">
        <v>25</v>
      </c>
      <c r="E14" s="16" t="s">
        <v>21</v>
      </c>
      <c r="F14" s="16" t="s">
        <v>21</v>
      </c>
      <c r="G14" s="16" t="s">
        <v>21</v>
      </c>
      <c r="H14" s="16" t="s">
        <v>21</v>
      </c>
      <c r="I14" s="8">
        <f t="shared" si="1"/>
        <v>0</v>
      </c>
      <c r="J14" s="8"/>
      <c r="K14" s="8"/>
      <c r="L14" s="8"/>
      <c r="M14" s="8"/>
      <c r="N14" s="8"/>
      <c r="O14" s="8"/>
      <c r="P14" s="8"/>
      <c r="Q14" s="38"/>
      <c r="R14" s="8"/>
      <c r="S14" s="5"/>
      <c r="T14" s="5"/>
      <c r="U14" s="5"/>
      <c r="V14" s="5"/>
      <c r="W14" s="5"/>
      <c r="X14" s="5"/>
      <c r="Y14" s="5"/>
      <c r="Z14" s="5"/>
      <c r="AA14" s="5"/>
      <c r="AB14" s="5"/>
      <c r="AC14" s="5"/>
      <c r="AD14" s="5"/>
      <c r="AE14" s="5"/>
    </row>
    <row r="15" spans="1:31" ht="51" x14ac:dyDescent="0.2">
      <c r="A15" s="16">
        <v>7</v>
      </c>
      <c r="B15" s="26" t="s">
        <v>101</v>
      </c>
      <c r="C15" s="16" t="s">
        <v>24</v>
      </c>
      <c r="D15" s="16" t="s">
        <v>25</v>
      </c>
      <c r="E15" s="16" t="s">
        <v>21</v>
      </c>
      <c r="F15" s="16" t="s">
        <v>21</v>
      </c>
      <c r="G15" s="16" t="s">
        <v>21</v>
      </c>
      <c r="H15" s="16" t="s">
        <v>21</v>
      </c>
      <c r="I15" s="8">
        <f t="shared" si="1"/>
        <v>0</v>
      </c>
      <c r="J15" s="8"/>
      <c r="K15" s="8"/>
      <c r="L15" s="8"/>
      <c r="M15" s="8"/>
      <c r="N15" s="8"/>
      <c r="O15" s="8"/>
      <c r="P15" s="8"/>
      <c r="Q15" s="38"/>
      <c r="R15" s="8"/>
      <c r="S15" s="5"/>
      <c r="T15" s="5"/>
      <c r="U15" s="5"/>
      <c r="V15" s="5"/>
      <c r="W15" s="5"/>
      <c r="X15" s="5"/>
      <c r="Y15" s="5"/>
      <c r="Z15" s="5"/>
      <c r="AA15" s="5"/>
      <c r="AB15" s="5"/>
      <c r="AC15" s="5"/>
      <c r="AD15" s="5"/>
      <c r="AE15" s="5"/>
    </row>
    <row r="16" spans="1:31" ht="89.25" x14ac:dyDescent="0.2">
      <c r="A16" s="16">
        <v>8</v>
      </c>
      <c r="B16" s="26" t="s">
        <v>27</v>
      </c>
      <c r="C16" s="16" t="s">
        <v>102</v>
      </c>
      <c r="D16" s="16" t="s">
        <v>28</v>
      </c>
      <c r="E16" s="16" t="s">
        <v>21</v>
      </c>
      <c r="F16" s="16" t="s">
        <v>21</v>
      </c>
      <c r="G16" s="16" t="s">
        <v>21</v>
      </c>
      <c r="H16" s="16" t="s">
        <v>21</v>
      </c>
      <c r="I16" s="8">
        <f t="shared" si="1"/>
        <v>4551431.8599999994</v>
      </c>
      <c r="J16" s="8">
        <f>J21</f>
        <v>0</v>
      </c>
      <c r="K16" s="8">
        <f t="shared" ref="K16:P16" si="13">K21</f>
        <v>2615729.36</v>
      </c>
      <c r="L16" s="8">
        <f t="shared" si="13"/>
        <v>1935702.5</v>
      </c>
      <c r="M16" s="8">
        <f t="shared" si="13"/>
        <v>0</v>
      </c>
      <c r="N16" s="8">
        <f t="shared" si="13"/>
        <v>0</v>
      </c>
      <c r="O16" s="8">
        <f t="shared" si="13"/>
        <v>0</v>
      </c>
      <c r="P16" s="8">
        <f t="shared" si="13"/>
        <v>0</v>
      </c>
      <c r="Q16" s="38">
        <f t="shared" ref="Q16:R16" si="14">Q21</f>
        <v>0</v>
      </c>
      <c r="R16" s="8">
        <f t="shared" si="14"/>
        <v>0</v>
      </c>
      <c r="S16" s="5"/>
      <c r="T16" s="5"/>
      <c r="U16" s="5"/>
      <c r="V16" s="5"/>
      <c r="W16" s="5"/>
      <c r="X16" s="5"/>
      <c r="Y16" s="5"/>
      <c r="Z16" s="5"/>
      <c r="AA16" s="5"/>
      <c r="AB16" s="5"/>
      <c r="AC16" s="5"/>
      <c r="AD16" s="5"/>
      <c r="AE16" s="5"/>
    </row>
    <row r="17" spans="1:31" ht="40.5" customHeight="1" x14ac:dyDescent="0.2">
      <c r="A17" s="146">
        <v>9</v>
      </c>
      <c r="B17" s="144" t="s">
        <v>29</v>
      </c>
      <c r="C17" s="146" t="s">
        <v>59</v>
      </c>
      <c r="D17" s="16" t="s">
        <v>30</v>
      </c>
      <c r="E17" s="16" t="s">
        <v>21</v>
      </c>
      <c r="F17" s="16" t="s">
        <v>21</v>
      </c>
      <c r="G17" s="16" t="s">
        <v>21</v>
      </c>
      <c r="H17" s="16" t="s">
        <v>21</v>
      </c>
      <c r="I17" s="8">
        <f t="shared" si="1"/>
        <v>722071000</v>
      </c>
      <c r="J17" s="8">
        <f>J32</f>
        <v>55458000</v>
      </c>
      <c r="K17" s="8">
        <f t="shared" ref="K17:P17" si="15">K32</f>
        <v>401440000</v>
      </c>
      <c r="L17" s="8">
        <f t="shared" si="15"/>
        <v>135173000</v>
      </c>
      <c r="M17" s="8">
        <f t="shared" si="15"/>
        <v>110000000</v>
      </c>
      <c r="N17" s="8">
        <f t="shared" si="15"/>
        <v>0</v>
      </c>
      <c r="O17" s="8">
        <f t="shared" si="15"/>
        <v>0</v>
      </c>
      <c r="P17" s="8">
        <f t="shared" si="15"/>
        <v>20000000</v>
      </c>
      <c r="Q17" s="38">
        <f t="shared" ref="Q17:R17" si="16">Q32</f>
        <v>0</v>
      </c>
      <c r="R17" s="8">
        <f t="shared" si="16"/>
        <v>0</v>
      </c>
      <c r="S17" s="5"/>
      <c r="T17" s="5"/>
      <c r="U17" s="5"/>
      <c r="V17" s="5"/>
      <c r="W17" s="5"/>
      <c r="X17" s="5"/>
      <c r="Y17" s="5"/>
      <c r="Z17" s="5"/>
      <c r="AA17" s="5"/>
      <c r="AB17" s="5"/>
      <c r="AC17" s="5"/>
      <c r="AD17" s="5"/>
      <c r="AE17" s="5"/>
    </row>
    <row r="18" spans="1:31" ht="40.5" customHeight="1" x14ac:dyDescent="0.2">
      <c r="A18" s="146"/>
      <c r="B18" s="144"/>
      <c r="C18" s="146"/>
      <c r="D18" s="16" t="s">
        <v>31</v>
      </c>
      <c r="E18" s="16"/>
      <c r="F18" s="16"/>
      <c r="G18" s="16"/>
      <c r="H18" s="16"/>
      <c r="I18" s="8">
        <f t="shared" si="1"/>
        <v>470349774.98890108</v>
      </c>
      <c r="J18" s="8">
        <f t="shared" ref="J18:P19" si="17">J33</f>
        <v>0</v>
      </c>
      <c r="K18" s="8">
        <f t="shared" si="17"/>
        <v>0</v>
      </c>
      <c r="L18" s="8">
        <f t="shared" si="17"/>
        <v>499000</v>
      </c>
      <c r="M18" s="8">
        <f t="shared" si="17"/>
        <v>41040147.649999999</v>
      </c>
      <c r="N18" s="8">
        <f t="shared" si="17"/>
        <v>9986076.9199999999</v>
      </c>
      <c r="O18" s="8">
        <f t="shared" si="17"/>
        <v>15319583.9</v>
      </c>
      <c r="P18" s="8">
        <f t="shared" si="17"/>
        <v>134120556.23890111</v>
      </c>
      <c r="Q18" s="38">
        <f t="shared" ref="Q18:R18" si="18">Q33</f>
        <v>139142755.13999999</v>
      </c>
      <c r="R18" s="8">
        <f t="shared" si="18"/>
        <v>130241655.14</v>
      </c>
      <c r="S18" s="5"/>
      <c r="T18" s="5"/>
      <c r="U18" s="5"/>
      <c r="V18" s="5"/>
      <c r="W18" s="5"/>
      <c r="X18" s="5"/>
      <c r="Y18" s="5"/>
      <c r="Z18" s="5"/>
      <c r="AA18" s="5"/>
      <c r="AB18" s="5"/>
      <c r="AC18" s="5"/>
      <c r="AD18" s="5"/>
      <c r="AE18" s="5"/>
    </row>
    <row r="19" spans="1:31" ht="40.5" customHeight="1" x14ac:dyDescent="0.2">
      <c r="A19" s="146"/>
      <c r="B19" s="144"/>
      <c r="C19" s="146"/>
      <c r="D19" s="16" t="s">
        <v>32</v>
      </c>
      <c r="E19" s="16" t="s">
        <v>21</v>
      </c>
      <c r="F19" s="16" t="s">
        <v>21</v>
      </c>
      <c r="G19" s="16" t="s">
        <v>21</v>
      </c>
      <c r="H19" s="16" t="s">
        <v>21</v>
      </c>
      <c r="I19" s="8">
        <f t="shared" si="1"/>
        <v>350947000</v>
      </c>
      <c r="J19" s="8">
        <f t="shared" si="17"/>
        <v>0</v>
      </c>
      <c r="K19" s="8">
        <f t="shared" si="17"/>
        <v>0</v>
      </c>
      <c r="L19" s="8">
        <f t="shared" si="17"/>
        <v>99000000</v>
      </c>
      <c r="M19" s="8">
        <f t="shared" si="17"/>
        <v>34800000</v>
      </c>
      <c r="N19" s="8">
        <f t="shared" si="17"/>
        <v>87927000</v>
      </c>
      <c r="O19" s="8">
        <f t="shared" si="17"/>
        <v>0</v>
      </c>
      <c r="P19" s="8">
        <f t="shared" si="17"/>
        <v>39220000</v>
      </c>
      <c r="Q19" s="38">
        <f t="shared" ref="Q19:R19" si="19">Q34</f>
        <v>90000000</v>
      </c>
      <c r="R19" s="8">
        <f t="shared" si="19"/>
        <v>0</v>
      </c>
      <c r="S19" s="5"/>
      <c r="T19" s="5"/>
      <c r="U19" s="5"/>
      <c r="V19" s="5"/>
      <c r="W19" s="5"/>
      <c r="X19" s="5"/>
      <c r="Y19" s="5"/>
      <c r="Z19" s="5"/>
      <c r="AA19" s="5"/>
      <c r="AB19" s="5"/>
      <c r="AC19" s="5"/>
      <c r="AD19" s="5"/>
      <c r="AE19" s="5"/>
    </row>
    <row r="20" spans="1:31" ht="18.75" x14ac:dyDescent="0.2">
      <c r="A20" s="145" t="s">
        <v>103</v>
      </c>
      <c r="B20" s="145"/>
      <c r="C20" s="145"/>
      <c r="D20" s="145"/>
      <c r="E20" s="145"/>
      <c r="F20" s="145"/>
      <c r="G20" s="145"/>
      <c r="H20" s="145"/>
      <c r="I20" s="145"/>
      <c r="J20" s="145"/>
      <c r="K20" s="145"/>
      <c r="L20" s="145"/>
      <c r="M20" s="145"/>
      <c r="N20" s="145"/>
      <c r="O20" s="145"/>
      <c r="P20" s="145"/>
      <c r="Q20" s="5"/>
      <c r="R20" s="5"/>
      <c r="S20" s="5"/>
      <c r="T20" s="5"/>
      <c r="U20" s="5"/>
      <c r="V20" s="5"/>
      <c r="W20" s="5"/>
      <c r="X20" s="5"/>
      <c r="Y20" s="5"/>
      <c r="Z20" s="5"/>
      <c r="AA20" s="5"/>
      <c r="AB20" s="5"/>
      <c r="AC20" s="5"/>
      <c r="AD20" s="5"/>
      <c r="AE20" s="5"/>
    </row>
    <row r="21" spans="1:31" ht="109.5" customHeight="1" x14ac:dyDescent="0.2">
      <c r="A21" s="16">
        <v>10</v>
      </c>
      <c r="B21" s="27" t="s">
        <v>64</v>
      </c>
      <c r="C21" s="18" t="s">
        <v>104</v>
      </c>
      <c r="D21" s="18" t="s">
        <v>28</v>
      </c>
      <c r="E21" s="18" t="s">
        <v>21</v>
      </c>
      <c r="F21" s="18" t="s">
        <v>21</v>
      </c>
      <c r="G21" s="18" t="s">
        <v>21</v>
      </c>
      <c r="H21" s="18" t="s">
        <v>21</v>
      </c>
      <c r="I21" s="8">
        <f t="shared" ref="I21:I29" si="20">SUM(J21:R21)</f>
        <v>4551431.8599999994</v>
      </c>
      <c r="J21" s="9">
        <f>J22</f>
        <v>0</v>
      </c>
      <c r="K21" s="9">
        <f t="shared" ref="K21:R21" si="21">K22</f>
        <v>2615729.36</v>
      </c>
      <c r="L21" s="9">
        <f t="shared" si="21"/>
        <v>1935702.5</v>
      </c>
      <c r="M21" s="9">
        <f t="shared" si="21"/>
        <v>0</v>
      </c>
      <c r="N21" s="9">
        <f t="shared" si="21"/>
        <v>0</v>
      </c>
      <c r="O21" s="9">
        <f t="shared" si="21"/>
        <v>0</v>
      </c>
      <c r="P21" s="9">
        <f t="shared" si="21"/>
        <v>0</v>
      </c>
      <c r="Q21" s="9">
        <f t="shared" si="21"/>
        <v>0</v>
      </c>
      <c r="R21" s="9">
        <f t="shared" si="21"/>
        <v>0</v>
      </c>
      <c r="S21" s="5"/>
      <c r="T21" s="5"/>
      <c r="U21" s="5"/>
      <c r="V21" s="5"/>
      <c r="W21" s="5"/>
      <c r="X21" s="5"/>
      <c r="Y21" s="5"/>
      <c r="Z21" s="5"/>
      <c r="AA21" s="5"/>
      <c r="AB21" s="5"/>
      <c r="AC21" s="5"/>
      <c r="AD21" s="5"/>
      <c r="AE21" s="5"/>
    </row>
    <row r="22" spans="1:31" ht="105.75" customHeight="1" x14ac:dyDescent="0.2">
      <c r="A22" s="16">
        <v>11</v>
      </c>
      <c r="B22" s="27" t="s">
        <v>33</v>
      </c>
      <c r="C22" s="18" t="s">
        <v>105</v>
      </c>
      <c r="D22" s="18" t="s">
        <v>28</v>
      </c>
      <c r="E22" s="18" t="s">
        <v>21</v>
      </c>
      <c r="F22" s="18" t="s">
        <v>21</v>
      </c>
      <c r="G22" s="18" t="s">
        <v>21</v>
      </c>
      <c r="H22" s="18" t="s">
        <v>21</v>
      </c>
      <c r="I22" s="8">
        <f t="shared" si="20"/>
        <v>4551431.8599999994</v>
      </c>
      <c r="J22" s="9">
        <f>J23+J24+J25+J26</f>
        <v>0</v>
      </c>
      <c r="K22" s="9">
        <f t="shared" ref="K22:R22" si="22">K23+K24+K25+K26</f>
        <v>2615729.36</v>
      </c>
      <c r="L22" s="9">
        <f t="shared" si="22"/>
        <v>1935702.5</v>
      </c>
      <c r="M22" s="9">
        <f t="shared" si="22"/>
        <v>0</v>
      </c>
      <c r="N22" s="9">
        <f t="shared" si="22"/>
        <v>0</v>
      </c>
      <c r="O22" s="9">
        <f t="shared" si="22"/>
        <v>0</v>
      </c>
      <c r="P22" s="9">
        <f t="shared" si="22"/>
        <v>0</v>
      </c>
      <c r="Q22" s="9">
        <f t="shared" ref="Q22" si="23">Q23+Q24+Q25+Q26</f>
        <v>0</v>
      </c>
      <c r="R22" s="9">
        <f t="shared" si="22"/>
        <v>0</v>
      </c>
      <c r="S22" s="5"/>
      <c r="T22" s="5"/>
      <c r="U22" s="5"/>
      <c r="V22" s="5"/>
      <c r="W22" s="5"/>
      <c r="X22" s="5"/>
      <c r="Y22" s="5"/>
      <c r="Z22" s="5"/>
      <c r="AA22" s="5"/>
      <c r="AB22" s="5"/>
      <c r="AC22" s="5"/>
      <c r="AD22" s="5"/>
      <c r="AE22" s="5"/>
    </row>
    <row r="23" spans="1:31" ht="72" x14ac:dyDescent="0.2">
      <c r="A23" s="16">
        <v>12</v>
      </c>
      <c r="B23" s="28" t="s">
        <v>34</v>
      </c>
      <c r="C23" s="17" t="s">
        <v>106</v>
      </c>
      <c r="D23" s="16" t="s">
        <v>28</v>
      </c>
      <c r="E23" s="16" t="s">
        <v>21</v>
      </c>
      <c r="F23" s="16" t="s">
        <v>21</v>
      </c>
      <c r="G23" s="16" t="s">
        <v>21</v>
      </c>
      <c r="H23" s="16" t="s">
        <v>21</v>
      </c>
      <c r="I23" s="8">
        <f t="shared" si="20"/>
        <v>4551431.8599999994</v>
      </c>
      <c r="J23" s="8">
        <v>0</v>
      </c>
      <c r="K23" s="8">
        <v>2615729.36</v>
      </c>
      <c r="L23" s="8">
        <v>1935702.5</v>
      </c>
      <c r="M23" s="8">
        <v>0</v>
      </c>
      <c r="N23" s="8">
        <v>0</v>
      </c>
      <c r="O23" s="8">
        <v>0</v>
      </c>
      <c r="P23" s="8"/>
      <c r="Q23" s="38"/>
      <c r="R23" s="8"/>
      <c r="S23" s="5"/>
      <c r="T23" s="5"/>
      <c r="U23" s="5"/>
      <c r="V23" s="5"/>
      <c r="W23" s="5"/>
      <c r="X23" s="5"/>
      <c r="Y23" s="5"/>
      <c r="Z23" s="5"/>
      <c r="AA23" s="5"/>
      <c r="AB23" s="5"/>
      <c r="AC23" s="5"/>
      <c r="AD23" s="5"/>
      <c r="AE23" s="5"/>
    </row>
    <row r="24" spans="1:31" ht="48" x14ac:dyDescent="0.2">
      <c r="A24" s="16">
        <v>13</v>
      </c>
      <c r="B24" s="28" t="s">
        <v>35</v>
      </c>
      <c r="C24" s="17" t="s">
        <v>24</v>
      </c>
      <c r="D24" s="16" t="s">
        <v>25</v>
      </c>
      <c r="E24" s="16" t="s">
        <v>21</v>
      </c>
      <c r="F24" s="16" t="s">
        <v>21</v>
      </c>
      <c r="G24" s="16" t="s">
        <v>21</v>
      </c>
      <c r="H24" s="16" t="s">
        <v>21</v>
      </c>
      <c r="I24" s="8">
        <f t="shared" si="20"/>
        <v>0</v>
      </c>
      <c r="J24" s="8"/>
      <c r="K24" s="8"/>
      <c r="L24" s="8"/>
      <c r="M24" s="8"/>
      <c r="N24" s="8"/>
      <c r="O24" s="8"/>
      <c r="P24" s="8"/>
      <c r="Q24" s="38"/>
      <c r="R24" s="8"/>
      <c r="S24" s="5"/>
      <c r="T24" s="5"/>
      <c r="U24" s="5"/>
      <c r="V24" s="5"/>
      <c r="W24" s="5"/>
      <c r="X24" s="5"/>
      <c r="Y24" s="5"/>
      <c r="Z24" s="5"/>
      <c r="AA24" s="5"/>
      <c r="AB24" s="5"/>
      <c r="AC24" s="5"/>
      <c r="AD24" s="5"/>
      <c r="AE24" s="5"/>
    </row>
    <row r="25" spans="1:31" ht="36" x14ac:dyDescent="0.2">
      <c r="A25" s="16">
        <v>14</v>
      </c>
      <c r="B25" s="28" t="s">
        <v>36</v>
      </c>
      <c r="C25" s="17" t="s">
        <v>24</v>
      </c>
      <c r="D25" s="16" t="s">
        <v>25</v>
      </c>
      <c r="E25" s="16" t="s">
        <v>21</v>
      </c>
      <c r="F25" s="16" t="s">
        <v>21</v>
      </c>
      <c r="G25" s="16" t="s">
        <v>21</v>
      </c>
      <c r="H25" s="16" t="s">
        <v>21</v>
      </c>
      <c r="I25" s="8">
        <f t="shared" si="20"/>
        <v>0</v>
      </c>
      <c r="J25" s="8"/>
      <c r="K25" s="8"/>
      <c r="L25" s="8"/>
      <c r="M25" s="8"/>
      <c r="N25" s="8"/>
      <c r="O25" s="8"/>
      <c r="P25" s="8"/>
      <c r="Q25" s="38"/>
      <c r="R25" s="8"/>
      <c r="S25" s="5"/>
      <c r="T25" s="5"/>
      <c r="U25" s="5"/>
      <c r="V25" s="5"/>
      <c r="W25" s="5"/>
      <c r="X25" s="5"/>
      <c r="Y25" s="5"/>
      <c r="Z25" s="5"/>
      <c r="AA25" s="5"/>
      <c r="AB25" s="5"/>
      <c r="AC25" s="5"/>
      <c r="AD25" s="5"/>
      <c r="AE25" s="5"/>
    </row>
    <row r="26" spans="1:31" ht="72" x14ac:dyDescent="0.2">
      <c r="A26" s="146">
        <v>15</v>
      </c>
      <c r="B26" s="28" t="s">
        <v>65</v>
      </c>
      <c r="C26" s="17" t="s">
        <v>107</v>
      </c>
      <c r="D26" s="16" t="s">
        <v>25</v>
      </c>
      <c r="E26" s="16" t="s">
        <v>21</v>
      </c>
      <c r="F26" s="16" t="s">
        <v>21</v>
      </c>
      <c r="G26" s="16" t="s">
        <v>21</v>
      </c>
      <c r="H26" s="16" t="s">
        <v>21</v>
      </c>
      <c r="I26" s="8">
        <f t="shared" si="20"/>
        <v>0</v>
      </c>
      <c r="J26" s="8"/>
      <c r="K26" s="8"/>
      <c r="L26" s="8"/>
      <c r="M26" s="8"/>
      <c r="N26" s="8"/>
      <c r="O26" s="8"/>
      <c r="P26" s="8"/>
      <c r="Q26" s="38"/>
      <c r="R26" s="8"/>
      <c r="S26" s="5"/>
      <c r="T26" s="5"/>
      <c r="U26" s="5"/>
      <c r="V26" s="5"/>
      <c r="W26" s="5"/>
      <c r="X26" s="5"/>
      <c r="Y26" s="5"/>
      <c r="Z26" s="5"/>
      <c r="AA26" s="5"/>
      <c r="AB26" s="5"/>
      <c r="AC26" s="5"/>
      <c r="AD26" s="5"/>
      <c r="AE26" s="5"/>
    </row>
    <row r="27" spans="1:31" ht="24" customHeight="1" x14ac:dyDescent="0.2">
      <c r="A27" s="146"/>
      <c r="B27" s="147" t="s">
        <v>37</v>
      </c>
      <c r="C27" s="147"/>
      <c r="D27" s="147"/>
      <c r="E27" s="147"/>
      <c r="F27" s="147"/>
      <c r="G27" s="147"/>
      <c r="H27" s="147"/>
      <c r="I27" s="8">
        <f t="shared" si="20"/>
        <v>4551431.8599999994</v>
      </c>
      <c r="J27" s="9">
        <f>J21</f>
        <v>0</v>
      </c>
      <c r="K27" s="9">
        <f t="shared" ref="K27:P27" si="24">K21</f>
        <v>2615729.36</v>
      </c>
      <c r="L27" s="9">
        <f t="shared" si="24"/>
        <v>1935702.5</v>
      </c>
      <c r="M27" s="9">
        <f t="shared" si="24"/>
        <v>0</v>
      </c>
      <c r="N27" s="9">
        <f t="shared" si="24"/>
        <v>0</v>
      </c>
      <c r="O27" s="9">
        <f t="shared" si="24"/>
        <v>0</v>
      </c>
      <c r="P27" s="9">
        <f t="shared" si="24"/>
        <v>0</v>
      </c>
      <c r="Q27" s="9">
        <f t="shared" ref="Q27:R27" si="25">Q21</f>
        <v>0</v>
      </c>
      <c r="R27" s="9">
        <f t="shared" si="25"/>
        <v>0</v>
      </c>
      <c r="S27" s="5"/>
      <c r="T27" s="5"/>
      <c r="U27" s="5"/>
      <c r="V27" s="5"/>
      <c r="W27" s="5"/>
      <c r="X27" s="5"/>
      <c r="Y27" s="5"/>
      <c r="Z27" s="5"/>
      <c r="AA27" s="5"/>
      <c r="AB27" s="5"/>
      <c r="AC27" s="5"/>
      <c r="AD27" s="5"/>
      <c r="AE27" s="5"/>
    </row>
    <row r="28" spans="1:31" ht="24" customHeight="1" x14ac:dyDescent="0.2">
      <c r="A28" s="146"/>
      <c r="B28" s="148" t="s">
        <v>38</v>
      </c>
      <c r="C28" s="148"/>
      <c r="D28" s="148"/>
      <c r="E28" s="148"/>
      <c r="F28" s="148"/>
      <c r="G28" s="148"/>
      <c r="H28" s="148"/>
      <c r="I28" s="8">
        <f t="shared" si="20"/>
        <v>4551431.8599999994</v>
      </c>
      <c r="J28" s="8">
        <v>0</v>
      </c>
      <c r="K28" s="8">
        <f>K21</f>
        <v>2615729.36</v>
      </c>
      <c r="L28" s="8">
        <f t="shared" ref="L28:P28" si="26">L21</f>
        <v>1935702.5</v>
      </c>
      <c r="M28" s="8">
        <f t="shared" si="26"/>
        <v>0</v>
      </c>
      <c r="N28" s="8">
        <f t="shared" si="26"/>
        <v>0</v>
      </c>
      <c r="O28" s="8">
        <f t="shared" si="26"/>
        <v>0</v>
      </c>
      <c r="P28" s="8">
        <f t="shared" si="26"/>
        <v>0</v>
      </c>
      <c r="Q28" s="38">
        <f t="shared" ref="Q28:R28" si="27">Q21</f>
        <v>0</v>
      </c>
      <c r="R28" s="8">
        <f t="shared" si="27"/>
        <v>0</v>
      </c>
      <c r="S28" s="5"/>
      <c r="T28" s="5"/>
      <c r="U28" s="5"/>
      <c r="V28" s="5"/>
      <c r="W28" s="5"/>
      <c r="X28" s="5"/>
      <c r="Y28" s="5"/>
      <c r="Z28" s="5"/>
      <c r="AA28" s="5"/>
      <c r="AB28" s="5"/>
      <c r="AC28" s="5"/>
      <c r="AD28" s="5"/>
      <c r="AE28" s="5"/>
    </row>
    <row r="29" spans="1:31" ht="24" customHeight="1" x14ac:dyDescent="0.2">
      <c r="A29" s="146"/>
      <c r="B29" s="148" t="s">
        <v>39</v>
      </c>
      <c r="C29" s="148"/>
      <c r="D29" s="148"/>
      <c r="E29" s="148"/>
      <c r="F29" s="148"/>
      <c r="G29" s="148"/>
      <c r="H29" s="148"/>
      <c r="I29" s="8">
        <f t="shared" si="20"/>
        <v>0</v>
      </c>
      <c r="J29" s="8">
        <v>0</v>
      </c>
      <c r="K29" s="8">
        <v>0</v>
      </c>
      <c r="L29" s="8">
        <v>0</v>
      </c>
      <c r="M29" s="8">
        <v>0</v>
      </c>
      <c r="N29" s="8">
        <v>0</v>
      </c>
      <c r="O29" s="8">
        <v>0</v>
      </c>
      <c r="P29" s="8">
        <v>0</v>
      </c>
      <c r="Q29" s="38">
        <v>0</v>
      </c>
      <c r="R29" s="8">
        <v>0</v>
      </c>
      <c r="S29" s="5"/>
      <c r="T29" s="5"/>
      <c r="U29" s="5"/>
      <c r="V29" s="5"/>
      <c r="W29" s="5"/>
      <c r="X29" s="5"/>
      <c r="Y29" s="5"/>
      <c r="Z29" s="5"/>
      <c r="AA29" s="5"/>
      <c r="AB29" s="5"/>
      <c r="AC29" s="5"/>
      <c r="AD29" s="5"/>
      <c r="AE29" s="5"/>
    </row>
    <row r="30" spans="1:31" ht="24.75" customHeight="1" x14ac:dyDescent="0.2">
      <c r="A30" s="145" t="s">
        <v>40</v>
      </c>
      <c r="B30" s="145"/>
      <c r="C30" s="145"/>
      <c r="D30" s="145"/>
      <c r="E30" s="145"/>
      <c r="F30" s="145"/>
      <c r="G30" s="145"/>
      <c r="H30" s="145"/>
      <c r="I30" s="145"/>
      <c r="J30" s="145"/>
      <c r="K30" s="145"/>
      <c r="L30" s="145"/>
      <c r="M30" s="145"/>
      <c r="N30" s="145"/>
      <c r="O30" s="145"/>
      <c r="P30" s="145"/>
      <c r="Q30" s="5"/>
      <c r="R30" s="5"/>
      <c r="S30" s="5"/>
      <c r="T30" s="5"/>
      <c r="U30" s="5"/>
      <c r="V30" s="5"/>
      <c r="W30" s="5"/>
      <c r="X30" s="5"/>
      <c r="Y30" s="5"/>
      <c r="Z30" s="5"/>
      <c r="AA30" s="5"/>
      <c r="AB30" s="5"/>
      <c r="AC30" s="5"/>
      <c r="AD30" s="5"/>
      <c r="AE30" s="5"/>
    </row>
    <row r="31" spans="1:31" s="2" customFormat="1" ht="28.5" customHeight="1" x14ac:dyDescent="0.2">
      <c r="A31" s="146">
        <v>16</v>
      </c>
      <c r="B31" s="168" t="s">
        <v>66</v>
      </c>
      <c r="C31" s="161" t="s">
        <v>57</v>
      </c>
      <c r="D31" s="18" t="s">
        <v>41</v>
      </c>
      <c r="E31" s="18" t="s">
        <v>21</v>
      </c>
      <c r="F31" s="18" t="s">
        <v>21</v>
      </c>
      <c r="G31" s="18" t="s">
        <v>21</v>
      </c>
      <c r="H31" s="18" t="s">
        <v>21</v>
      </c>
      <c r="I31" s="9">
        <f t="shared" ref="I31:I88" si="28">SUM(J31:R31)</f>
        <v>1543367774.9889009</v>
      </c>
      <c r="J31" s="9">
        <f>SUM(J32:J34)</f>
        <v>55458000</v>
      </c>
      <c r="K31" s="9">
        <f t="shared" ref="K31:U31" si="29">SUM(K32:K34)</f>
        <v>401440000</v>
      </c>
      <c r="L31" s="9">
        <f t="shared" si="29"/>
        <v>234672000</v>
      </c>
      <c r="M31" s="9">
        <f t="shared" si="29"/>
        <v>185840147.65000001</v>
      </c>
      <c r="N31" s="9">
        <f t="shared" si="29"/>
        <v>97913076.920000002</v>
      </c>
      <c r="O31" s="9">
        <f t="shared" si="29"/>
        <v>15319583.9</v>
      </c>
      <c r="P31" s="9">
        <f t="shared" si="29"/>
        <v>193340556.23890111</v>
      </c>
      <c r="Q31" s="9">
        <f t="shared" ref="Q31" si="30">SUM(Q32:Q34)</f>
        <v>229142755.13999999</v>
      </c>
      <c r="R31" s="9">
        <f t="shared" si="29"/>
        <v>130241655.14</v>
      </c>
      <c r="S31" s="9">
        <f t="shared" si="29"/>
        <v>32912016.920000002</v>
      </c>
      <c r="T31" s="9">
        <f t="shared" si="29"/>
        <v>153654359.63999999</v>
      </c>
      <c r="U31" s="9">
        <f t="shared" si="29"/>
        <v>125203282.72</v>
      </c>
      <c r="V31" s="37">
        <f>O31-S31</f>
        <v>-17592433.020000003</v>
      </c>
      <c r="W31" s="37">
        <f>P31-T31</f>
        <v>39686196.598901123</v>
      </c>
      <c r="X31" s="37">
        <f t="shared" ref="X31" si="31">R31-U31</f>
        <v>5038372.4200000018</v>
      </c>
      <c r="Y31" s="24"/>
      <c r="Z31" s="24"/>
      <c r="AA31" s="24"/>
      <c r="AB31" s="24"/>
      <c r="AC31" s="24"/>
      <c r="AD31" s="24"/>
      <c r="AE31" s="24"/>
    </row>
    <row r="32" spans="1:31" s="2" customFormat="1" ht="26.25" customHeight="1" x14ac:dyDescent="0.2">
      <c r="A32" s="146"/>
      <c r="B32" s="169"/>
      <c r="C32" s="171"/>
      <c r="D32" s="18" t="s">
        <v>30</v>
      </c>
      <c r="E32" s="18" t="s">
        <v>21</v>
      </c>
      <c r="F32" s="18" t="s">
        <v>21</v>
      </c>
      <c r="G32" s="18" t="s">
        <v>21</v>
      </c>
      <c r="H32" s="18" t="s">
        <v>21</v>
      </c>
      <c r="I32" s="9">
        <f t="shared" si="28"/>
        <v>722071000</v>
      </c>
      <c r="J32" s="9">
        <f>J37+J40+J60+J77</f>
        <v>55458000</v>
      </c>
      <c r="K32" s="9">
        <f t="shared" ref="K32:P32" si="32">K37+K40+K60+K77</f>
        <v>401440000</v>
      </c>
      <c r="L32" s="9">
        <f t="shared" si="32"/>
        <v>135173000</v>
      </c>
      <c r="M32" s="9">
        <f t="shared" si="32"/>
        <v>110000000</v>
      </c>
      <c r="N32" s="9">
        <f t="shared" si="32"/>
        <v>0</v>
      </c>
      <c r="O32" s="9">
        <f t="shared" si="32"/>
        <v>0</v>
      </c>
      <c r="P32" s="9">
        <f t="shared" si="32"/>
        <v>20000000</v>
      </c>
      <c r="Q32" s="9">
        <f t="shared" ref="Q32:R32" si="33">Q37+Q40+Q60+Q77</f>
        <v>0</v>
      </c>
      <c r="R32" s="9">
        <f t="shared" si="33"/>
        <v>0</v>
      </c>
      <c r="S32" s="9">
        <f t="shared" ref="S32:U33" si="34">S37+S40+S60+S77</f>
        <v>0</v>
      </c>
      <c r="T32" s="9">
        <f t="shared" si="34"/>
        <v>20000000</v>
      </c>
      <c r="U32" s="9">
        <f t="shared" si="34"/>
        <v>0</v>
      </c>
      <c r="V32" s="37">
        <f t="shared" ref="V32:V89" si="35">O32-S32</f>
        <v>0</v>
      </c>
      <c r="W32" s="37">
        <f t="shared" ref="W32:W89" si="36">P32-T32</f>
        <v>0</v>
      </c>
      <c r="X32" s="37">
        <f t="shared" ref="X32:X89" si="37">R32-U32</f>
        <v>0</v>
      </c>
      <c r="Y32" s="24"/>
      <c r="Z32" s="24"/>
      <c r="AA32" s="24"/>
      <c r="AB32" s="24"/>
      <c r="AC32" s="24"/>
      <c r="AD32" s="24"/>
      <c r="AE32" s="24"/>
    </row>
    <row r="33" spans="1:31" s="2" customFormat="1" ht="25.5" x14ac:dyDescent="0.2">
      <c r="A33" s="146"/>
      <c r="B33" s="169"/>
      <c r="C33" s="171"/>
      <c r="D33" s="18" t="s">
        <v>60</v>
      </c>
      <c r="E33" s="18" t="s">
        <v>21</v>
      </c>
      <c r="F33" s="18" t="s">
        <v>21</v>
      </c>
      <c r="G33" s="18" t="s">
        <v>21</v>
      </c>
      <c r="H33" s="18" t="s">
        <v>21</v>
      </c>
      <c r="I33" s="9">
        <f t="shared" si="28"/>
        <v>470349774.98890108</v>
      </c>
      <c r="J33" s="9">
        <f t="shared" ref="J33:O33" si="38">J38+J41+J61+J78</f>
        <v>0</v>
      </c>
      <c r="K33" s="9">
        <f t="shared" si="38"/>
        <v>0</v>
      </c>
      <c r="L33" s="9">
        <f t="shared" si="38"/>
        <v>499000</v>
      </c>
      <c r="M33" s="9">
        <f t="shared" si="38"/>
        <v>41040147.649999999</v>
      </c>
      <c r="N33" s="9">
        <f t="shared" si="38"/>
        <v>9986076.9199999999</v>
      </c>
      <c r="O33" s="9">
        <f t="shared" si="38"/>
        <v>15319583.9</v>
      </c>
      <c r="P33" s="9">
        <f>P38+P41+P61+P78</f>
        <v>134120556.23890111</v>
      </c>
      <c r="Q33" s="9">
        <f>Q38+Q41+Q61+Q78</f>
        <v>139142755.13999999</v>
      </c>
      <c r="R33" s="9">
        <f>R38+R41+R61+R78</f>
        <v>130241655.14</v>
      </c>
      <c r="S33" s="9">
        <f t="shared" si="34"/>
        <v>32912016.920000002</v>
      </c>
      <c r="T33" s="9">
        <f t="shared" si="34"/>
        <v>133654359.64</v>
      </c>
      <c r="U33" s="9">
        <f t="shared" si="34"/>
        <v>125203282.72</v>
      </c>
      <c r="V33" s="37">
        <f t="shared" si="35"/>
        <v>-17592433.020000003</v>
      </c>
      <c r="W33" s="37">
        <f t="shared" si="36"/>
        <v>466196.59890110791</v>
      </c>
      <c r="X33" s="37">
        <f t="shared" si="37"/>
        <v>5038372.4200000018</v>
      </c>
      <c r="Y33" s="24"/>
      <c r="Z33" s="24"/>
      <c r="AA33" s="24"/>
      <c r="AB33" s="24"/>
      <c r="AC33" s="24"/>
      <c r="AD33" s="24"/>
      <c r="AE33" s="24"/>
    </row>
    <row r="34" spans="1:31" s="2" customFormat="1" ht="36" customHeight="1" x14ac:dyDescent="0.2">
      <c r="A34" s="146"/>
      <c r="B34" s="169"/>
      <c r="C34" s="162"/>
      <c r="D34" s="18" t="s">
        <v>32</v>
      </c>
      <c r="E34" s="18" t="s">
        <v>21</v>
      </c>
      <c r="F34" s="18" t="s">
        <v>21</v>
      </c>
      <c r="G34" s="18" t="s">
        <v>21</v>
      </c>
      <c r="H34" s="18" t="s">
        <v>21</v>
      </c>
      <c r="I34" s="9">
        <f t="shared" si="28"/>
        <v>350947000</v>
      </c>
      <c r="J34" s="9">
        <f t="shared" ref="J34:Q34" si="39">J39+J42+J62</f>
        <v>0</v>
      </c>
      <c r="K34" s="9">
        <f t="shared" si="39"/>
        <v>0</v>
      </c>
      <c r="L34" s="9">
        <f t="shared" si="39"/>
        <v>99000000</v>
      </c>
      <c r="M34" s="9">
        <f t="shared" si="39"/>
        <v>34800000</v>
      </c>
      <c r="N34" s="9">
        <f t="shared" si="39"/>
        <v>87927000</v>
      </c>
      <c r="O34" s="9">
        <f t="shared" si="39"/>
        <v>0</v>
      </c>
      <c r="P34" s="9">
        <f t="shared" si="39"/>
        <v>39220000</v>
      </c>
      <c r="Q34" s="9">
        <f t="shared" si="39"/>
        <v>90000000</v>
      </c>
      <c r="R34" s="9">
        <f t="shared" ref="R34:U34" si="40">R39+R42+R62</f>
        <v>0</v>
      </c>
      <c r="S34" s="9">
        <f t="shared" si="40"/>
        <v>0</v>
      </c>
      <c r="T34" s="9">
        <f t="shared" si="40"/>
        <v>0</v>
      </c>
      <c r="U34" s="9">
        <f t="shared" si="40"/>
        <v>0</v>
      </c>
      <c r="V34" s="37">
        <f t="shared" si="35"/>
        <v>0</v>
      </c>
      <c r="W34" s="37">
        <f t="shared" si="36"/>
        <v>39220000</v>
      </c>
      <c r="X34" s="37">
        <f t="shared" si="37"/>
        <v>0</v>
      </c>
      <c r="Y34" s="24"/>
      <c r="Z34" s="24"/>
      <c r="AA34" s="24"/>
      <c r="AB34" s="24"/>
      <c r="AC34" s="24"/>
      <c r="AD34" s="24"/>
      <c r="AE34" s="24"/>
    </row>
    <row r="35" spans="1:31" ht="15.75" hidden="1" customHeight="1" thickBot="1" x14ac:dyDescent="0.25">
      <c r="A35" s="146"/>
      <c r="B35" s="169"/>
      <c r="C35" s="146"/>
      <c r="D35" s="29"/>
      <c r="E35" s="146"/>
      <c r="F35" s="146"/>
      <c r="G35" s="146"/>
      <c r="H35" s="146"/>
      <c r="I35" s="8">
        <f t="shared" si="28"/>
        <v>0</v>
      </c>
      <c r="J35" s="143"/>
      <c r="K35" s="143"/>
      <c r="L35" s="143"/>
      <c r="M35" s="143"/>
      <c r="N35" s="143"/>
      <c r="O35" s="143"/>
      <c r="P35" s="143"/>
      <c r="Q35" s="143"/>
      <c r="R35" s="143"/>
      <c r="S35" s="143"/>
      <c r="T35" s="143"/>
      <c r="U35" s="143"/>
      <c r="V35" s="37">
        <f t="shared" si="35"/>
        <v>0</v>
      </c>
      <c r="W35" s="37">
        <f t="shared" si="36"/>
        <v>0</v>
      </c>
      <c r="X35" s="37">
        <f t="shared" si="37"/>
        <v>0</v>
      </c>
      <c r="Y35" s="5"/>
      <c r="Z35" s="5"/>
      <c r="AA35" s="5"/>
      <c r="AB35" s="5"/>
      <c r="AC35" s="5"/>
      <c r="AD35" s="5"/>
      <c r="AE35" s="5"/>
    </row>
    <row r="36" spans="1:31" ht="15.75" hidden="1" customHeight="1" thickBot="1" x14ac:dyDescent="0.25">
      <c r="A36" s="146"/>
      <c r="B36" s="170"/>
      <c r="C36" s="146"/>
      <c r="D36" s="29"/>
      <c r="E36" s="146"/>
      <c r="F36" s="146"/>
      <c r="G36" s="146"/>
      <c r="H36" s="146"/>
      <c r="I36" s="8">
        <f t="shared" si="28"/>
        <v>0</v>
      </c>
      <c r="J36" s="143"/>
      <c r="K36" s="143"/>
      <c r="L36" s="143"/>
      <c r="M36" s="143"/>
      <c r="N36" s="143"/>
      <c r="O36" s="143"/>
      <c r="P36" s="143"/>
      <c r="Q36" s="143"/>
      <c r="R36" s="143"/>
      <c r="S36" s="143"/>
      <c r="T36" s="143"/>
      <c r="U36" s="143"/>
      <c r="V36" s="37">
        <f t="shared" si="35"/>
        <v>0</v>
      </c>
      <c r="W36" s="37">
        <f t="shared" si="36"/>
        <v>0</v>
      </c>
      <c r="X36" s="37">
        <f t="shared" si="37"/>
        <v>0</v>
      </c>
      <c r="Y36" s="5"/>
      <c r="Z36" s="5"/>
      <c r="AA36" s="5"/>
      <c r="AB36" s="5"/>
      <c r="AC36" s="5"/>
      <c r="AD36" s="5"/>
      <c r="AE36" s="5"/>
    </row>
    <row r="37" spans="1:31" s="2" customFormat="1" ht="24" x14ac:dyDescent="0.2">
      <c r="A37" s="164">
        <v>17</v>
      </c>
      <c r="B37" s="168" t="s">
        <v>67</v>
      </c>
      <c r="C37" s="159" t="s">
        <v>43</v>
      </c>
      <c r="D37" s="30" t="s">
        <v>30</v>
      </c>
      <c r="E37" s="18" t="s">
        <v>21</v>
      </c>
      <c r="F37" s="18" t="s">
        <v>21</v>
      </c>
      <c r="G37" s="18" t="s">
        <v>21</v>
      </c>
      <c r="H37" s="18" t="s">
        <v>21</v>
      </c>
      <c r="I37" s="8">
        <f t="shared" si="28"/>
        <v>0</v>
      </c>
      <c r="J37" s="9">
        <v>0</v>
      </c>
      <c r="K37" s="9">
        <v>0</v>
      </c>
      <c r="L37" s="9">
        <v>0</v>
      </c>
      <c r="M37" s="9">
        <v>0</v>
      </c>
      <c r="N37" s="9">
        <v>0</v>
      </c>
      <c r="O37" s="9">
        <v>0</v>
      </c>
      <c r="P37" s="9">
        <v>0</v>
      </c>
      <c r="Q37" s="9">
        <v>0</v>
      </c>
      <c r="R37" s="9">
        <v>0</v>
      </c>
      <c r="S37" s="9">
        <v>0</v>
      </c>
      <c r="T37" s="9">
        <v>0</v>
      </c>
      <c r="U37" s="9">
        <v>0</v>
      </c>
      <c r="V37" s="37">
        <f t="shared" si="35"/>
        <v>0</v>
      </c>
      <c r="W37" s="37">
        <f t="shared" si="36"/>
        <v>0</v>
      </c>
      <c r="X37" s="37">
        <f t="shared" si="37"/>
        <v>0</v>
      </c>
      <c r="Y37" s="25"/>
      <c r="Z37" s="24"/>
      <c r="AA37" s="24"/>
      <c r="AB37" s="24"/>
      <c r="AC37" s="24"/>
      <c r="AD37" s="24"/>
      <c r="AE37" s="24"/>
    </row>
    <row r="38" spans="1:31" s="2" customFormat="1" ht="24" x14ac:dyDescent="0.2">
      <c r="A38" s="174"/>
      <c r="B38" s="169"/>
      <c r="C38" s="159"/>
      <c r="D38" s="30" t="s">
        <v>31</v>
      </c>
      <c r="E38" s="18" t="s">
        <v>21</v>
      </c>
      <c r="F38" s="18" t="s">
        <v>21</v>
      </c>
      <c r="G38" s="18" t="s">
        <v>21</v>
      </c>
      <c r="H38" s="18" t="s">
        <v>21</v>
      </c>
      <c r="I38" s="8">
        <f t="shared" si="28"/>
        <v>1773000</v>
      </c>
      <c r="J38" s="9">
        <f>J53+J55+J59</f>
        <v>0</v>
      </c>
      <c r="K38" s="9">
        <f t="shared" ref="K38:Q38" si="41">K53+K55+K59</f>
        <v>0</v>
      </c>
      <c r="L38" s="9">
        <f t="shared" si="41"/>
        <v>0</v>
      </c>
      <c r="M38" s="9">
        <f t="shared" si="41"/>
        <v>0</v>
      </c>
      <c r="N38" s="9">
        <f t="shared" si="41"/>
        <v>1773000</v>
      </c>
      <c r="O38" s="9">
        <f t="shared" si="41"/>
        <v>0</v>
      </c>
      <c r="P38" s="9">
        <f t="shared" si="41"/>
        <v>0</v>
      </c>
      <c r="Q38" s="9">
        <f t="shared" si="41"/>
        <v>0</v>
      </c>
      <c r="R38" s="9">
        <f t="shared" ref="R38:U38" si="42">R53+R55+R59</f>
        <v>0</v>
      </c>
      <c r="S38" s="9">
        <f t="shared" si="42"/>
        <v>0</v>
      </c>
      <c r="T38" s="9">
        <f t="shared" si="42"/>
        <v>0</v>
      </c>
      <c r="U38" s="9">
        <f t="shared" si="42"/>
        <v>0</v>
      </c>
      <c r="V38" s="37">
        <f t="shared" si="35"/>
        <v>0</v>
      </c>
      <c r="W38" s="37">
        <f t="shared" si="36"/>
        <v>0</v>
      </c>
      <c r="X38" s="37">
        <f t="shared" si="37"/>
        <v>0</v>
      </c>
      <c r="Y38" s="24"/>
      <c r="Z38" s="24"/>
      <c r="AA38" s="24"/>
      <c r="AB38" s="24"/>
      <c r="AC38" s="24"/>
      <c r="AD38" s="24"/>
      <c r="AE38" s="24"/>
    </row>
    <row r="39" spans="1:31" s="2" customFormat="1" ht="33.75" customHeight="1" x14ac:dyDescent="0.2">
      <c r="A39" s="174"/>
      <c r="B39" s="169"/>
      <c r="C39" s="159"/>
      <c r="D39" s="30" t="s">
        <v>32</v>
      </c>
      <c r="E39" s="18" t="s">
        <v>21</v>
      </c>
      <c r="F39" s="18" t="s">
        <v>21</v>
      </c>
      <c r="G39" s="18" t="s">
        <v>21</v>
      </c>
      <c r="H39" s="18" t="s">
        <v>21</v>
      </c>
      <c r="I39" s="8">
        <f t="shared" si="28"/>
        <v>17927000</v>
      </c>
      <c r="J39" s="9">
        <f>J54+J56</f>
        <v>0</v>
      </c>
      <c r="K39" s="9">
        <f t="shared" ref="K39:Q39" si="43">K54+K56</f>
        <v>0</v>
      </c>
      <c r="L39" s="9">
        <f t="shared" si="43"/>
        <v>0</v>
      </c>
      <c r="M39" s="9">
        <f t="shared" si="43"/>
        <v>0</v>
      </c>
      <c r="N39" s="9">
        <f t="shared" si="43"/>
        <v>17927000</v>
      </c>
      <c r="O39" s="9">
        <f t="shared" si="43"/>
        <v>0</v>
      </c>
      <c r="P39" s="9">
        <f t="shared" si="43"/>
        <v>0</v>
      </c>
      <c r="Q39" s="9">
        <f t="shared" si="43"/>
        <v>0</v>
      </c>
      <c r="R39" s="9">
        <f t="shared" ref="R39:U39" si="44">R54+R56</f>
        <v>0</v>
      </c>
      <c r="S39" s="9">
        <f t="shared" si="44"/>
        <v>0</v>
      </c>
      <c r="T39" s="9">
        <f t="shared" si="44"/>
        <v>0</v>
      </c>
      <c r="U39" s="9">
        <f t="shared" si="44"/>
        <v>0</v>
      </c>
      <c r="V39" s="37">
        <f t="shared" si="35"/>
        <v>0</v>
      </c>
      <c r="W39" s="37">
        <f t="shared" si="36"/>
        <v>0</v>
      </c>
      <c r="X39" s="37">
        <f t="shared" si="37"/>
        <v>0</v>
      </c>
      <c r="Y39" s="24"/>
      <c r="Z39" s="24"/>
      <c r="AA39" s="24"/>
      <c r="AB39" s="24"/>
      <c r="AC39" s="24"/>
      <c r="AD39" s="24"/>
      <c r="AE39" s="24"/>
    </row>
    <row r="40" spans="1:31" s="2" customFormat="1" ht="24" customHeight="1" x14ac:dyDescent="0.2">
      <c r="A40" s="174"/>
      <c r="B40" s="169"/>
      <c r="C40" s="161" t="s">
        <v>42</v>
      </c>
      <c r="D40" s="30" t="s">
        <v>30</v>
      </c>
      <c r="E40" s="18"/>
      <c r="F40" s="18"/>
      <c r="G40" s="18"/>
      <c r="H40" s="18"/>
      <c r="I40" s="8">
        <f t="shared" si="28"/>
        <v>711654000</v>
      </c>
      <c r="J40" s="9">
        <f>J43+J44+J45+J46+J47+J48</f>
        <v>50265000</v>
      </c>
      <c r="K40" s="9">
        <f t="shared" ref="K40:U40" si="45">K43+K44+K45+K46+K47+K48</f>
        <v>400000000</v>
      </c>
      <c r="L40" s="9">
        <f t="shared" si="45"/>
        <v>131389000</v>
      </c>
      <c r="M40" s="9">
        <f t="shared" si="45"/>
        <v>110000000</v>
      </c>
      <c r="N40" s="9">
        <f t="shared" si="45"/>
        <v>0</v>
      </c>
      <c r="O40" s="9">
        <f t="shared" si="45"/>
        <v>0</v>
      </c>
      <c r="P40" s="9">
        <f t="shared" si="45"/>
        <v>20000000</v>
      </c>
      <c r="Q40" s="9">
        <f t="shared" ref="Q40" si="46">Q43+Q44+Q45+Q46+Q47+Q48</f>
        <v>0</v>
      </c>
      <c r="R40" s="9">
        <f t="shared" si="45"/>
        <v>0</v>
      </c>
      <c r="S40" s="9">
        <f t="shared" si="45"/>
        <v>0</v>
      </c>
      <c r="T40" s="9">
        <f t="shared" si="45"/>
        <v>20000000</v>
      </c>
      <c r="U40" s="9">
        <f t="shared" si="45"/>
        <v>0</v>
      </c>
      <c r="V40" s="37">
        <f t="shared" si="35"/>
        <v>0</v>
      </c>
      <c r="W40" s="37">
        <f t="shared" si="36"/>
        <v>0</v>
      </c>
      <c r="X40" s="37">
        <f t="shared" si="37"/>
        <v>0</v>
      </c>
      <c r="Y40" s="25"/>
      <c r="Z40" s="25"/>
      <c r="AA40" s="25"/>
      <c r="AB40" s="24"/>
      <c r="AC40" s="24"/>
      <c r="AD40" s="24"/>
      <c r="AE40" s="24"/>
    </row>
    <row r="41" spans="1:31" s="2" customFormat="1" ht="24" x14ac:dyDescent="0.2">
      <c r="A41" s="174"/>
      <c r="B41" s="169"/>
      <c r="C41" s="171"/>
      <c r="D41" s="30" t="s">
        <v>31</v>
      </c>
      <c r="E41" s="18"/>
      <c r="F41" s="18"/>
      <c r="G41" s="18"/>
      <c r="H41" s="18"/>
      <c r="I41" s="8">
        <f t="shared" si="28"/>
        <v>37045833.799999997</v>
      </c>
      <c r="J41" s="9">
        <f>J49+J51+J52+J57</f>
        <v>0</v>
      </c>
      <c r="K41" s="9">
        <f t="shared" ref="K41:P41" si="47">K49+K51+K52+K57</f>
        <v>0</v>
      </c>
      <c r="L41" s="9">
        <f t="shared" si="47"/>
        <v>499000</v>
      </c>
      <c r="M41" s="9">
        <f t="shared" si="47"/>
        <v>28056172.98</v>
      </c>
      <c r="N41" s="9">
        <f t="shared" si="47"/>
        <v>6923076.9199999999</v>
      </c>
      <c r="O41" s="9">
        <f t="shared" si="47"/>
        <v>1567583.9</v>
      </c>
      <c r="P41" s="9">
        <f t="shared" si="47"/>
        <v>0</v>
      </c>
      <c r="Q41" s="9">
        <f>Q49+Q51+Q52+Q57</f>
        <v>0</v>
      </c>
      <c r="R41" s="9">
        <f>R49+R51+R52+R57</f>
        <v>0</v>
      </c>
      <c r="S41" s="9">
        <f t="shared" ref="S41:T41" si="48">S49+S51+S52+S57</f>
        <v>17902016.920000002</v>
      </c>
      <c r="T41" s="9">
        <f t="shared" si="48"/>
        <v>6923076.9199999999</v>
      </c>
      <c r="U41" s="9">
        <f>U49+U51+U52+U57</f>
        <v>0</v>
      </c>
      <c r="V41" s="37">
        <f t="shared" si="35"/>
        <v>-16334433.020000001</v>
      </c>
      <c r="W41" s="37">
        <f t="shared" si="36"/>
        <v>-6923076.9199999999</v>
      </c>
      <c r="X41" s="37">
        <f t="shared" si="37"/>
        <v>0</v>
      </c>
      <c r="Y41" s="25"/>
      <c r="Z41" s="25"/>
      <c r="AA41" s="25"/>
      <c r="AB41" s="25"/>
      <c r="AC41" s="25"/>
      <c r="AD41" s="25"/>
      <c r="AE41" s="25"/>
    </row>
    <row r="42" spans="1:31" s="2" customFormat="1" ht="35.25" customHeight="1" x14ac:dyDescent="0.2">
      <c r="A42" s="165"/>
      <c r="B42" s="170"/>
      <c r="C42" s="162"/>
      <c r="D42" s="30" t="s">
        <v>32</v>
      </c>
      <c r="E42" s="18"/>
      <c r="F42" s="18"/>
      <c r="G42" s="18"/>
      <c r="H42" s="18"/>
      <c r="I42" s="8">
        <f t="shared" si="28"/>
        <v>169000000</v>
      </c>
      <c r="J42" s="9">
        <f>J50+J58</f>
        <v>0</v>
      </c>
      <c r="K42" s="9">
        <f t="shared" ref="K42:U42" si="49">K50+K58</f>
        <v>0</v>
      </c>
      <c r="L42" s="9">
        <f t="shared" si="49"/>
        <v>99000000</v>
      </c>
      <c r="M42" s="9">
        <f t="shared" si="49"/>
        <v>0</v>
      </c>
      <c r="N42" s="9">
        <f t="shared" si="49"/>
        <v>70000000</v>
      </c>
      <c r="O42" s="9">
        <f t="shared" si="49"/>
        <v>0</v>
      </c>
      <c r="P42" s="9">
        <f t="shared" si="49"/>
        <v>0</v>
      </c>
      <c r="Q42" s="9">
        <f t="shared" ref="Q42" si="50">Q50+Q58</f>
        <v>0</v>
      </c>
      <c r="R42" s="9">
        <f t="shared" si="49"/>
        <v>0</v>
      </c>
      <c r="S42" s="9">
        <f t="shared" si="49"/>
        <v>0</v>
      </c>
      <c r="T42" s="9">
        <f t="shared" si="49"/>
        <v>0</v>
      </c>
      <c r="U42" s="9">
        <f t="shared" si="49"/>
        <v>0</v>
      </c>
      <c r="V42" s="37">
        <f t="shared" si="35"/>
        <v>0</v>
      </c>
      <c r="W42" s="37">
        <f t="shared" si="36"/>
        <v>0</v>
      </c>
      <c r="X42" s="37">
        <f t="shared" si="37"/>
        <v>0</v>
      </c>
      <c r="Y42" s="25"/>
      <c r="Z42" s="24"/>
      <c r="AA42" s="24"/>
      <c r="AB42" s="24"/>
      <c r="AC42" s="24"/>
      <c r="AD42" s="24"/>
      <c r="AE42" s="24"/>
    </row>
    <row r="43" spans="1:31" ht="45" customHeight="1" x14ac:dyDescent="0.2">
      <c r="A43" s="16">
        <v>18</v>
      </c>
      <c r="B43" s="28" t="s">
        <v>68</v>
      </c>
      <c r="C43" s="17" t="s">
        <v>44</v>
      </c>
      <c r="D43" s="16" t="s">
        <v>30</v>
      </c>
      <c r="E43" s="16" t="s">
        <v>21</v>
      </c>
      <c r="F43" s="16" t="s">
        <v>21</v>
      </c>
      <c r="G43" s="16" t="s">
        <v>21</v>
      </c>
      <c r="H43" s="16" t="s">
        <v>21</v>
      </c>
      <c r="I43" s="8">
        <f t="shared" si="28"/>
        <v>19834000</v>
      </c>
      <c r="J43" s="8">
        <v>19834000</v>
      </c>
      <c r="K43" s="8">
        <v>0</v>
      </c>
      <c r="L43" s="8">
        <v>0</v>
      </c>
      <c r="M43" s="8">
        <v>0</v>
      </c>
      <c r="N43" s="8">
        <v>0</v>
      </c>
      <c r="O43" s="8">
        <v>0</v>
      </c>
      <c r="P43" s="8">
        <v>0</v>
      </c>
      <c r="Q43" s="38">
        <v>0</v>
      </c>
      <c r="R43" s="8">
        <v>0</v>
      </c>
      <c r="S43" s="36">
        <v>0</v>
      </c>
      <c r="T43" s="36">
        <v>0</v>
      </c>
      <c r="U43" s="36">
        <v>0</v>
      </c>
      <c r="V43" s="37">
        <f t="shared" si="35"/>
        <v>0</v>
      </c>
      <c r="W43" s="37">
        <f t="shared" si="36"/>
        <v>0</v>
      </c>
      <c r="X43" s="37">
        <f t="shared" si="37"/>
        <v>0</v>
      </c>
      <c r="Y43" s="5"/>
      <c r="Z43" s="5"/>
      <c r="AA43" s="5"/>
      <c r="AB43" s="5"/>
      <c r="AC43" s="5"/>
      <c r="AD43" s="5"/>
      <c r="AE43" s="5"/>
    </row>
    <row r="44" spans="1:31" ht="48" x14ac:dyDescent="0.2">
      <c r="A44" s="16">
        <v>19</v>
      </c>
      <c r="B44" s="28" t="s">
        <v>69</v>
      </c>
      <c r="C44" s="17" t="s">
        <v>44</v>
      </c>
      <c r="D44" s="16" t="s">
        <v>30</v>
      </c>
      <c r="E44" s="16" t="s">
        <v>21</v>
      </c>
      <c r="F44" s="16" t="s">
        <v>21</v>
      </c>
      <c r="G44" s="16" t="s">
        <v>21</v>
      </c>
      <c r="H44" s="16" t="s">
        <v>21</v>
      </c>
      <c r="I44" s="8">
        <f t="shared" si="28"/>
        <v>30431000</v>
      </c>
      <c r="J44" s="8">
        <v>30431000</v>
      </c>
      <c r="K44" s="8">
        <v>0</v>
      </c>
      <c r="L44" s="8">
        <v>0</v>
      </c>
      <c r="M44" s="8">
        <v>0</v>
      </c>
      <c r="N44" s="8">
        <v>0</v>
      </c>
      <c r="O44" s="8">
        <v>0</v>
      </c>
      <c r="P44" s="8">
        <v>0</v>
      </c>
      <c r="Q44" s="38">
        <v>0</v>
      </c>
      <c r="R44" s="8">
        <v>0</v>
      </c>
      <c r="S44" s="36">
        <v>0</v>
      </c>
      <c r="T44" s="36">
        <v>0</v>
      </c>
      <c r="U44" s="36">
        <v>0</v>
      </c>
      <c r="V44" s="37">
        <f t="shared" si="35"/>
        <v>0</v>
      </c>
      <c r="W44" s="37">
        <f t="shared" si="36"/>
        <v>0</v>
      </c>
      <c r="X44" s="37">
        <f t="shared" si="37"/>
        <v>0</v>
      </c>
      <c r="Y44" s="5"/>
      <c r="Z44" s="5"/>
      <c r="AA44" s="5"/>
      <c r="AB44" s="5"/>
      <c r="AC44" s="5"/>
      <c r="AD44" s="5"/>
      <c r="AE44" s="5"/>
    </row>
    <row r="45" spans="1:31" ht="48" x14ac:dyDescent="0.2">
      <c r="A45" s="16">
        <v>20</v>
      </c>
      <c r="B45" s="28" t="s">
        <v>70</v>
      </c>
      <c r="C45" s="17" t="s">
        <v>44</v>
      </c>
      <c r="D45" s="16" t="s">
        <v>30</v>
      </c>
      <c r="E45" s="16" t="s">
        <v>21</v>
      </c>
      <c r="F45" s="16" t="s">
        <v>21</v>
      </c>
      <c r="G45" s="16" t="s">
        <v>21</v>
      </c>
      <c r="H45" s="16" t="s">
        <v>21</v>
      </c>
      <c r="I45" s="8">
        <f t="shared" si="28"/>
        <v>400000000</v>
      </c>
      <c r="J45" s="8">
        <v>0</v>
      </c>
      <c r="K45" s="8">
        <v>400000000</v>
      </c>
      <c r="L45" s="8">
        <v>0</v>
      </c>
      <c r="M45" s="8">
        <v>0</v>
      </c>
      <c r="N45" s="8">
        <v>0</v>
      </c>
      <c r="O45" s="8">
        <v>0</v>
      </c>
      <c r="P45" s="8">
        <v>0</v>
      </c>
      <c r="Q45" s="38">
        <v>0</v>
      </c>
      <c r="R45" s="8">
        <v>0</v>
      </c>
      <c r="S45" s="36">
        <v>0</v>
      </c>
      <c r="T45" s="36">
        <v>0</v>
      </c>
      <c r="U45" s="36">
        <v>0</v>
      </c>
      <c r="V45" s="37">
        <f t="shared" si="35"/>
        <v>0</v>
      </c>
      <c r="W45" s="37">
        <f t="shared" si="36"/>
        <v>0</v>
      </c>
      <c r="X45" s="37">
        <f t="shared" si="37"/>
        <v>0</v>
      </c>
      <c r="Y45" s="5"/>
      <c r="Z45" s="5"/>
      <c r="AA45" s="5"/>
      <c r="AB45" s="5"/>
      <c r="AC45" s="5"/>
      <c r="AD45" s="5"/>
      <c r="AE45" s="5"/>
    </row>
    <row r="46" spans="1:31" ht="81" customHeight="1" x14ac:dyDescent="0.2">
      <c r="A46" s="16">
        <v>21</v>
      </c>
      <c r="B46" s="28" t="s">
        <v>71</v>
      </c>
      <c r="C46" s="17" t="s">
        <v>44</v>
      </c>
      <c r="D46" s="16" t="s">
        <v>30</v>
      </c>
      <c r="E46" s="16" t="s">
        <v>21</v>
      </c>
      <c r="F46" s="16" t="s">
        <v>21</v>
      </c>
      <c r="G46" s="16" t="s">
        <v>21</v>
      </c>
      <c r="H46" s="16" t="s">
        <v>21</v>
      </c>
      <c r="I46" s="8">
        <f t="shared" si="28"/>
        <v>131389000</v>
      </c>
      <c r="J46" s="8">
        <v>0</v>
      </c>
      <c r="K46" s="8">
        <v>0</v>
      </c>
      <c r="L46" s="8">
        <v>131389000</v>
      </c>
      <c r="M46" s="8">
        <v>0</v>
      </c>
      <c r="N46" s="8">
        <v>0</v>
      </c>
      <c r="O46" s="8">
        <v>0</v>
      </c>
      <c r="P46" s="8">
        <v>0</v>
      </c>
      <c r="Q46" s="38">
        <v>0</v>
      </c>
      <c r="R46" s="8">
        <v>0</v>
      </c>
      <c r="S46" s="36">
        <v>0</v>
      </c>
      <c r="T46" s="36">
        <v>0</v>
      </c>
      <c r="U46" s="36">
        <v>0</v>
      </c>
      <c r="V46" s="37">
        <f t="shared" si="35"/>
        <v>0</v>
      </c>
      <c r="W46" s="37">
        <f t="shared" si="36"/>
        <v>0</v>
      </c>
      <c r="X46" s="37">
        <f t="shared" si="37"/>
        <v>0</v>
      </c>
      <c r="Y46" s="5"/>
      <c r="Z46" s="5"/>
      <c r="AA46" s="5"/>
      <c r="AB46" s="5"/>
      <c r="AC46" s="5"/>
      <c r="AD46" s="5"/>
      <c r="AE46" s="5"/>
    </row>
    <row r="47" spans="1:31" ht="57.75" customHeight="1" x14ac:dyDescent="0.2">
      <c r="A47" s="16">
        <v>22</v>
      </c>
      <c r="B47" s="28" t="s">
        <v>72</v>
      </c>
      <c r="C47" s="17" t="s">
        <v>44</v>
      </c>
      <c r="D47" s="16" t="s">
        <v>30</v>
      </c>
      <c r="E47" s="16" t="s">
        <v>21</v>
      </c>
      <c r="F47" s="16" t="s">
        <v>21</v>
      </c>
      <c r="G47" s="16" t="s">
        <v>21</v>
      </c>
      <c r="H47" s="16" t="s">
        <v>21</v>
      </c>
      <c r="I47" s="8">
        <f t="shared" si="28"/>
        <v>110000000</v>
      </c>
      <c r="J47" s="8">
        <v>0</v>
      </c>
      <c r="K47" s="8">
        <v>0</v>
      </c>
      <c r="L47" s="8">
        <v>0</v>
      </c>
      <c r="M47" s="8">
        <v>110000000</v>
      </c>
      <c r="N47" s="8">
        <v>0</v>
      </c>
      <c r="O47" s="8">
        <v>0</v>
      </c>
      <c r="P47" s="8">
        <v>0</v>
      </c>
      <c r="Q47" s="38">
        <v>0</v>
      </c>
      <c r="R47" s="8">
        <v>0</v>
      </c>
      <c r="S47" s="36">
        <v>0</v>
      </c>
      <c r="T47" s="36">
        <v>0</v>
      </c>
      <c r="U47" s="36">
        <v>0</v>
      </c>
      <c r="V47" s="37">
        <f t="shared" si="35"/>
        <v>0</v>
      </c>
      <c r="W47" s="37">
        <f t="shared" si="36"/>
        <v>0</v>
      </c>
      <c r="X47" s="37">
        <f t="shared" si="37"/>
        <v>0</v>
      </c>
      <c r="Y47" s="5"/>
      <c r="Z47" s="5"/>
      <c r="AA47" s="5"/>
      <c r="AB47" s="5"/>
      <c r="AC47" s="5"/>
      <c r="AD47" s="5"/>
      <c r="AE47" s="5"/>
    </row>
    <row r="48" spans="1:31" ht="45" customHeight="1" x14ac:dyDescent="0.2">
      <c r="A48" s="16">
        <v>23</v>
      </c>
      <c r="B48" s="28" t="s">
        <v>73</v>
      </c>
      <c r="C48" s="17" t="s">
        <v>44</v>
      </c>
      <c r="D48" s="16" t="s">
        <v>30</v>
      </c>
      <c r="E48" s="16" t="s">
        <v>21</v>
      </c>
      <c r="F48" s="16" t="s">
        <v>21</v>
      </c>
      <c r="G48" s="16" t="s">
        <v>21</v>
      </c>
      <c r="H48" s="16" t="s">
        <v>21</v>
      </c>
      <c r="I48" s="8">
        <f t="shared" si="28"/>
        <v>20000000</v>
      </c>
      <c r="J48" s="8">
        <v>0</v>
      </c>
      <c r="K48" s="8">
        <v>0</v>
      </c>
      <c r="L48" s="8">
        <v>0</v>
      </c>
      <c r="M48" s="8">
        <v>0</v>
      </c>
      <c r="N48" s="8">
        <v>0</v>
      </c>
      <c r="O48" s="8">
        <v>0</v>
      </c>
      <c r="P48" s="8">
        <v>20000000</v>
      </c>
      <c r="Q48" s="38">
        <v>0</v>
      </c>
      <c r="R48" s="8">
        <v>0</v>
      </c>
      <c r="S48" s="36">
        <v>0</v>
      </c>
      <c r="T48" s="36">
        <v>20000000</v>
      </c>
      <c r="U48" s="36">
        <v>0</v>
      </c>
      <c r="V48" s="37">
        <f t="shared" si="35"/>
        <v>0</v>
      </c>
      <c r="W48" s="37">
        <f t="shared" si="36"/>
        <v>0</v>
      </c>
      <c r="X48" s="37">
        <f t="shared" si="37"/>
        <v>0</v>
      </c>
      <c r="Y48" s="5"/>
      <c r="Z48" s="5"/>
      <c r="AA48" s="5"/>
      <c r="AB48" s="5"/>
      <c r="AC48" s="5"/>
      <c r="AD48" s="5"/>
      <c r="AE48" s="5"/>
    </row>
    <row r="49" spans="1:31" ht="43.5" customHeight="1" x14ac:dyDescent="0.2">
      <c r="A49" s="146">
        <v>24</v>
      </c>
      <c r="B49" s="155" t="s">
        <v>74</v>
      </c>
      <c r="C49" s="154" t="s">
        <v>45</v>
      </c>
      <c r="D49" s="16" t="s">
        <v>46</v>
      </c>
      <c r="E49" s="16"/>
      <c r="F49" s="16"/>
      <c r="G49" s="16"/>
      <c r="H49" s="16"/>
      <c r="I49" s="8">
        <f t="shared" si="28"/>
        <v>99000</v>
      </c>
      <c r="J49" s="8">
        <v>0</v>
      </c>
      <c r="K49" s="8">
        <v>0</v>
      </c>
      <c r="L49" s="8">
        <v>99000</v>
      </c>
      <c r="M49" s="8">
        <v>0</v>
      </c>
      <c r="N49" s="8">
        <v>0</v>
      </c>
      <c r="O49" s="8">
        <v>0</v>
      </c>
      <c r="P49" s="8">
        <v>0</v>
      </c>
      <c r="Q49" s="38">
        <v>0</v>
      </c>
      <c r="R49" s="8">
        <v>0</v>
      </c>
      <c r="S49" s="36">
        <v>0</v>
      </c>
      <c r="T49" s="36">
        <v>0</v>
      </c>
      <c r="U49" s="36">
        <v>0</v>
      </c>
      <c r="V49" s="37">
        <f t="shared" si="35"/>
        <v>0</v>
      </c>
      <c r="W49" s="37">
        <f t="shared" si="36"/>
        <v>0</v>
      </c>
      <c r="X49" s="37">
        <f t="shared" si="37"/>
        <v>0</v>
      </c>
      <c r="Y49" s="5"/>
      <c r="Z49" s="5"/>
      <c r="AA49" s="5"/>
      <c r="AB49" s="5"/>
      <c r="AC49" s="5"/>
      <c r="AD49" s="5"/>
      <c r="AE49" s="5"/>
    </row>
    <row r="50" spans="1:31" ht="37.5" customHeight="1" x14ac:dyDescent="0.2">
      <c r="A50" s="146"/>
      <c r="B50" s="155"/>
      <c r="C50" s="154"/>
      <c r="D50" s="16" t="s">
        <v>47</v>
      </c>
      <c r="E50" s="16"/>
      <c r="F50" s="16"/>
      <c r="G50" s="16"/>
      <c r="H50" s="16"/>
      <c r="I50" s="8">
        <f t="shared" si="28"/>
        <v>99000000</v>
      </c>
      <c r="J50" s="8">
        <v>0</v>
      </c>
      <c r="K50" s="8">
        <v>0</v>
      </c>
      <c r="L50" s="8">
        <v>99000000</v>
      </c>
      <c r="M50" s="8">
        <v>0</v>
      </c>
      <c r="N50" s="8">
        <v>0</v>
      </c>
      <c r="O50" s="8">
        <v>0</v>
      </c>
      <c r="P50" s="8">
        <v>0</v>
      </c>
      <c r="Q50" s="38">
        <v>0</v>
      </c>
      <c r="R50" s="8">
        <v>0</v>
      </c>
      <c r="S50" s="36">
        <v>0</v>
      </c>
      <c r="T50" s="36">
        <v>0</v>
      </c>
      <c r="U50" s="36">
        <v>0</v>
      </c>
      <c r="V50" s="37">
        <f t="shared" si="35"/>
        <v>0</v>
      </c>
      <c r="W50" s="37">
        <f t="shared" si="36"/>
        <v>0</v>
      </c>
      <c r="X50" s="37">
        <f t="shared" si="37"/>
        <v>0</v>
      </c>
      <c r="Y50" s="5"/>
      <c r="Z50" s="5"/>
      <c r="AA50" s="5"/>
      <c r="AB50" s="5"/>
      <c r="AC50" s="5"/>
      <c r="AD50" s="5"/>
      <c r="AE50" s="5"/>
    </row>
    <row r="51" spans="1:31" ht="81.75" customHeight="1" x14ac:dyDescent="0.2">
      <c r="A51" s="16">
        <v>25</v>
      </c>
      <c r="B51" s="28" t="s">
        <v>91</v>
      </c>
      <c r="C51" s="17" t="s">
        <v>24</v>
      </c>
      <c r="D51" s="16" t="s">
        <v>46</v>
      </c>
      <c r="E51" s="16"/>
      <c r="F51" s="16"/>
      <c r="G51" s="16"/>
      <c r="H51" s="16"/>
      <c r="I51" s="8">
        <f t="shared" si="28"/>
        <v>28356172.98</v>
      </c>
      <c r="J51" s="8">
        <v>0</v>
      </c>
      <c r="K51" s="8">
        <v>0</v>
      </c>
      <c r="L51" s="8">
        <v>300000</v>
      </c>
      <c r="M51" s="8">
        <v>28056172.98</v>
      </c>
      <c r="N51" s="8">
        <v>0</v>
      </c>
      <c r="O51" s="8">
        <v>0</v>
      </c>
      <c r="P51" s="8">
        <v>0</v>
      </c>
      <c r="Q51" s="38">
        <v>0</v>
      </c>
      <c r="R51" s="8">
        <v>0</v>
      </c>
      <c r="S51" s="36">
        <v>0</v>
      </c>
      <c r="T51" s="36">
        <v>0</v>
      </c>
      <c r="U51" s="36">
        <v>0</v>
      </c>
      <c r="V51" s="37">
        <f t="shared" si="35"/>
        <v>0</v>
      </c>
      <c r="W51" s="37">
        <f t="shared" si="36"/>
        <v>0</v>
      </c>
      <c r="X51" s="37">
        <f t="shared" si="37"/>
        <v>0</v>
      </c>
      <c r="Y51" s="5"/>
      <c r="Z51" s="5"/>
      <c r="AA51" s="5"/>
      <c r="AB51" s="5"/>
      <c r="AC51" s="5"/>
      <c r="AD51" s="5"/>
      <c r="AE51" s="5"/>
    </row>
    <row r="52" spans="1:31" ht="70.5" customHeight="1" x14ac:dyDescent="0.2">
      <c r="A52" s="16">
        <v>26</v>
      </c>
      <c r="B52" s="28" t="s">
        <v>75</v>
      </c>
      <c r="C52" s="17" t="s">
        <v>24</v>
      </c>
      <c r="D52" s="16" t="s">
        <v>46</v>
      </c>
      <c r="E52" s="16"/>
      <c r="F52" s="16"/>
      <c r="G52" s="16"/>
      <c r="H52" s="16"/>
      <c r="I52" s="8">
        <f t="shared" si="28"/>
        <v>100000</v>
      </c>
      <c r="J52" s="8">
        <v>0</v>
      </c>
      <c r="K52" s="8">
        <v>0</v>
      </c>
      <c r="L52" s="8">
        <v>100000</v>
      </c>
      <c r="M52" s="8">
        <v>0</v>
      </c>
      <c r="N52" s="8">
        <v>0</v>
      </c>
      <c r="O52" s="8">
        <v>0</v>
      </c>
      <c r="P52" s="8">
        <v>0</v>
      </c>
      <c r="Q52" s="38">
        <v>0</v>
      </c>
      <c r="R52" s="8">
        <v>0</v>
      </c>
      <c r="S52" s="36">
        <v>0</v>
      </c>
      <c r="T52" s="36">
        <v>0</v>
      </c>
      <c r="U52" s="36">
        <v>0</v>
      </c>
      <c r="V52" s="37">
        <f t="shared" si="35"/>
        <v>0</v>
      </c>
      <c r="W52" s="37">
        <f t="shared" si="36"/>
        <v>0</v>
      </c>
      <c r="X52" s="37">
        <f t="shared" si="37"/>
        <v>0</v>
      </c>
      <c r="Y52" s="5"/>
      <c r="Z52" s="5"/>
      <c r="AA52" s="5"/>
      <c r="AB52" s="5"/>
      <c r="AC52" s="5"/>
      <c r="AD52" s="5"/>
      <c r="AE52" s="5"/>
    </row>
    <row r="53" spans="1:31" ht="52.5" customHeight="1" x14ac:dyDescent="0.2">
      <c r="A53" s="146">
        <v>27</v>
      </c>
      <c r="B53" s="163" t="s">
        <v>76</v>
      </c>
      <c r="C53" s="154" t="s">
        <v>48</v>
      </c>
      <c r="D53" s="16" t="s">
        <v>46</v>
      </c>
      <c r="E53" s="16"/>
      <c r="F53" s="16"/>
      <c r="G53" s="16"/>
      <c r="H53" s="16"/>
      <c r="I53" s="8">
        <f t="shared" si="28"/>
        <v>875700</v>
      </c>
      <c r="J53" s="8"/>
      <c r="K53" s="8"/>
      <c r="L53" s="8"/>
      <c r="M53" s="8"/>
      <c r="N53" s="8">
        <v>875700</v>
      </c>
      <c r="O53" s="8"/>
      <c r="P53" s="8"/>
      <c r="Q53" s="38"/>
      <c r="R53" s="8"/>
      <c r="S53" s="36"/>
      <c r="T53" s="36"/>
      <c r="U53" s="36"/>
      <c r="V53" s="37">
        <f t="shared" si="35"/>
        <v>0</v>
      </c>
      <c r="W53" s="37">
        <f t="shared" si="36"/>
        <v>0</v>
      </c>
      <c r="X53" s="37">
        <f t="shared" si="37"/>
        <v>0</v>
      </c>
      <c r="Y53" s="5"/>
      <c r="Z53" s="5"/>
      <c r="AA53" s="5"/>
      <c r="AB53" s="5"/>
      <c r="AC53" s="5"/>
      <c r="AD53" s="5"/>
      <c r="AE53" s="5"/>
    </row>
    <row r="54" spans="1:31" ht="29.25" customHeight="1" x14ac:dyDescent="0.2">
      <c r="A54" s="146"/>
      <c r="B54" s="163"/>
      <c r="C54" s="154"/>
      <c r="D54" s="16" t="s">
        <v>47</v>
      </c>
      <c r="E54" s="16"/>
      <c r="F54" s="16"/>
      <c r="G54" s="16"/>
      <c r="H54" s="16"/>
      <c r="I54" s="8">
        <f t="shared" si="28"/>
        <v>8854300</v>
      </c>
      <c r="J54" s="8"/>
      <c r="K54" s="8"/>
      <c r="L54" s="8"/>
      <c r="M54" s="8"/>
      <c r="N54" s="8">
        <v>8854300</v>
      </c>
      <c r="O54" s="8"/>
      <c r="P54" s="8"/>
      <c r="Q54" s="38"/>
      <c r="R54" s="8"/>
      <c r="S54" s="36"/>
      <c r="T54" s="36"/>
      <c r="U54" s="36"/>
      <c r="V54" s="37">
        <f t="shared" si="35"/>
        <v>0</v>
      </c>
      <c r="W54" s="37">
        <f t="shared" si="36"/>
        <v>0</v>
      </c>
      <c r="X54" s="37">
        <f t="shared" si="37"/>
        <v>0</v>
      </c>
      <c r="Y54" s="5"/>
      <c r="Z54" s="5"/>
      <c r="AA54" s="5"/>
      <c r="AB54" s="5"/>
      <c r="AC54" s="5"/>
      <c r="AD54" s="5"/>
      <c r="AE54" s="5"/>
    </row>
    <row r="55" spans="1:31" ht="49.5" customHeight="1" x14ac:dyDescent="0.2">
      <c r="A55" s="146">
        <v>28</v>
      </c>
      <c r="B55" s="163" t="s">
        <v>77</v>
      </c>
      <c r="C55" s="154" t="s">
        <v>48</v>
      </c>
      <c r="D55" s="16" t="s">
        <v>46</v>
      </c>
      <c r="E55" s="16"/>
      <c r="F55" s="16"/>
      <c r="G55" s="16"/>
      <c r="H55" s="16"/>
      <c r="I55" s="8">
        <f t="shared" si="28"/>
        <v>897300</v>
      </c>
      <c r="J55" s="8"/>
      <c r="K55" s="8"/>
      <c r="L55" s="8"/>
      <c r="M55" s="8"/>
      <c r="N55" s="8">
        <v>897300</v>
      </c>
      <c r="O55" s="8"/>
      <c r="P55" s="8"/>
      <c r="Q55" s="38"/>
      <c r="R55" s="8"/>
      <c r="S55" s="36"/>
      <c r="T55" s="36"/>
      <c r="U55" s="36"/>
      <c r="V55" s="37">
        <f t="shared" si="35"/>
        <v>0</v>
      </c>
      <c r="W55" s="37">
        <f t="shared" si="36"/>
        <v>0</v>
      </c>
      <c r="X55" s="37">
        <f t="shared" si="37"/>
        <v>0</v>
      </c>
      <c r="Y55" s="5"/>
      <c r="Z55" s="5"/>
      <c r="AA55" s="5"/>
      <c r="AB55" s="5"/>
      <c r="AC55" s="5"/>
      <c r="AD55" s="5"/>
      <c r="AE55" s="5"/>
    </row>
    <row r="56" spans="1:31" ht="35.25" customHeight="1" x14ac:dyDescent="0.2">
      <c r="A56" s="146"/>
      <c r="B56" s="163"/>
      <c r="C56" s="154"/>
      <c r="D56" s="16" t="s">
        <v>47</v>
      </c>
      <c r="E56" s="16"/>
      <c r="F56" s="16"/>
      <c r="G56" s="16"/>
      <c r="H56" s="16"/>
      <c r="I56" s="8">
        <f t="shared" si="28"/>
        <v>9072700</v>
      </c>
      <c r="J56" s="8"/>
      <c r="K56" s="8"/>
      <c r="L56" s="8"/>
      <c r="M56" s="8"/>
      <c r="N56" s="8">
        <v>9072700</v>
      </c>
      <c r="O56" s="8"/>
      <c r="P56" s="8"/>
      <c r="Q56" s="38"/>
      <c r="R56" s="8"/>
      <c r="S56" s="36"/>
      <c r="T56" s="36"/>
      <c r="U56" s="36"/>
      <c r="V56" s="37">
        <f t="shared" si="35"/>
        <v>0</v>
      </c>
      <c r="W56" s="37">
        <f t="shared" si="36"/>
        <v>0</v>
      </c>
      <c r="X56" s="37">
        <f t="shared" si="37"/>
        <v>0</v>
      </c>
      <c r="Y56" s="5"/>
      <c r="Z56" s="5"/>
      <c r="AA56" s="5"/>
      <c r="AB56" s="5"/>
      <c r="AC56" s="5"/>
      <c r="AD56" s="5"/>
      <c r="AE56" s="5"/>
    </row>
    <row r="57" spans="1:31" ht="79.5" customHeight="1" x14ac:dyDescent="0.2">
      <c r="A57" s="146">
        <v>29</v>
      </c>
      <c r="B57" s="177" t="s">
        <v>110</v>
      </c>
      <c r="C57" s="166" t="s">
        <v>24</v>
      </c>
      <c r="D57" s="16" t="s">
        <v>46</v>
      </c>
      <c r="E57" s="29"/>
      <c r="F57" s="29"/>
      <c r="G57" s="29"/>
      <c r="H57" s="29"/>
      <c r="I57" s="8">
        <f t="shared" si="28"/>
        <v>8490660.8200000003</v>
      </c>
      <c r="J57" s="8"/>
      <c r="K57" s="8"/>
      <c r="L57" s="8"/>
      <c r="M57" s="8"/>
      <c r="N57" s="8">
        <v>6923076.9199999999</v>
      </c>
      <c r="O57" s="8">
        <v>1567583.9</v>
      </c>
      <c r="P57" s="8">
        <v>0</v>
      </c>
      <c r="Q57" s="38">
        <v>0</v>
      </c>
      <c r="R57" s="8">
        <v>0</v>
      </c>
      <c r="S57" s="36">
        <v>17902016.920000002</v>
      </c>
      <c r="T57" s="36">
        <v>6923076.9199999999</v>
      </c>
      <c r="U57" s="36">
        <v>0</v>
      </c>
      <c r="V57" s="37">
        <f t="shared" si="35"/>
        <v>-16334433.020000001</v>
      </c>
      <c r="W57" s="37">
        <f t="shared" si="36"/>
        <v>-6923076.9199999999</v>
      </c>
      <c r="X57" s="37">
        <f t="shared" si="37"/>
        <v>0</v>
      </c>
      <c r="Y57" s="5"/>
      <c r="Z57" s="5"/>
      <c r="AA57" s="5"/>
      <c r="AB57" s="5"/>
      <c r="AC57" s="5"/>
      <c r="AD57" s="5"/>
      <c r="AE57" s="5"/>
    </row>
    <row r="58" spans="1:31" ht="93" customHeight="1" x14ac:dyDescent="0.2">
      <c r="A58" s="146"/>
      <c r="B58" s="178"/>
      <c r="C58" s="167"/>
      <c r="D58" s="16" t="s">
        <v>47</v>
      </c>
      <c r="E58" s="29"/>
      <c r="F58" s="29"/>
      <c r="G58" s="29"/>
      <c r="H58" s="29"/>
      <c r="I58" s="8">
        <f t="shared" si="28"/>
        <v>70000000</v>
      </c>
      <c r="J58" s="8"/>
      <c r="K58" s="8"/>
      <c r="L58" s="8"/>
      <c r="M58" s="8"/>
      <c r="N58" s="8">
        <v>70000000</v>
      </c>
      <c r="O58" s="8">
        <v>0</v>
      </c>
      <c r="P58" s="8">
        <v>0</v>
      </c>
      <c r="Q58" s="38">
        <v>0</v>
      </c>
      <c r="R58" s="8">
        <v>0</v>
      </c>
      <c r="S58" s="36">
        <v>0</v>
      </c>
      <c r="T58" s="36">
        <v>0</v>
      </c>
      <c r="U58" s="36">
        <v>0</v>
      </c>
      <c r="V58" s="37">
        <f t="shared" si="35"/>
        <v>0</v>
      </c>
      <c r="W58" s="37">
        <f t="shared" si="36"/>
        <v>0</v>
      </c>
      <c r="X58" s="37">
        <f t="shared" si="37"/>
        <v>0</v>
      </c>
      <c r="Y58" s="5"/>
      <c r="Z58" s="5"/>
      <c r="AA58" s="5"/>
      <c r="AB58" s="5"/>
      <c r="AC58" s="5"/>
      <c r="AD58" s="5"/>
      <c r="AE58" s="5"/>
    </row>
    <row r="59" spans="1:31" ht="60.75" customHeight="1" x14ac:dyDescent="0.2">
      <c r="A59" s="146"/>
      <c r="B59" s="179"/>
      <c r="C59" s="17" t="s">
        <v>48</v>
      </c>
      <c r="D59" s="16" t="s">
        <v>46</v>
      </c>
      <c r="E59" s="16"/>
      <c r="F59" s="16"/>
      <c r="G59" s="16"/>
      <c r="H59" s="16"/>
      <c r="I59" s="8">
        <f t="shared" si="28"/>
        <v>0</v>
      </c>
      <c r="J59" s="8"/>
      <c r="K59" s="8"/>
      <c r="L59" s="8"/>
      <c r="M59" s="8"/>
      <c r="N59" s="8"/>
      <c r="O59" s="8"/>
      <c r="P59" s="8"/>
      <c r="Q59" s="38"/>
      <c r="R59" s="8"/>
      <c r="S59" s="36"/>
      <c r="T59" s="36"/>
      <c r="U59" s="36"/>
      <c r="V59" s="37">
        <f t="shared" si="35"/>
        <v>0</v>
      </c>
      <c r="W59" s="37">
        <f t="shared" si="36"/>
        <v>0</v>
      </c>
      <c r="X59" s="37">
        <f t="shared" si="37"/>
        <v>0</v>
      </c>
      <c r="Y59" s="5"/>
      <c r="Z59" s="5"/>
      <c r="AA59" s="5"/>
      <c r="AB59" s="5"/>
      <c r="AC59" s="5"/>
      <c r="AD59" s="5"/>
      <c r="AE59" s="5"/>
    </row>
    <row r="60" spans="1:31" s="2" customFormat="1" ht="32.25" customHeight="1" x14ac:dyDescent="0.2">
      <c r="A60" s="159">
        <v>30</v>
      </c>
      <c r="B60" s="160" t="s">
        <v>90</v>
      </c>
      <c r="C60" s="156" t="s">
        <v>49</v>
      </c>
      <c r="D60" s="18" t="s">
        <v>30</v>
      </c>
      <c r="E60" s="18" t="s">
        <v>21</v>
      </c>
      <c r="F60" s="18" t="s">
        <v>21</v>
      </c>
      <c r="G60" s="18" t="s">
        <v>21</v>
      </c>
      <c r="H60" s="18" t="s">
        <v>21</v>
      </c>
      <c r="I60" s="8">
        <f t="shared" si="28"/>
        <v>8877000</v>
      </c>
      <c r="J60" s="9">
        <f t="shared" ref="J60:Q60" si="51">J63+J64+J65+J66+J67+J68+J69</f>
        <v>5093000</v>
      </c>
      <c r="K60" s="9">
        <f t="shared" si="51"/>
        <v>0</v>
      </c>
      <c r="L60" s="9">
        <f t="shared" si="51"/>
        <v>3784000</v>
      </c>
      <c r="M60" s="9">
        <f t="shared" si="51"/>
        <v>0</v>
      </c>
      <c r="N60" s="9">
        <f t="shared" si="51"/>
        <v>0</v>
      </c>
      <c r="O60" s="9">
        <f t="shared" si="51"/>
        <v>0</v>
      </c>
      <c r="P60" s="9">
        <f t="shared" si="51"/>
        <v>0</v>
      </c>
      <c r="Q60" s="9">
        <f t="shared" si="51"/>
        <v>0</v>
      </c>
      <c r="R60" s="9">
        <f t="shared" ref="R60:U60" si="52">R63+R64+R65+R66+R67+R68+R69</f>
        <v>0</v>
      </c>
      <c r="S60" s="9">
        <f t="shared" si="52"/>
        <v>0</v>
      </c>
      <c r="T60" s="9">
        <f t="shared" si="52"/>
        <v>0</v>
      </c>
      <c r="U60" s="9">
        <f t="shared" si="52"/>
        <v>0</v>
      </c>
      <c r="V60" s="37">
        <f t="shared" si="35"/>
        <v>0</v>
      </c>
      <c r="W60" s="37">
        <f t="shared" si="36"/>
        <v>0</v>
      </c>
      <c r="X60" s="37">
        <f t="shared" si="37"/>
        <v>0</v>
      </c>
      <c r="Y60" s="24"/>
      <c r="Z60" s="24"/>
      <c r="AA60" s="24"/>
      <c r="AB60" s="24"/>
      <c r="AC60" s="24"/>
      <c r="AD60" s="24"/>
      <c r="AE60" s="24"/>
    </row>
    <row r="61" spans="1:31" s="2" customFormat="1" ht="32.25" customHeight="1" x14ac:dyDescent="0.2">
      <c r="A61" s="159"/>
      <c r="B61" s="160"/>
      <c r="C61" s="157"/>
      <c r="D61" s="18" t="s">
        <v>31</v>
      </c>
      <c r="E61" s="18" t="s">
        <v>21</v>
      </c>
      <c r="F61" s="18" t="s">
        <v>21</v>
      </c>
      <c r="G61" s="18" t="s">
        <v>21</v>
      </c>
      <c r="H61" s="18" t="s">
        <v>21</v>
      </c>
      <c r="I61" s="8">
        <f t="shared" si="28"/>
        <v>45389975.768901102</v>
      </c>
      <c r="J61" s="9">
        <f t="shared" ref="J61:P61" si="53">J70+J72+J74+J75</f>
        <v>0</v>
      </c>
      <c r="K61" s="9">
        <f t="shared" si="53"/>
        <v>0</v>
      </c>
      <c r="L61" s="9">
        <f t="shared" si="53"/>
        <v>0</v>
      </c>
      <c r="M61" s="9">
        <f t="shared" si="53"/>
        <v>12983974.67</v>
      </c>
      <c r="N61" s="9">
        <f t="shared" si="53"/>
        <v>1290000</v>
      </c>
      <c r="O61" s="9">
        <f t="shared" si="53"/>
        <v>13752000</v>
      </c>
      <c r="P61" s="9">
        <f t="shared" si="53"/>
        <v>5406901.0989011005</v>
      </c>
      <c r="Q61" s="9">
        <f>Q70+Q72+Q74+Q75</f>
        <v>10429100</v>
      </c>
      <c r="R61" s="9">
        <f>R70+R72+R74+R75</f>
        <v>1528000</v>
      </c>
      <c r="S61" s="9">
        <f>S70+S72+S74</f>
        <v>15010000</v>
      </c>
      <c r="T61" s="9">
        <f t="shared" ref="T61:U61" si="54">T70+T72+T74</f>
        <v>1528000</v>
      </c>
      <c r="U61" s="9">
        <f t="shared" si="54"/>
        <v>0</v>
      </c>
      <c r="V61" s="37">
        <f t="shared" si="35"/>
        <v>-1258000</v>
      </c>
      <c r="W61" s="37">
        <f t="shared" si="36"/>
        <v>3878901.0989011005</v>
      </c>
      <c r="X61" s="37">
        <f t="shared" si="37"/>
        <v>1528000</v>
      </c>
      <c r="Y61" s="25">
        <f>W61+W62+X61+X62</f>
        <v>44626901.0989011</v>
      </c>
      <c r="Z61" s="24"/>
      <c r="AA61" s="24"/>
      <c r="AB61" s="24"/>
      <c r="AC61" s="24"/>
      <c r="AD61" s="24"/>
      <c r="AE61" s="24"/>
    </row>
    <row r="62" spans="1:31" s="2" customFormat="1" ht="32.25" customHeight="1" x14ac:dyDescent="0.2">
      <c r="A62" s="159"/>
      <c r="B62" s="160"/>
      <c r="C62" s="158"/>
      <c r="D62" s="30" t="s">
        <v>32</v>
      </c>
      <c r="E62" s="18" t="s">
        <v>21</v>
      </c>
      <c r="F62" s="18" t="s">
        <v>21</v>
      </c>
      <c r="G62" s="18" t="s">
        <v>21</v>
      </c>
      <c r="H62" s="18" t="s">
        <v>21</v>
      </c>
      <c r="I62" s="8">
        <f t="shared" si="28"/>
        <v>164020000</v>
      </c>
      <c r="J62" s="9">
        <f t="shared" ref="J62:P62" si="55">J71+J73+J76</f>
        <v>0</v>
      </c>
      <c r="K62" s="9">
        <f t="shared" si="55"/>
        <v>0</v>
      </c>
      <c r="L62" s="9">
        <f t="shared" si="55"/>
        <v>0</v>
      </c>
      <c r="M62" s="9">
        <f t="shared" si="55"/>
        <v>34800000</v>
      </c>
      <c r="N62" s="9">
        <f t="shared" si="55"/>
        <v>0</v>
      </c>
      <c r="O62" s="9">
        <f t="shared" si="55"/>
        <v>0</v>
      </c>
      <c r="P62" s="9">
        <f t="shared" si="55"/>
        <v>39220000</v>
      </c>
      <c r="Q62" s="9">
        <f>Q71+Q73+Q76</f>
        <v>90000000</v>
      </c>
      <c r="R62" s="9">
        <f>R71+R73+R76</f>
        <v>0</v>
      </c>
      <c r="S62" s="9">
        <f t="shared" ref="S62:U62" si="56">S71+S73</f>
        <v>0</v>
      </c>
      <c r="T62" s="9">
        <f t="shared" si="56"/>
        <v>0</v>
      </c>
      <c r="U62" s="9">
        <f t="shared" si="56"/>
        <v>0</v>
      </c>
      <c r="V62" s="37">
        <f t="shared" si="35"/>
        <v>0</v>
      </c>
      <c r="W62" s="37">
        <f t="shared" si="36"/>
        <v>39220000</v>
      </c>
      <c r="X62" s="37">
        <f t="shared" si="37"/>
        <v>0</v>
      </c>
      <c r="Y62" s="24"/>
      <c r="Z62" s="24"/>
      <c r="AA62" s="24"/>
      <c r="AB62" s="24"/>
      <c r="AC62" s="24"/>
      <c r="AD62" s="24"/>
      <c r="AE62" s="24"/>
    </row>
    <row r="63" spans="1:31" ht="84.75" customHeight="1" x14ac:dyDescent="0.2">
      <c r="A63" s="16">
        <v>31</v>
      </c>
      <c r="B63" s="28" t="s">
        <v>78</v>
      </c>
      <c r="C63" s="17" t="s">
        <v>61</v>
      </c>
      <c r="D63" s="16" t="s">
        <v>30</v>
      </c>
      <c r="E63" s="16" t="s">
        <v>21</v>
      </c>
      <c r="F63" s="16" t="s">
        <v>21</v>
      </c>
      <c r="G63" s="16" t="s">
        <v>21</v>
      </c>
      <c r="H63" s="16" t="s">
        <v>21</v>
      </c>
      <c r="I63" s="8">
        <f t="shared" si="28"/>
        <v>2607000</v>
      </c>
      <c r="J63" s="8">
        <v>1287000</v>
      </c>
      <c r="K63" s="8">
        <v>0</v>
      </c>
      <c r="L63" s="8">
        <v>1320000</v>
      </c>
      <c r="M63" s="8">
        <v>0</v>
      </c>
      <c r="N63" s="8">
        <v>0</v>
      </c>
      <c r="O63" s="8">
        <v>0</v>
      </c>
      <c r="P63" s="8">
        <v>0</v>
      </c>
      <c r="Q63" s="38">
        <v>0</v>
      </c>
      <c r="R63" s="8">
        <v>0</v>
      </c>
      <c r="S63" s="36">
        <v>0</v>
      </c>
      <c r="T63" s="36">
        <v>0</v>
      </c>
      <c r="U63" s="36">
        <v>0</v>
      </c>
      <c r="V63" s="37">
        <f t="shared" si="35"/>
        <v>0</v>
      </c>
      <c r="W63" s="37">
        <f t="shared" si="36"/>
        <v>0</v>
      </c>
      <c r="X63" s="37">
        <f t="shared" si="37"/>
        <v>0</v>
      </c>
      <c r="Y63" s="5"/>
      <c r="Z63" s="5"/>
      <c r="AA63" s="5"/>
      <c r="AB63" s="5"/>
      <c r="AC63" s="5"/>
      <c r="AD63" s="5"/>
      <c r="AE63" s="5"/>
    </row>
    <row r="64" spans="1:31" ht="54.75" customHeight="1" x14ac:dyDescent="0.2">
      <c r="A64" s="16">
        <v>32</v>
      </c>
      <c r="B64" s="28" t="s">
        <v>79</v>
      </c>
      <c r="C64" s="17" t="s">
        <v>49</v>
      </c>
      <c r="D64" s="16" t="s">
        <v>30</v>
      </c>
      <c r="E64" s="16" t="s">
        <v>21</v>
      </c>
      <c r="F64" s="16" t="s">
        <v>21</v>
      </c>
      <c r="G64" s="16" t="s">
        <v>21</v>
      </c>
      <c r="H64" s="16" t="s">
        <v>21</v>
      </c>
      <c r="I64" s="8">
        <f t="shared" si="28"/>
        <v>396000</v>
      </c>
      <c r="J64" s="8">
        <v>198000</v>
      </c>
      <c r="K64" s="8">
        <v>0</v>
      </c>
      <c r="L64" s="8">
        <v>198000</v>
      </c>
      <c r="M64" s="8">
        <v>0</v>
      </c>
      <c r="N64" s="8">
        <v>0</v>
      </c>
      <c r="O64" s="8">
        <v>0</v>
      </c>
      <c r="P64" s="8">
        <v>0</v>
      </c>
      <c r="Q64" s="38">
        <v>0</v>
      </c>
      <c r="R64" s="8">
        <v>0</v>
      </c>
      <c r="S64" s="36">
        <v>0</v>
      </c>
      <c r="T64" s="36">
        <v>0</v>
      </c>
      <c r="U64" s="36">
        <v>0</v>
      </c>
      <c r="V64" s="37">
        <f t="shared" si="35"/>
        <v>0</v>
      </c>
      <c r="W64" s="37">
        <f t="shared" si="36"/>
        <v>0</v>
      </c>
      <c r="X64" s="37">
        <f t="shared" si="37"/>
        <v>0</v>
      </c>
      <c r="Y64" s="5"/>
      <c r="Z64" s="5"/>
      <c r="AA64" s="5"/>
      <c r="AB64" s="5"/>
      <c r="AC64" s="5"/>
      <c r="AD64" s="5"/>
      <c r="AE64" s="5"/>
    </row>
    <row r="65" spans="1:31" ht="90.75" customHeight="1" x14ac:dyDescent="0.2">
      <c r="A65" s="16">
        <v>33</v>
      </c>
      <c r="B65" s="28" t="s">
        <v>80</v>
      </c>
      <c r="C65" s="17" t="s">
        <v>62</v>
      </c>
      <c r="D65" s="16" t="s">
        <v>30</v>
      </c>
      <c r="E65" s="16" t="s">
        <v>21</v>
      </c>
      <c r="F65" s="16" t="s">
        <v>21</v>
      </c>
      <c r="G65" s="16" t="s">
        <v>21</v>
      </c>
      <c r="H65" s="16" t="s">
        <v>21</v>
      </c>
      <c r="I65" s="8">
        <f t="shared" si="28"/>
        <v>1320000</v>
      </c>
      <c r="J65" s="8">
        <v>660000</v>
      </c>
      <c r="K65" s="8">
        <v>0</v>
      </c>
      <c r="L65" s="8">
        <v>660000</v>
      </c>
      <c r="M65" s="8">
        <v>0</v>
      </c>
      <c r="N65" s="8">
        <v>0</v>
      </c>
      <c r="O65" s="8">
        <v>0</v>
      </c>
      <c r="P65" s="8">
        <v>0</v>
      </c>
      <c r="Q65" s="38">
        <v>0</v>
      </c>
      <c r="R65" s="8">
        <v>0</v>
      </c>
      <c r="S65" s="36">
        <v>0</v>
      </c>
      <c r="T65" s="36">
        <v>0</v>
      </c>
      <c r="U65" s="36">
        <v>0</v>
      </c>
      <c r="V65" s="37">
        <f t="shared" si="35"/>
        <v>0</v>
      </c>
      <c r="W65" s="37">
        <f t="shared" si="36"/>
        <v>0</v>
      </c>
      <c r="X65" s="37">
        <f t="shared" si="37"/>
        <v>0</v>
      </c>
      <c r="Y65" s="5"/>
      <c r="Z65" s="5"/>
      <c r="AA65" s="5"/>
      <c r="AB65" s="5"/>
      <c r="AC65" s="5"/>
      <c r="AD65" s="5"/>
      <c r="AE65" s="5"/>
    </row>
    <row r="66" spans="1:31" ht="48" x14ac:dyDescent="0.2">
      <c r="A66" s="16">
        <v>34</v>
      </c>
      <c r="B66" s="28" t="s">
        <v>81</v>
      </c>
      <c r="C66" s="17" t="s">
        <v>63</v>
      </c>
      <c r="D66" s="16" t="s">
        <v>30</v>
      </c>
      <c r="E66" s="16" t="s">
        <v>21</v>
      </c>
      <c r="F66" s="16" t="s">
        <v>21</v>
      </c>
      <c r="G66" s="16" t="s">
        <v>21</v>
      </c>
      <c r="H66" s="16" t="s">
        <v>21</v>
      </c>
      <c r="I66" s="8">
        <f t="shared" si="28"/>
        <v>1100000</v>
      </c>
      <c r="J66" s="8">
        <v>1100000</v>
      </c>
      <c r="K66" s="8">
        <v>0</v>
      </c>
      <c r="L66" s="8">
        <v>0</v>
      </c>
      <c r="M66" s="8">
        <v>0</v>
      </c>
      <c r="N66" s="8">
        <v>0</v>
      </c>
      <c r="O66" s="8">
        <v>0</v>
      </c>
      <c r="P66" s="8">
        <v>0</v>
      </c>
      <c r="Q66" s="38">
        <v>0</v>
      </c>
      <c r="R66" s="8">
        <v>0</v>
      </c>
      <c r="S66" s="36">
        <v>0</v>
      </c>
      <c r="T66" s="36">
        <v>0</v>
      </c>
      <c r="U66" s="36">
        <v>0</v>
      </c>
      <c r="V66" s="37">
        <f t="shared" si="35"/>
        <v>0</v>
      </c>
      <c r="W66" s="37">
        <f t="shared" si="36"/>
        <v>0</v>
      </c>
      <c r="X66" s="37">
        <f t="shared" si="37"/>
        <v>0</v>
      </c>
      <c r="Y66" s="5"/>
      <c r="Z66" s="5"/>
      <c r="AA66" s="5"/>
      <c r="AB66" s="5"/>
      <c r="AC66" s="5"/>
      <c r="AD66" s="5"/>
      <c r="AE66" s="5"/>
    </row>
    <row r="67" spans="1:31" ht="85.5" customHeight="1" x14ac:dyDescent="0.2">
      <c r="A67" s="16">
        <v>35</v>
      </c>
      <c r="B67" s="28" t="s">
        <v>82</v>
      </c>
      <c r="C67" s="17" t="s">
        <v>49</v>
      </c>
      <c r="D67" s="16" t="s">
        <v>30</v>
      </c>
      <c r="E67" s="16" t="s">
        <v>21</v>
      </c>
      <c r="F67" s="16" t="s">
        <v>21</v>
      </c>
      <c r="G67" s="16" t="s">
        <v>21</v>
      </c>
      <c r="H67" s="16" t="s">
        <v>21</v>
      </c>
      <c r="I67" s="8">
        <f t="shared" si="28"/>
        <v>2508000</v>
      </c>
      <c r="J67" s="8">
        <v>1254000</v>
      </c>
      <c r="K67" s="8">
        <v>0</v>
      </c>
      <c r="L67" s="8">
        <v>1254000</v>
      </c>
      <c r="M67" s="8">
        <v>0</v>
      </c>
      <c r="N67" s="8">
        <v>0</v>
      </c>
      <c r="O67" s="8">
        <v>0</v>
      </c>
      <c r="P67" s="8">
        <v>0</v>
      </c>
      <c r="Q67" s="38">
        <v>0</v>
      </c>
      <c r="R67" s="8">
        <v>0</v>
      </c>
      <c r="S67" s="36">
        <v>0</v>
      </c>
      <c r="T67" s="36">
        <v>0</v>
      </c>
      <c r="U67" s="36">
        <v>0</v>
      </c>
      <c r="V67" s="37">
        <f t="shared" si="35"/>
        <v>0</v>
      </c>
      <c r="W67" s="37">
        <f t="shared" si="36"/>
        <v>0</v>
      </c>
      <c r="X67" s="37">
        <f t="shared" si="37"/>
        <v>0</v>
      </c>
      <c r="Y67" s="5"/>
      <c r="Z67" s="5"/>
      <c r="AA67" s="5"/>
      <c r="AB67" s="5"/>
      <c r="AC67" s="5"/>
      <c r="AD67" s="5"/>
      <c r="AE67" s="5"/>
    </row>
    <row r="68" spans="1:31" ht="82.5" customHeight="1" x14ac:dyDescent="0.2">
      <c r="A68" s="16">
        <v>36</v>
      </c>
      <c r="B68" s="28" t="s">
        <v>83</v>
      </c>
      <c r="C68" s="17" t="s">
        <v>50</v>
      </c>
      <c r="D68" s="16" t="s">
        <v>30</v>
      </c>
      <c r="E68" s="16" t="s">
        <v>21</v>
      </c>
      <c r="F68" s="16" t="s">
        <v>21</v>
      </c>
      <c r="G68" s="16" t="s">
        <v>21</v>
      </c>
      <c r="H68" s="16" t="s">
        <v>21</v>
      </c>
      <c r="I68" s="8">
        <f t="shared" si="28"/>
        <v>704000</v>
      </c>
      <c r="J68" s="8">
        <v>352000</v>
      </c>
      <c r="K68" s="8">
        <v>0</v>
      </c>
      <c r="L68" s="8">
        <v>352000</v>
      </c>
      <c r="M68" s="8">
        <v>0</v>
      </c>
      <c r="N68" s="8">
        <v>0</v>
      </c>
      <c r="O68" s="8">
        <v>0</v>
      </c>
      <c r="P68" s="8">
        <v>0</v>
      </c>
      <c r="Q68" s="38">
        <v>0</v>
      </c>
      <c r="R68" s="8">
        <v>0</v>
      </c>
      <c r="S68" s="36">
        <v>0</v>
      </c>
      <c r="T68" s="36">
        <v>0</v>
      </c>
      <c r="U68" s="36">
        <v>0</v>
      </c>
      <c r="V68" s="37">
        <f t="shared" si="35"/>
        <v>0</v>
      </c>
      <c r="W68" s="37">
        <f t="shared" si="36"/>
        <v>0</v>
      </c>
      <c r="X68" s="37">
        <f t="shared" si="37"/>
        <v>0</v>
      </c>
      <c r="Y68" s="5"/>
      <c r="Z68" s="5"/>
      <c r="AA68" s="5"/>
      <c r="AB68" s="5"/>
      <c r="AC68" s="5"/>
      <c r="AD68" s="5"/>
      <c r="AE68" s="5"/>
    </row>
    <row r="69" spans="1:31" ht="52.5" customHeight="1" x14ac:dyDescent="0.2">
      <c r="A69" s="16">
        <v>37</v>
      </c>
      <c r="B69" s="28" t="s">
        <v>84</v>
      </c>
      <c r="C69" s="17" t="s">
        <v>62</v>
      </c>
      <c r="D69" s="16" t="s">
        <v>30</v>
      </c>
      <c r="E69" s="16" t="s">
        <v>21</v>
      </c>
      <c r="F69" s="16" t="s">
        <v>21</v>
      </c>
      <c r="G69" s="16" t="s">
        <v>21</v>
      </c>
      <c r="H69" s="16" t="s">
        <v>21</v>
      </c>
      <c r="I69" s="8">
        <f t="shared" si="28"/>
        <v>242000</v>
      </c>
      <c r="J69" s="8">
        <v>242000</v>
      </c>
      <c r="K69" s="8">
        <v>0</v>
      </c>
      <c r="L69" s="8">
        <v>0</v>
      </c>
      <c r="M69" s="8">
        <v>0</v>
      </c>
      <c r="N69" s="8">
        <v>0</v>
      </c>
      <c r="O69" s="8">
        <v>0</v>
      </c>
      <c r="P69" s="8">
        <v>0</v>
      </c>
      <c r="Q69" s="38">
        <v>0</v>
      </c>
      <c r="R69" s="8">
        <v>0</v>
      </c>
      <c r="S69" s="36">
        <v>0</v>
      </c>
      <c r="T69" s="36">
        <v>0</v>
      </c>
      <c r="U69" s="36">
        <v>0</v>
      </c>
      <c r="V69" s="37">
        <f t="shared" si="35"/>
        <v>0</v>
      </c>
      <c r="W69" s="37">
        <f t="shared" si="36"/>
        <v>0</v>
      </c>
      <c r="X69" s="37">
        <f t="shared" si="37"/>
        <v>0</v>
      </c>
      <c r="Y69" s="5"/>
      <c r="Z69" s="5"/>
      <c r="AA69" s="5"/>
      <c r="AB69" s="5"/>
      <c r="AC69" s="5"/>
      <c r="AD69" s="5"/>
      <c r="AE69" s="5"/>
    </row>
    <row r="70" spans="1:31" ht="59.25" customHeight="1" x14ac:dyDescent="0.2">
      <c r="A70" s="146">
        <v>38</v>
      </c>
      <c r="B70" s="155" t="s">
        <v>85</v>
      </c>
      <c r="C70" s="154" t="s">
        <v>24</v>
      </c>
      <c r="D70" s="16" t="s">
        <v>46</v>
      </c>
      <c r="E70" s="16" t="s">
        <v>21</v>
      </c>
      <c r="F70" s="16" t="s">
        <v>21</v>
      </c>
      <c r="G70" s="16" t="s">
        <v>21</v>
      </c>
      <c r="H70" s="16" t="s">
        <v>21</v>
      </c>
      <c r="I70" s="8">
        <f t="shared" si="28"/>
        <v>841416</v>
      </c>
      <c r="J70" s="8">
        <v>0</v>
      </c>
      <c r="K70" s="8">
        <v>0</v>
      </c>
      <c r="L70" s="8">
        <v>0</v>
      </c>
      <c r="M70" s="8">
        <v>551416</v>
      </c>
      <c r="N70" s="8">
        <v>290000</v>
      </c>
      <c r="O70" s="8">
        <v>0</v>
      </c>
      <c r="P70" s="8">
        <v>0</v>
      </c>
      <c r="Q70" s="38">
        <v>0</v>
      </c>
      <c r="R70" s="8">
        <v>0</v>
      </c>
      <c r="S70" s="36">
        <v>0</v>
      </c>
      <c r="T70" s="36">
        <v>0</v>
      </c>
      <c r="U70" s="36">
        <v>0</v>
      </c>
      <c r="V70" s="37">
        <f t="shared" si="35"/>
        <v>0</v>
      </c>
      <c r="W70" s="37">
        <f t="shared" si="36"/>
        <v>0</v>
      </c>
      <c r="X70" s="37">
        <f t="shared" si="37"/>
        <v>0</v>
      </c>
      <c r="Y70" s="5"/>
      <c r="Z70" s="5"/>
      <c r="AA70" s="5"/>
      <c r="AB70" s="5"/>
      <c r="AC70" s="5"/>
      <c r="AD70" s="5"/>
      <c r="AE70" s="5"/>
    </row>
    <row r="71" spans="1:31" ht="39.75" customHeight="1" x14ac:dyDescent="0.2">
      <c r="A71" s="146"/>
      <c r="B71" s="155"/>
      <c r="C71" s="154"/>
      <c r="D71" s="16" t="s">
        <v>47</v>
      </c>
      <c r="E71" s="16" t="s">
        <v>21</v>
      </c>
      <c r="F71" s="16" t="s">
        <v>21</v>
      </c>
      <c r="G71" s="16" t="s">
        <v>21</v>
      </c>
      <c r="H71" s="16" t="s">
        <v>21</v>
      </c>
      <c r="I71" s="8">
        <f t="shared" si="28"/>
        <v>14800000</v>
      </c>
      <c r="J71" s="8">
        <v>0</v>
      </c>
      <c r="K71" s="8">
        <v>0</v>
      </c>
      <c r="L71" s="8">
        <v>0</v>
      </c>
      <c r="M71" s="8">
        <v>14800000</v>
      </c>
      <c r="N71" s="8">
        <v>0</v>
      </c>
      <c r="O71" s="8">
        <v>0</v>
      </c>
      <c r="P71" s="8">
        <v>0</v>
      </c>
      <c r="Q71" s="38">
        <v>0</v>
      </c>
      <c r="R71" s="8">
        <v>0</v>
      </c>
      <c r="S71" s="36">
        <v>0</v>
      </c>
      <c r="T71" s="36">
        <v>0</v>
      </c>
      <c r="U71" s="36">
        <v>0</v>
      </c>
      <c r="V71" s="37">
        <f t="shared" si="35"/>
        <v>0</v>
      </c>
      <c r="W71" s="37">
        <f t="shared" si="36"/>
        <v>0</v>
      </c>
      <c r="X71" s="37">
        <f t="shared" si="37"/>
        <v>0</v>
      </c>
      <c r="Y71" s="5"/>
      <c r="Z71" s="5"/>
      <c r="AA71" s="5"/>
      <c r="AB71" s="5"/>
      <c r="AC71" s="5"/>
      <c r="AD71" s="5"/>
      <c r="AE71" s="5"/>
    </row>
    <row r="72" spans="1:31" ht="35.25" customHeight="1" x14ac:dyDescent="0.2">
      <c r="A72" s="146">
        <v>39</v>
      </c>
      <c r="B72" s="163" t="s">
        <v>86</v>
      </c>
      <c r="C72" s="154" t="s">
        <v>51</v>
      </c>
      <c r="D72" s="16" t="s">
        <v>46</v>
      </c>
      <c r="E72" s="16" t="s">
        <v>21</v>
      </c>
      <c r="F72" s="16" t="s">
        <v>21</v>
      </c>
      <c r="G72" s="16" t="s">
        <v>21</v>
      </c>
      <c r="H72" s="16" t="s">
        <v>21</v>
      </c>
      <c r="I72" s="8">
        <f t="shared" si="28"/>
        <v>13432558.67</v>
      </c>
      <c r="J72" s="8">
        <v>0</v>
      </c>
      <c r="K72" s="8">
        <v>0</v>
      </c>
      <c r="L72" s="8">
        <v>0</v>
      </c>
      <c r="M72" s="8">
        <v>12432558.67</v>
      </c>
      <c r="N72" s="8">
        <v>1000000</v>
      </c>
      <c r="O72" s="8">
        <v>0</v>
      </c>
      <c r="P72" s="8">
        <v>0</v>
      </c>
      <c r="Q72" s="38">
        <v>0</v>
      </c>
      <c r="R72" s="8">
        <v>0</v>
      </c>
      <c r="S72" s="36">
        <v>0</v>
      </c>
      <c r="T72" s="36">
        <v>0</v>
      </c>
      <c r="U72" s="36">
        <v>0</v>
      </c>
      <c r="V72" s="37">
        <f t="shared" si="35"/>
        <v>0</v>
      </c>
      <c r="W72" s="37">
        <f t="shared" si="36"/>
        <v>0</v>
      </c>
      <c r="X72" s="37">
        <f t="shared" si="37"/>
        <v>0</v>
      </c>
      <c r="Y72" s="5"/>
      <c r="Z72" s="5"/>
      <c r="AA72" s="5"/>
      <c r="AB72" s="5"/>
      <c r="AC72" s="5"/>
      <c r="AD72" s="5"/>
      <c r="AE72" s="5"/>
    </row>
    <row r="73" spans="1:31" ht="28.5" customHeight="1" x14ac:dyDescent="0.2">
      <c r="A73" s="146"/>
      <c r="B73" s="163"/>
      <c r="C73" s="154"/>
      <c r="D73" s="16" t="s">
        <v>47</v>
      </c>
      <c r="E73" s="16" t="s">
        <v>21</v>
      </c>
      <c r="F73" s="16" t="s">
        <v>21</v>
      </c>
      <c r="G73" s="16" t="s">
        <v>21</v>
      </c>
      <c r="H73" s="16" t="s">
        <v>21</v>
      </c>
      <c r="I73" s="8">
        <f t="shared" si="28"/>
        <v>20000000</v>
      </c>
      <c r="J73" s="8">
        <v>0</v>
      </c>
      <c r="K73" s="8">
        <v>0</v>
      </c>
      <c r="L73" s="8">
        <v>0</v>
      </c>
      <c r="M73" s="8">
        <v>20000000</v>
      </c>
      <c r="N73" s="8">
        <v>0</v>
      </c>
      <c r="O73" s="8">
        <v>0</v>
      </c>
      <c r="P73" s="8">
        <v>0</v>
      </c>
      <c r="Q73" s="38">
        <v>0</v>
      </c>
      <c r="R73" s="8">
        <v>0</v>
      </c>
      <c r="S73" s="36">
        <v>0</v>
      </c>
      <c r="T73" s="36">
        <v>0</v>
      </c>
      <c r="U73" s="36">
        <v>0</v>
      </c>
      <c r="V73" s="37">
        <f t="shared" si="35"/>
        <v>0</v>
      </c>
      <c r="W73" s="37">
        <f t="shared" si="36"/>
        <v>0</v>
      </c>
      <c r="X73" s="37">
        <f t="shared" si="37"/>
        <v>0</v>
      </c>
      <c r="Y73" s="5"/>
      <c r="Z73" s="5"/>
      <c r="AA73" s="5"/>
      <c r="AB73" s="5"/>
      <c r="AC73" s="5"/>
      <c r="AD73" s="5"/>
      <c r="AE73" s="5"/>
    </row>
    <row r="74" spans="1:31" ht="36.75" customHeight="1" x14ac:dyDescent="0.2">
      <c r="A74" s="16">
        <v>40</v>
      </c>
      <c r="B74" s="65" t="s">
        <v>108</v>
      </c>
      <c r="C74" s="17" t="s">
        <v>24</v>
      </c>
      <c r="D74" s="16" t="s">
        <v>46</v>
      </c>
      <c r="E74" s="16" t="s">
        <v>21</v>
      </c>
      <c r="F74" s="16" t="s">
        <v>21</v>
      </c>
      <c r="G74" s="16" t="s">
        <v>21</v>
      </c>
      <c r="H74" s="16" t="s">
        <v>21</v>
      </c>
      <c r="I74" s="8">
        <f t="shared" si="28"/>
        <v>18336000</v>
      </c>
      <c r="J74" s="8"/>
      <c r="K74" s="8"/>
      <c r="L74" s="8"/>
      <c r="M74" s="8"/>
      <c r="N74" s="8"/>
      <c r="O74" s="8">
        <v>13752000</v>
      </c>
      <c r="P74" s="8">
        <v>1528000</v>
      </c>
      <c r="Q74" s="38">
        <v>1528000</v>
      </c>
      <c r="R74" s="34">
        <v>1528000</v>
      </c>
      <c r="S74" s="36">
        <v>15010000</v>
      </c>
      <c r="T74" s="36">
        <v>1528000</v>
      </c>
      <c r="U74" s="36"/>
      <c r="V74" s="37">
        <f t="shared" si="35"/>
        <v>-1258000</v>
      </c>
      <c r="W74" s="37">
        <f t="shared" si="36"/>
        <v>0</v>
      </c>
      <c r="X74" s="37">
        <f t="shared" si="37"/>
        <v>1528000</v>
      </c>
      <c r="Y74" s="5"/>
      <c r="Z74" s="5"/>
      <c r="AA74" s="5"/>
      <c r="AB74" s="5"/>
      <c r="AC74" s="5"/>
      <c r="AD74" s="5"/>
      <c r="AE74" s="5"/>
    </row>
    <row r="75" spans="1:31" s="5" customFormat="1" ht="28.5" customHeight="1" x14ac:dyDescent="0.2">
      <c r="A75" s="164">
        <v>41</v>
      </c>
      <c r="B75" s="166" t="s">
        <v>111</v>
      </c>
      <c r="C75" s="154" t="s">
        <v>51</v>
      </c>
      <c r="D75" s="33" t="s">
        <v>46</v>
      </c>
      <c r="E75" s="33" t="s">
        <v>21</v>
      </c>
      <c r="F75" s="33" t="s">
        <v>21</v>
      </c>
      <c r="G75" s="33" t="s">
        <v>21</v>
      </c>
      <c r="H75" s="33" t="s">
        <v>21</v>
      </c>
      <c r="I75" s="34">
        <f t="shared" ref="I75:I76" si="57">SUM(J75:S75)</f>
        <v>12780001.0989011</v>
      </c>
      <c r="J75" s="34"/>
      <c r="K75" s="34"/>
      <c r="L75" s="34"/>
      <c r="M75" s="34"/>
      <c r="N75" s="34"/>
      <c r="O75" s="34"/>
      <c r="P75" s="34">
        <v>3878901.0989011005</v>
      </c>
      <c r="Q75" s="38">
        <v>8901100</v>
      </c>
      <c r="R75" s="35"/>
      <c r="V75" s="37">
        <f t="shared" si="35"/>
        <v>0</v>
      </c>
      <c r="W75" s="37">
        <f t="shared" si="36"/>
        <v>3878901.0989011005</v>
      </c>
      <c r="X75" s="37">
        <f t="shared" si="37"/>
        <v>0</v>
      </c>
      <c r="Y75" s="40">
        <f>W75+X75+W76+X76</f>
        <v>43098901.0989011</v>
      </c>
    </row>
    <row r="76" spans="1:31" s="5" customFormat="1" ht="36" customHeight="1" x14ac:dyDescent="0.2">
      <c r="A76" s="165"/>
      <c r="B76" s="167"/>
      <c r="C76" s="154"/>
      <c r="D76" s="33" t="s">
        <v>47</v>
      </c>
      <c r="E76" s="33" t="s">
        <v>21</v>
      </c>
      <c r="F76" s="33" t="s">
        <v>21</v>
      </c>
      <c r="G76" s="33" t="s">
        <v>21</v>
      </c>
      <c r="H76" s="33" t="s">
        <v>21</v>
      </c>
      <c r="I76" s="34">
        <f t="shared" si="57"/>
        <v>129220000</v>
      </c>
      <c r="J76" s="34"/>
      <c r="K76" s="34"/>
      <c r="L76" s="34"/>
      <c r="M76" s="34"/>
      <c r="N76" s="34"/>
      <c r="O76" s="34"/>
      <c r="P76" s="34">
        <f>1820000+37400000</f>
        <v>39220000</v>
      </c>
      <c r="Q76" s="38">
        <v>90000000</v>
      </c>
      <c r="R76" s="35"/>
      <c r="V76" s="37">
        <f t="shared" si="35"/>
        <v>0</v>
      </c>
      <c r="W76" s="37">
        <f t="shared" si="36"/>
        <v>39220000</v>
      </c>
      <c r="X76" s="37">
        <f t="shared" si="37"/>
        <v>0</v>
      </c>
      <c r="Y76" s="40">
        <f>SUM(W75:W76)</f>
        <v>43098901.0989011</v>
      </c>
      <c r="Z76" s="40">
        <f>SUM(X75:X76)</f>
        <v>0</v>
      </c>
    </row>
    <row r="77" spans="1:31" s="2" customFormat="1" ht="33" customHeight="1" x14ac:dyDescent="0.2">
      <c r="A77" s="161">
        <v>42</v>
      </c>
      <c r="B77" s="156" t="s">
        <v>109</v>
      </c>
      <c r="C77" s="156" t="s">
        <v>52</v>
      </c>
      <c r="D77" s="18" t="s">
        <v>30</v>
      </c>
      <c r="E77" s="18" t="s">
        <v>21</v>
      </c>
      <c r="F77" s="18" t="s">
        <v>21</v>
      </c>
      <c r="G77" s="18" t="s">
        <v>21</v>
      </c>
      <c r="H77" s="18" t="s">
        <v>21</v>
      </c>
      <c r="I77" s="9">
        <f t="shared" si="28"/>
        <v>1540000</v>
      </c>
      <c r="J77" s="9">
        <f>J79</f>
        <v>100000</v>
      </c>
      <c r="K77" s="9">
        <f t="shared" ref="K77:R77" si="58">K79</f>
        <v>1440000</v>
      </c>
      <c r="L77" s="9">
        <f t="shared" si="58"/>
        <v>0</v>
      </c>
      <c r="M77" s="9">
        <f t="shared" si="58"/>
        <v>0</v>
      </c>
      <c r="N77" s="9">
        <f t="shared" si="58"/>
        <v>0</v>
      </c>
      <c r="O77" s="9">
        <f t="shared" si="58"/>
        <v>0</v>
      </c>
      <c r="P77" s="9">
        <f t="shared" si="58"/>
        <v>0</v>
      </c>
      <c r="Q77" s="9">
        <f t="shared" ref="Q77" si="59">Q79</f>
        <v>0</v>
      </c>
      <c r="R77" s="9">
        <f t="shared" si="58"/>
        <v>0</v>
      </c>
      <c r="S77" s="9">
        <f t="shared" ref="S77:U77" si="60">S79</f>
        <v>0</v>
      </c>
      <c r="T77" s="9">
        <f t="shared" si="60"/>
        <v>0</v>
      </c>
      <c r="U77" s="9">
        <f t="shared" si="60"/>
        <v>0</v>
      </c>
      <c r="V77" s="37">
        <f t="shared" si="35"/>
        <v>0</v>
      </c>
      <c r="W77" s="37">
        <f t="shared" si="36"/>
        <v>0</v>
      </c>
      <c r="X77" s="37">
        <f t="shared" si="37"/>
        <v>0</v>
      </c>
      <c r="Y77" s="24"/>
      <c r="Z77" s="24"/>
      <c r="AA77" s="24"/>
      <c r="AB77" s="24"/>
      <c r="AC77" s="24"/>
      <c r="AD77" s="24"/>
      <c r="AE77" s="24"/>
    </row>
    <row r="78" spans="1:31" s="2" customFormat="1" ht="25.5" customHeight="1" x14ac:dyDescent="0.2">
      <c r="A78" s="162"/>
      <c r="B78" s="158"/>
      <c r="C78" s="158"/>
      <c r="D78" s="16" t="s">
        <v>46</v>
      </c>
      <c r="E78" s="18"/>
      <c r="F78" s="18"/>
      <c r="G78" s="18"/>
      <c r="H78" s="18"/>
      <c r="I78" s="9">
        <f t="shared" si="28"/>
        <v>386140965.42000002</v>
      </c>
      <c r="J78" s="9">
        <f>J81</f>
        <v>0</v>
      </c>
      <c r="K78" s="9">
        <f t="shared" ref="K78:R78" si="61">K81</f>
        <v>0</v>
      </c>
      <c r="L78" s="9">
        <f t="shared" si="61"/>
        <v>0</v>
      </c>
      <c r="M78" s="9">
        <f t="shared" si="61"/>
        <v>0</v>
      </c>
      <c r="N78" s="9">
        <f t="shared" si="61"/>
        <v>0</v>
      </c>
      <c r="O78" s="9">
        <f t="shared" si="61"/>
        <v>0</v>
      </c>
      <c r="P78" s="9">
        <f>P81</f>
        <v>128713655.14</v>
      </c>
      <c r="Q78" s="9">
        <f>Q81</f>
        <v>128713655.14</v>
      </c>
      <c r="R78" s="9">
        <f t="shared" si="61"/>
        <v>128713655.14</v>
      </c>
      <c r="S78" s="9">
        <f t="shared" ref="S78:U78" si="62">S81</f>
        <v>0</v>
      </c>
      <c r="T78" s="9">
        <f t="shared" si="62"/>
        <v>125203282.72</v>
      </c>
      <c r="U78" s="9">
        <f t="shared" si="62"/>
        <v>125203282.72</v>
      </c>
      <c r="V78" s="37">
        <f t="shared" si="35"/>
        <v>0</v>
      </c>
      <c r="W78" s="37">
        <f t="shared" si="36"/>
        <v>3510372.4200000018</v>
      </c>
      <c r="X78" s="37">
        <f t="shared" si="37"/>
        <v>3510372.4200000018</v>
      </c>
      <c r="Y78" s="24"/>
      <c r="Z78" s="24"/>
      <c r="AA78" s="24"/>
      <c r="AB78" s="24"/>
      <c r="AC78" s="24"/>
      <c r="AD78" s="24"/>
      <c r="AE78" s="24"/>
    </row>
    <row r="79" spans="1:31" s="2" customFormat="1" ht="48" x14ac:dyDescent="0.2">
      <c r="A79" s="18">
        <v>43</v>
      </c>
      <c r="B79" s="19" t="s">
        <v>87</v>
      </c>
      <c r="C79" s="17" t="s">
        <v>52</v>
      </c>
      <c r="D79" s="16" t="s">
        <v>30</v>
      </c>
      <c r="E79" s="16" t="s">
        <v>21</v>
      </c>
      <c r="F79" s="16" t="s">
        <v>21</v>
      </c>
      <c r="G79" s="16" t="s">
        <v>21</v>
      </c>
      <c r="H79" s="16" t="s">
        <v>21</v>
      </c>
      <c r="I79" s="8">
        <f t="shared" ref="I79:I84" si="63">SUM(J79:R79)</f>
        <v>1540000</v>
      </c>
      <c r="J79" s="8">
        <v>100000</v>
      </c>
      <c r="K79" s="8">
        <v>1440000</v>
      </c>
      <c r="L79" s="8">
        <v>0</v>
      </c>
      <c r="M79" s="8">
        <v>0</v>
      </c>
      <c r="N79" s="8">
        <v>0</v>
      </c>
      <c r="O79" s="8">
        <v>0</v>
      </c>
      <c r="P79" s="8">
        <v>0</v>
      </c>
      <c r="Q79" s="38">
        <v>0</v>
      </c>
      <c r="R79" s="8">
        <v>0</v>
      </c>
      <c r="S79" s="36">
        <v>0</v>
      </c>
      <c r="T79" s="36">
        <v>0</v>
      </c>
      <c r="U79" s="36">
        <v>0</v>
      </c>
      <c r="V79" s="37">
        <f t="shared" si="35"/>
        <v>0</v>
      </c>
      <c r="W79" s="37">
        <f t="shared" si="36"/>
        <v>0</v>
      </c>
      <c r="X79" s="37">
        <f t="shared" si="37"/>
        <v>0</v>
      </c>
      <c r="Y79" s="24"/>
      <c r="Z79" s="24"/>
      <c r="AA79" s="24"/>
      <c r="AB79" s="24"/>
      <c r="AC79" s="24"/>
      <c r="AD79" s="24"/>
      <c r="AE79" s="24"/>
    </row>
    <row r="80" spans="1:31" s="2" customFormat="1" ht="84" x14ac:dyDescent="0.2">
      <c r="A80" s="18">
        <v>44</v>
      </c>
      <c r="B80" s="19" t="s">
        <v>88</v>
      </c>
      <c r="C80" s="17" t="s">
        <v>52</v>
      </c>
      <c r="D80" s="16" t="s">
        <v>25</v>
      </c>
      <c r="E80" s="16" t="s">
        <v>21</v>
      </c>
      <c r="F80" s="16" t="s">
        <v>21</v>
      </c>
      <c r="G80" s="16" t="s">
        <v>21</v>
      </c>
      <c r="H80" s="16" t="s">
        <v>21</v>
      </c>
      <c r="I80" s="8">
        <f t="shared" si="63"/>
        <v>0</v>
      </c>
      <c r="J80" s="9" t="s">
        <v>21</v>
      </c>
      <c r="K80" s="9" t="s">
        <v>21</v>
      </c>
      <c r="L80" s="9" t="s">
        <v>21</v>
      </c>
      <c r="M80" s="9" t="s">
        <v>21</v>
      </c>
      <c r="N80" s="8" t="s">
        <v>21</v>
      </c>
      <c r="O80" s="8" t="s">
        <v>21</v>
      </c>
      <c r="P80" s="8" t="s">
        <v>21</v>
      </c>
      <c r="Q80" s="38" t="s">
        <v>21</v>
      </c>
      <c r="R80" s="8" t="s">
        <v>21</v>
      </c>
      <c r="S80" s="36" t="s">
        <v>21</v>
      </c>
      <c r="T80" s="36" t="s">
        <v>21</v>
      </c>
      <c r="U80" s="36" t="s">
        <v>21</v>
      </c>
      <c r="V80" s="37" t="e">
        <f t="shared" si="35"/>
        <v>#VALUE!</v>
      </c>
      <c r="W80" s="37" t="e">
        <f t="shared" si="36"/>
        <v>#VALUE!</v>
      </c>
      <c r="X80" s="37" t="e">
        <f t="shared" si="37"/>
        <v>#VALUE!</v>
      </c>
      <c r="Y80" s="24"/>
      <c r="Z80" s="24"/>
      <c r="AA80" s="24"/>
      <c r="AB80" s="24"/>
      <c r="AC80" s="24"/>
      <c r="AD80" s="24"/>
      <c r="AE80" s="24"/>
    </row>
    <row r="81" spans="1:31" s="7" customFormat="1" ht="72" x14ac:dyDescent="0.25">
      <c r="A81" s="18">
        <v>45</v>
      </c>
      <c r="B81" s="19" t="s">
        <v>89</v>
      </c>
      <c r="C81" s="17" t="s">
        <v>45</v>
      </c>
      <c r="D81" s="16" t="s">
        <v>46</v>
      </c>
      <c r="E81" s="16" t="s">
        <v>21</v>
      </c>
      <c r="F81" s="16" t="s">
        <v>21</v>
      </c>
      <c r="G81" s="16" t="s">
        <v>21</v>
      </c>
      <c r="H81" s="16" t="s">
        <v>21</v>
      </c>
      <c r="I81" s="8">
        <f t="shared" si="63"/>
        <v>386140965.42000002</v>
      </c>
      <c r="J81" s="9"/>
      <c r="K81" s="9"/>
      <c r="L81" s="9"/>
      <c r="M81" s="9"/>
      <c r="N81" s="8"/>
      <c r="O81" s="8"/>
      <c r="P81" s="8">
        <v>128713655.14</v>
      </c>
      <c r="Q81" s="38">
        <v>128713655.14</v>
      </c>
      <c r="R81" s="32">
        <v>128713655.14</v>
      </c>
      <c r="S81" s="36"/>
      <c r="T81" s="36">
        <v>125203282.72</v>
      </c>
      <c r="U81" s="36">
        <v>125203282.72</v>
      </c>
      <c r="V81" s="37">
        <f t="shared" si="35"/>
        <v>0</v>
      </c>
      <c r="W81" s="37">
        <f t="shared" si="36"/>
        <v>3510372.4200000018</v>
      </c>
      <c r="X81" s="37">
        <f t="shared" si="37"/>
        <v>3510372.4200000018</v>
      </c>
      <c r="Y81" s="31"/>
      <c r="Z81" s="31"/>
      <c r="AA81" s="31"/>
      <c r="AB81" s="31"/>
      <c r="AC81" s="31"/>
      <c r="AD81" s="31"/>
      <c r="AE81" s="31"/>
    </row>
    <row r="82" spans="1:31" ht="32.25" customHeight="1" x14ac:dyDescent="0.2">
      <c r="A82" s="161">
        <v>46</v>
      </c>
      <c r="B82" s="147" t="s">
        <v>53</v>
      </c>
      <c r="C82" s="147"/>
      <c r="D82" s="147"/>
      <c r="E82" s="147"/>
      <c r="F82" s="147"/>
      <c r="G82" s="147"/>
      <c r="H82" s="147"/>
      <c r="I82" s="9">
        <f t="shared" si="63"/>
        <v>1543367774.9889009</v>
      </c>
      <c r="J82" s="9">
        <f>SUM(J83:J85)</f>
        <v>55458000</v>
      </c>
      <c r="K82" s="9">
        <f t="shared" ref="K82:R82" si="64">SUM(K83:K85)</f>
        <v>401440000</v>
      </c>
      <c r="L82" s="9">
        <f t="shared" si="64"/>
        <v>234672000</v>
      </c>
      <c r="M82" s="9">
        <f t="shared" si="64"/>
        <v>185840147.65000001</v>
      </c>
      <c r="N82" s="9">
        <f t="shared" si="64"/>
        <v>97913076.920000002</v>
      </c>
      <c r="O82" s="9">
        <f t="shared" si="64"/>
        <v>15319583.9</v>
      </c>
      <c r="P82" s="9">
        <f t="shared" si="64"/>
        <v>193340556.23890111</v>
      </c>
      <c r="Q82" s="9">
        <f t="shared" ref="Q82" si="65">SUM(Q83:Q85)</f>
        <v>229142755.13999999</v>
      </c>
      <c r="R82" s="9">
        <f t="shared" si="64"/>
        <v>130241655.14</v>
      </c>
      <c r="S82" s="9">
        <f t="shared" ref="S82:U82" si="66">SUM(S83:S85)</f>
        <v>32912016.920000002</v>
      </c>
      <c r="T82" s="9">
        <f t="shared" si="66"/>
        <v>153654359.63999999</v>
      </c>
      <c r="U82" s="9">
        <f t="shared" si="66"/>
        <v>125203282.72</v>
      </c>
      <c r="V82" s="37">
        <f t="shared" si="35"/>
        <v>-17592433.020000003</v>
      </c>
      <c r="W82" s="37">
        <f t="shared" si="36"/>
        <v>39686196.598901123</v>
      </c>
      <c r="X82" s="37">
        <f t="shared" si="37"/>
        <v>5038372.4200000018</v>
      </c>
      <c r="Y82" s="5"/>
      <c r="Z82" s="5"/>
      <c r="AA82" s="5"/>
      <c r="AB82" s="5"/>
      <c r="AC82" s="5"/>
      <c r="AD82" s="5"/>
      <c r="AE82" s="5"/>
    </row>
    <row r="83" spans="1:31" ht="32.25" customHeight="1" x14ac:dyDescent="0.2">
      <c r="A83" s="175"/>
      <c r="B83" s="148" t="s">
        <v>112</v>
      </c>
      <c r="C83" s="148"/>
      <c r="D83" s="148"/>
      <c r="E83" s="148"/>
      <c r="F83" s="148"/>
      <c r="G83" s="148"/>
      <c r="H83" s="148"/>
      <c r="I83" s="8">
        <f t="shared" si="63"/>
        <v>470349774.98890108</v>
      </c>
      <c r="J83" s="8">
        <f>J33</f>
        <v>0</v>
      </c>
      <c r="K83" s="8">
        <f t="shared" ref="K83:P83" si="67">K33</f>
        <v>0</v>
      </c>
      <c r="L83" s="8">
        <f t="shared" si="67"/>
        <v>499000</v>
      </c>
      <c r="M83" s="8">
        <f t="shared" si="67"/>
        <v>41040147.649999999</v>
      </c>
      <c r="N83" s="8">
        <f t="shared" si="67"/>
        <v>9986076.9199999999</v>
      </c>
      <c r="O83" s="8">
        <f t="shared" si="67"/>
        <v>15319583.9</v>
      </c>
      <c r="P83" s="8">
        <f t="shared" si="67"/>
        <v>134120556.23890111</v>
      </c>
      <c r="Q83" s="38">
        <f t="shared" ref="Q83:R83" si="68">Q33</f>
        <v>139142755.13999999</v>
      </c>
      <c r="R83" s="8">
        <f t="shared" si="68"/>
        <v>130241655.14</v>
      </c>
      <c r="S83" s="36">
        <f t="shared" ref="S83:U84" si="69">S33</f>
        <v>32912016.920000002</v>
      </c>
      <c r="T83" s="36">
        <f t="shared" si="69"/>
        <v>133654359.64</v>
      </c>
      <c r="U83" s="36">
        <f t="shared" si="69"/>
        <v>125203282.72</v>
      </c>
      <c r="V83" s="37">
        <f t="shared" si="35"/>
        <v>-17592433.020000003</v>
      </c>
      <c r="W83" s="37">
        <f t="shared" si="36"/>
        <v>466196.59890110791</v>
      </c>
      <c r="X83" s="37">
        <f t="shared" si="37"/>
        <v>5038372.4200000018</v>
      </c>
      <c r="Y83" s="5"/>
      <c r="Z83" s="5"/>
      <c r="AA83" s="5"/>
      <c r="AB83" s="5"/>
      <c r="AC83" s="5"/>
      <c r="AD83" s="5"/>
      <c r="AE83" s="5"/>
    </row>
    <row r="84" spans="1:31" ht="32.25" customHeight="1" x14ac:dyDescent="0.2">
      <c r="A84" s="175"/>
      <c r="B84" s="148" t="s">
        <v>54</v>
      </c>
      <c r="C84" s="148"/>
      <c r="D84" s="148"/>
      <c r="E84" s="148"/>
      <c r="F84" s="148"/>
      <c r="G84" s="148"/>
      <c r="H84" s="148"/>
      <c r="I84" s="8">
        <f t="shared" si="63"/>
        <v>350947000</v>
      </c>
      <c r="J84" s="8">
        <f>J34</f>
        <v>0</v>
      </c>
      <c r="K84" s="8">
        <f t="shared" ref="K84:P84" si="70">K34</f>
        <v>0</v>
      </c>
      <c r="L84" s="8">
        <f t="shared" si="70"/>
        <v>99000000</v>
      </c>
      <c r="M84" s="8">
        <f t="shared" si="70"/>
        <v>34800000</v>
      </c>
      <c r="N84" s="8">
        <f t="shared" si="70"/>
        <v>87927000</v>
      </c>
      <c r="O84" s="8">
        <f t="shared" si="70"/>
        <v>0</v>
      </c>
      <c r="P84" s="8">
        <f t="shared" si="70"/>
        <v>39220000</v>
      </c>
      <c r="Q84" s="38">
        <f t="shared" ref="Q84:R84" si="71">Q34</f>
        <v>90000000</v>
      </c>
      <c r="R84" s="8">
        <f t="shared" si="71"/>
        <v>0</v>
      </c>
      <c r="S84" s="36">
        <f t="shared" si="69"/>
        <v>0</v>
      </c>
      <c r="T84" s="36">
        <f t="shared" si="69"/>
        <v>0</v>
      </c>
      <c r="U84" s="36">
        <f t="shared" si="69"/>
        <v>0</v>
      </c>
      <c r="V84" s="37">
        <f t="shared" si="35"/>
        <v>0</v>
      </c>
      <c r="W84" s="37">
        <f t="shared" si="36"/>
        <v>39220000</v>
      </c>
      <c r="X84" s="37">
        <f t="shared" si="37"/>
        <v>0</v>
      </c>
      <c r="Y84" s="5"/>
      <c r="Z84" s="5"/>
      <c r="AA84" s="5"/>
      <c r="AB84" s="5"/>
      <c r="AC84" s="5"/>
      <c r="AD84" s="5"/>
      <c r="AE84" s="5"/>
    </row>
    <row r="85" spans="1:31" ht="32.25" customHeight="1" x14ac:dyDescent="0.2">
      <c r="A85" s="175"/>
      <c r="B85" s="148" t="s">
        <v>39</v>
      </c>
      <c r="C85" s="148"/>
      <c r="D85" s="148"/>
      <c r="E85" s="148"/>
      <c r="F85" s="148"/>
      <c r="G85" s="148"/>
      <c r="H85" s="148"/>
      <c r="I85" s="8">
        <f>SUM(J85:R85)</f>
        <v>722071000</v>
      </c>
      <c r="J85" s="8">
        <f>J32</f>
        <v>55458000</v>
      </c>
      <c r="K85" s="8">
        <f t="shared" ref="K85:P85" si="72">K32</f>
        <v>401440000</v>
      </c>
      <c r="L85" s="8">
        <f t="shared" si="72"/>
        <v>135173000</v>
      </c>
      <c r="M85" s="8">
        <f t="shared" si="72"/>
        <v>110000000</v>
      </c>
      <c r="N85" s="8">
        <f t="shared" si="72"/>
        <v>0</v>
      </c>
      <c r="O85" s="8">
        <f t="shared" si="72"/>
        <v>0</v>
      </c>
      <c r="P85" s="8">
        <f t="shared" si="72"/>
        <v>20000000</v>
      </c>
      <c r="Q85" s="38">
        <f t="shared" ref="Q85:R85" si="73">Q32</f>
        <v>0</v>
      </c>
      <c r="R85" s="8">
        <f t="shared" si="73"/>
        <v>0</v>
      </c>
      <c r="S85" s="36">
        <f>S32</f>
        <v>0</v>
      </c>
      <c r="T85" s="36">
        <f>T32</f>
        <v>20000000</v>
      </c>
      <c r="U85" s="36">
        <f>U32</f>
        <v>0</v>
      </c>
      <c r="V85" s="37">
        <f t="shared" si="35"/>
        <v>0</v>
      </c>
      <c r="W85" s="37">
        <f t="shared" si="36"/>
        <v>0</v>
      </c>
      <c r="X85" s="37">
        <f t="shared" si="37"/>
        <v>0</v>
      </c>
      <c r="Y85" s="5"/>
      <c r="Z85" s="5"/>
      <c r="AA85" s="5"/>
      <c r="AB85" s="5"/>
      <c r="AC85" s="5"/>
      <c r="AD85" s="5"/>
      <c r="AE85" s="5"/>
    </row>
    <row r="86" spans="1:31" ht="32.25" customHeight="1" x14ac:dyDescent="0.2">
      <c r="A86" s="175"/>
      <c r="B86" s="147" t="s">
        <v>55</v>
      </c>
      <c r="C86" s="147"/>
      <c r="D86" s="147"/>
      <c r="E86" s="147"/>
      <c r="F86" s="147"/>
      <c r="G86" s="147"/>
      <c r="H86" s="147"/>
      <c r="I86" s="9">
        <f>SUM(J86:R86)</f>
        <v>1547919206.848901</v>
      </c>
      <c r="J86" s="9">
        <f>SUM(J87:J89)</f>
        <v>55458000</v>
      </c>
      <c r="K86" s="9">
        <f t="shared" ref="K86:R86" si="74">SUM(K87:K89)</f>
        <v>404055729.36000001</v>
      </c>
      <c r="L86" s="9">
        <f t="shared" si="74"/>
        <v>236607702.5</v>
      </c>
      <c r="M86" s="9">
        <f t="shared" si="74"/>
        <v>185840147.65000001</v>
      </c>
      <c r="N86" s="9">
        <f t="shared" si="74"/>
        <v>97913076.920000002</v>
      </c>
      <c r="O86" s="9">
        <f>SUM(O87:O89)</f>
        <v>15319583.9</v>
      </c>
      <c r="P86" s="9">
        <f t="shared" si="74"/>
        <v>193340556.23890111</v>
      </c>
      <c r="Q86" s="9">
        <f t="shared" ref="Q86" si="75">SUM(Q87:Q89)</f>
        <v>229142755.13999999</v>
      </c>
      <c r="R86" s="9">
        <f t="shared" si="74"/>
        <v>130241655.14</v>
      </c>
      <c r="S86" s="9">
        <f>SUM(S87:S89)</f>
        <v>32912016.920000002</v>
      </c>
      <c r="T86" s="9">
        <f t="shared" ref="T86:U86" si="76">SUM(T87:T89)</f>
        <v>153654359.63999999</v>
      </c>
      <c r="U86" s="9">
        <f t="shared" si="76"/>
        <v>125203282.72</v>
      </c>
      <c r="V86" s="37">
        <f t="shared" si="35"/>
        <v>-17592433.020000003</v>
      </c>
      <c r="W86" s="37">
        <f t="shared" si="36"/>
        <v>39686196.598901123</v>
      </c>
      <c r="X86" s="37">
        <f t="shared" si="37"/>
        <v>5038372.4200000018</v>
      </c>
      <c r="Y86" s="5"/>
      <c r="Z86" s="5"/>
      <c r="AA86" s="5"/>
      <c r="AB86" s="5"/>
      <c r="AC86" s="5"/>
      <c r="AD86" s="5"/>
      <c r="AE86" s="5"/>
    </row>
    <row r="87" spans="1:31" ht="32.25" customHeight="1" x14ac:dyDescent="0.2">
      <c r="A87" s="175"/>
      <c r="B87" s="148" t="s">
        <v>112</v>
      </c>
      <c r="C87" s="148"/>
      <c r="D87" s="148"/>
      <c r="E87" s="148"/>
      <c r="F87" s="148"/>
      <c r="G87" s="148"/>
      <c r="H87" s="148"/>
      <c r="I87" s="9">
        <f>SUM(J87:R87)</f>
        <v>474901206.84890109</v>
      </c>
      <c r="J87" s="9">
        <f>J28+J83</f>
        <v>0</v>
      </c>
      <c r="K87" s="9">
        <f t="shared" ref="K87:O87" si="77">K28+K83</f>
        <v>2615729.36</v>
      </c>
      <c r="L87" s="9">
        <f t="shared" si="77"/>
        <v>2434702.5</v>
      </c>
      <c r="M87" s="9">
        <f t="shared" si="77"/>
        <v>41040147.649999999</v>
      </c>
      <c r="N87" s="9">
        <f t="shared" si="77"/>
        <v>9986076.9199999999</v>
      </c>
      <c r="O87" s="9">
        <f t="shared" si="77"/>
        <v>15319583.9</v>
      </c>
      <c r="P87" s="9">
        <f>P28+P83</f>
        <v>134120556.23890111</v>
      </c>
      <c r="Q87" s="9">
        <f t="shared" ref="Q87:R87" si="78">Q28+Q83</f>
        <v>139142755.13999999</v>
      </c>
      <c r="R87" s="9">
        <f t="shared" si="78"/>
        <v>130241655.14</v>
      </c>
      <c r="S87" s="9">
        <f>S28+S83</f>
        <v>32912016.920000002</v>
      </c>
      <c r="T87" s="9">
        <f>T28+T83</f>
        <v>133654359.64</v>
      </c>
      <c r="U87" s="9">
        <f>U28+U83</f>
        <v>125203282.72</v>
      </c>
      <c r="V87" s="37">
        <f t="shared" si="35"/>
        <v>-17592433.020000003</v>
      </c>
      <c r="W87" s="37">
        <f t="shared" si="36"/>
        <v>466196.59890110791</v>
      </c>
      <c r="X87" s="37">
        <f t="shared" si="37"/>
        <v>5038372.4200000018</v>
      </c>
      <c r="Y87" s="5"/>
      <c r="Z87" s="5"/>
      <c r="AA87" s="5"/>
      <c r="AB87" s="5"/>
      <c r="AC87" s="5"/>
      <c r="AD87" s="5"/>
      <c r="AE87" s="5"/>
    </row>
    <row r="88" spans="1:31" ht="32.25" customHeight="1" x14ac:dyDescent="0.2">
      <c r="A88" s="175"/>
      <c r="B88" s="148" t="s">
        <v>56</v>
      </c>
      <c r="C88" s="148"/>
      <c r="D88" s="148"/>
      <c r="E88" s="148"/>
      <c r="F88" s="148"/>
      <c r="G88" s="148"/>
      <c r="H88" s="148"/>
      <c r="I88" s="9">
        <f t="shared" si="28"/>
        <v>350947000</v>
      </c>
      <c r="J88" s="9">
        <f>J84</f>
        <v>0</v>
      </c>
      <c r="K88" s="9">
        <f t="shared" ref="K88:P88" si="79">K84</f>
        <v>0</v>
      </c>
      <c r="L88" s="9">
        <f t="shared" si="79"/>
        <v>99000000</v>
      </c>
      <c r="M88" s="9">
        <f t="shared" si="79"/>
        <v>34800000</v>
      </c>
      <c r="N88" s="9">
        <f t="shared" si="79"/>
        <v>87927000</v>
      </c>
      <c r="O88" s="9">
        <f t="shared" si="79"/>
        <v>0</v>
      </c>
      <c r="P88" s="9">
        <f t="shared" si="79"/>
        <v>39220000</v>
      </c>
      <c r="Q88" s="9">
        <f t="shared" ref="Q88:R88" si="80">Q84</f>
        <v>90000000</v>
      </c>
      <c r="R88" s="9">
        <f t="shared" si="80"/>
        <v>0</v>
      </c>
      <c r="S88" s="9">
        <f t="shared" ref="S88:U88" si="81">S84</f>
        <v>0</v>
      </c>
      <c r="T88" s="9">
        <f t="shared" si="81"/>
        <v>0</v>
      </c>
      <c r="U88" s="9">
        <f t="shared" si="81"/>
        <v>0</v>
      </c>
      <c r="V88" s="37">
        <f t="shared" si="35"/>
        <v>0</v>
      </c>
      <c r="W88" s="37">
        <f t="shared" si="36"/>
        <v>39220000</v>
      </c>
      <c r="X88" s="37">
        <f t="shared" si="37"/>
        <v>0</v>
      </c>
      <c r="Y88" s="5"/>
      <c r="Z88" s="5"/>
      <c r="AA88" s="5"/>
      <c r="AB88" s="5"/>
      <c r="AC88" s="5"/>
      <c r="AD88" s="5"/>
      <c r="AE88" s="5"/>
    </row>
    <row r="89" spans="1:31" ht="32.25" customHeight="1" x14ac:dyDescent="0.2">
      <c r="A89" s="176"/>
      <c r="B89" s="148" t="s">
        <v>39</v>
      </c>
      <c r="C89" s="148"/>
      <c r="D89" s="148"/>
      <c r="E89" s="148"/>
      <c r="F89" s="148"/>
      <c r="G89" s="148"/>
      <c r="H89" s="148"/>
      <c r="I89" s="9">
        <f>SUM(J89:R89)</f>
        <v>722071000</v>
      </c>
      <c r="J89" s="9">
        <f>J29+J85</f>
        <v>55458000</v>
      </c>
      <c r="K89" s="9">
        <f t="shared" ref="K89:P89" si="82">K29+K85</f>
        <v>401440000</v>
      </c>
      <c r="L89" s="9">
        <f t="shared" si="82"/>
        <v>135173000</v>
      </c>
      <c r="M89" s="9">
        <f t="shared" si="82"/>
        <v>110000000</v>
      </c>
      <c r="N89" s="9">
        <f t="shared" si="82"/>
        <v>0</v>
      </c>
      <c r="O89" s="9">
        <f t="shared" si="82"/>
        <v>0</v>
      </c>
      <c r="P89" s="9">
        <f t="shared" si="82"/>
        <v>20000000</v>
      </c>
      <c r="Q89" s="9">
        <f t="shared" ref="Q89:R89" si="83">Q29+Q85</f>
        <v>0</v>
      </c>
      <c r="R89" s="9">
        <f t="shared" si="83"/>
        <v>0</v>
      </c>
      <c r="S89" s="9">
        <f>S29+S85</f>
        <v>0</v>
      </c>
      <c r="T89" s="9">
        <f>T29+T85</f>
        <v>20000000</v>
      </c>
      <c r="U89" s="9">
        <f>U29+U85</f>
        <v>0</v>
      </c>
      <c r="V89" s="37">
        <f t="shared" si="35"/>
        <v>0</v>
      </c>
      <c r="W89" s="37">
        <f t="shared" si="36"/>
        <v>0</v>
      </c>
      <c r="X89" s="37">
        <f t="shared" si="37"/>
        <v>0</v>
      </c>
      <c r="Y89" s="5"/>
      <c r="Z89" s="5"/>
      <c r="AA89" s="5"/>
      <c r="AB89" s="5"/>
      <c r="AC89" s="5"/>
      <c r="AD89" s="5"/>
      <c r="AE89" s="5"/>
    </row>
    <row r="90" spans="1:31" ht="32.25" customHeight="1" x14ac:dyDescent="0.2">
      <c r="A90" s="10"/>
      <c r="B90" s="11"/>
      <c r="C90" s="11"/>
      <c r="D90" s="11"/>
      <c r="E90" s="11"/>
      <c r="F90" s="11"/>
      <c r="G90" s="11"/>
      <c r="H90" s="11"/>
      <c r="I90" s="12"/>
      <c r="J90" s="13"/>
      <c r="K90" s="13"/>
      <c r="L90" s="13"/>
      <c r="M90" s="13"/>
      <c r="N90" s="13"/>
      <c r="O90" s="13"/>
      <c r="P90" s="13"/>
      <c r="Q90" s="13"/>
      <c r="R90" s="13"/>
      <c r="S90" s="9"/>
      <c r="T90" s="9"/>
      <c r="U90" s="9"/>
    </row>
    <row r="91" spans="1:31" ht="32.25" customHeight="1" x14ac:dyDescent="0.2">
      <c r="A91" s="10"/>
      <c r="B91" s="11"/>
      <c r="C91" s="11"/>
      <c r="D91" s="11"/>
      <c r="E91" s="11"/>
      <c r="F91" s="11"/>
      <c r="G91" s="11"/>
      <c r="H91" s="11"/>
      <c r="I91" s="12"/>
      <c r="J91" s="13"/>
      <c r="K91" s="13"/>
      <c r="L91" s="13"/>
      <c r="M91" s="13"/>
      <c r="N91" s="13"/>
      <c r="O91" s="13"/>
      <c r="P91" s="13"/>
      <c r="Q91" s="13"/>
      <c r="R91" s="13"/>
      <c r="S91" s="9"/>
      <c r="T91" s="9"/>
      <c r="U91" s="9"/>
    </row>
    <row r="92" spans="1:31" ht="32.25" customHeight="1" x14ac:dyDescent="0.2">
      <c r="A92" s="10"/>
      <c r="B92" s="172" t="s">
        <v>94</v>
      </c>
      <c r="C92" s="172"/>
      <c r="D92" s="14"/>
      <c r="E92" s="14"/>
      <c r="F92" s="14"/>
      <c r="G92" s="14"/>
      <c r="H92" s="173" t="s">
        <v>95</v>
      </c>
      <c r="I92" s="173"/>
      <c r="J92" s="173"/>
      <c r="K92" s="15"/>
      <c r="L92" s="13"/>
      <c r="M92" s="13"/>
      <c r="N92" s="13"/>
      <c r="O92" s="13"/>
      <c r="P92" s="13"/>
      <c r="Q92" s="13"/>
      <c r="R92" s="13"/>
    </row>
    <row r="93" spans="1:31" ht="32.25" customHeight="1" x14ac:dyDescent="0.2">
      <c r="A93" s="10"/>
      <c r="B93" s="11"/>
      <c r="C93" s="11"/>
      <c r="D93" s="11"/>
      <c r="E93" s="11"/>
      <c r="F93" s="11"/>
      <c r="G93" s="11"/>
      <c r="H93" s="11"/>
      <c r="I93" s="12"/>
      <c r="J93" s="13"/>
      <c r="K93" s="13"/>
      <c r="L93" s="13"/>
      <c r="M93" s="13"/>
      <c r="N93" s="13"/>
      <c r="O93" s="13"/>
      <c r="P93" s="13"/>
      <c r="Q93" s="13"/>
      <c r="R93" s="13"/>
    </row>
    <row r="94" spans="1:31" ht="32.25" customHeight="1" x14ac:dyDescent="0.2">
      <c r="A94" s="10"/>
      <c r="B94" s="11"/>
      <c r="C94" s="11"/>
      <c r="D94" s="11"/>
      <c r="E94" s="11"/>
      <c r="F94" s="11"/>
      <c r="G94" s="11"/>
      <c r="H94" s="11"/>
      <c r="I94" s="12"/>
      <c r="J94" s="13"/>
      <c r="K94" s="13"/>
      <c r="L94" s="13"/>
      <c r="M94" s="13"/>
      <c r="N94" s="13"/>
      <c r="O94" s="13"/>
      <c r="P94" s="13"/>
      <c r="Q94" s="13"/>
      <c r="R94" s="13"/>
    </row>
    <row r="95" spans="1:31" ht="32.25" customHeight="1" x14ac:dyDescent="0.2">
      <c r="A95" s="10"/>
      <c r="B95" s="11"/>
      <c r="C95" s="11"/>
      <c r="D95" s="11"/>
      <c r="E95" s="11"/>
      <c r="F95" s="11"/>
      <c r="G95" s="11"/>
      <c r="H95" s="11"/>
      <c r="I95" s="12"/>
      <c r="J95" s="13"/>
      <c r="K95" s="13"/>
      <c r="L95" s="13"/>
      <c r="M95" s="13"/>
      <c r="N95" s="13"/>
      <c r="O95" s="13"/>
      <c r="P95" s="13"/>
      <c r="Q95" s="13"/>
      <c r="R95" s="13"/>
    </row>
    <row r="96" spans="1:31" ht="32.25" customHeight="1" x14ac:dyDescent="0.2">
      <c r="A96" s="10"/>
      <c r="B96" s="11"/>
      <c r="C96" s="11"/>
      <c r="D96" s="11"/>
      <c r="E96" s="11"/>
      <c r="F96" s="11"/>
      <c r="G96" s="11"/>
      <c r="H96" s="11"/>
      <c r="I96" s="12"/>
      <c r="J96" s="13"/>
      <c r="K96" s="13"/>
      <c r="L96" s="13"/>
      <c r="M96" s="13"/>
      <c r="N96" s="13"/>
      <c r="O96" s="13"/>
      <c r="P96" s="13"/>
      <c r="Q96" s="13"/>
      <c r="R96" s="13"/>
    </row>
    <row r="97" spans="1:18" ht="32.25" customHeight="1" x14ac:dyDescent="0.2">
      <c r="A97" s="10"/>
      <c r="B97" s="11"/>
      <c r="C97" s="11"/>
      <c r="D97" s="11"/>
      <c r="E97" s="11"/>
      <c r="F97" s="11"/>
      <c r="G97" s="11"/>
      <c r="H97" s="11"/>
      <c r="I97" s="12"/>
      <c r="J97" s="13"/>
      <c r="K97" s="13"/>
      <c r="L97" s="13"/>
      <c r="M97" s="13"/>
      <c r="N97" s="13"/>
      <c r="O97" s="13"/>
      <c r="P97" s="13"/>
      <c r="Q97" s="13"/>
      <c r="R97" s="13"/>
    </row>
    <row r="98" spans="1:18" ht="32.25" customHeight="1" x14ac:dyDescent="0.2">
      <c r="A98" s="10"/>
      <c r="B98" s="11"/>
      <c r="C98" s="11"/>
      <c r="D98" s="11"/>
      <c r="E98" s="11"/>
      <c r="F98" s="11"/>
      <c r="G98" s="11"/>
      <c r="H98" s="11"/>
      <c r="I98" s="12"/>
      <c r="J98" s="13"/>
      <c r="K98" s="13"/>
      <c r="L98" s="13"/>
      <c r="M98" s="13"/>
      <c r="N98" s="13"/>
      <c r="O98" s="13"/>
      <c r="P98" s="13"/>
      <c r="Q98" s="13"/>
      <c r="R98" s="13"/>
    </row>
    <row r="99" spans="1:18" ht="32.25" customHeight="1" x14ac:dyDescent="0.2">
      <c r="A99" s="10"/>
      <c r="B99" s="11"/>
      <c r="C99" s="11"/>
      <c r="D99" s="11"/>
      <c r="E99" s="11"/>
      <c r="F99" s="11"/>
      <c r="G99" s="11"/>
      <c r="H99" s="11"/>
      <c r="I99" s="12"/>
      <c r="J99" s="13"/>
      <c r="K99" s="13"/>
      <c r="L99" s="13"/>
      <c r="M99" s="13"/>
      <c r="N99" s="13"/>
      <c r="O99" s="13"/>
      <c r="P99" s="13"/>
      <c r="Q99" s="13"/>
      <c r="R99" s="13"/>
    </row>
    <row r="100" spans="1:18" ht="32.25" customHeight="1" x14ac:dyDescent="0.2">
      <c r="A100" s="10"/>
      <c r="B100" s="11"/>
      <c r="C100" s="11"/>
      <c r="D100" s="11"/>
      <c r="E100" s="11"/>
      <c r="F100" s="11"/>
      <c r="G100" s="11"/>
      <c r="H100" s="11"/>
      <c r="I100" s="12"/>
      <c r="J100" s="13"/>
      <c r="K100" s="13"/>
      <c r="L100" s="13"/>
      <c r="M100" s="13"/>
      <c r="N100" s="13"/>
      <c r="O100" s="13"/>
      <c r="P100" s="13"/>
      <c r="Q100" s="13"/>
      <c r="R100" s="13"/>
    </row>
    <row r="101" spans="1:18" ht="32.25" customHeight="1" x14ac:dyDescent="0.2">
      <c r="A101" s="10"/>
      <c r="B101" s="11"/>
      <c r="C101" s="11"/>
      <c r="D101" s="11"/>
      <c r="E101" s="11"/>
      <c r="F101" s="11"/>
      <c r="G101" s="11"/>
      <c r="H101" s="11"/>
      <c r="I101" s="12"/>
      <c r="J101" s="13"/>
      <c r="K101" s="13"/>
      <c r="L101" s="13"/>
      <c r="M101" s="13"/>
      <c r="N101" s="13"/>
      <c r="O101" s="13"/>
      <c r="P101" s="13"/>
      <c r="Q101" s="13"/>
      <c r="R101" s="13"/>
    </row>
    <row r="102" spans="1:18" ht="32.25" customHeight="1" x14ac:dyDescent="0.2">
      <c r="A102" s="10"/>
      <c r="B102" s="11"/>
      <c r="C102" s="11"/>
      <c r="D102" s="11"/>
      <c r="E102" s="11"/>
      <c r="F102" s="11"/>
      <c r="G102" s="11"/>
      <c r="H102" s="11"/>
      <c r="I102" s="12"/>
      <c r="J102" s="13"/>
      <c r="K102" s="13"/>
      <c r="L102" s="13"/>
      <c r="M102" s="13"/>
      <c r="N102" s="13"/>
      <c r="O102" s="13"/>
      <c r="P102" s="13"/>
      <c r="Q102" s="13"/>
      <c r="R102" s="13"/>
    </row>
    <row r="103" spans="1:18" ht="32.25" customHeight="1" x14ac:dyDescent="0.2">
      <c r="A103" s="10"/>
      <c r="B103" s="11"/>
      <c r="C103" s="11"/>
      <c r="D103" s="11"/>
      <c r="E103" s="11"/>
      <c r="F103" s="11"/>
      <c r="G103" s="11"/>
      <c r="H103" s="11"/>
      <c r="I103" s="12"/>
      <c r="J103" s="13"/>
      <c r="K103" s="13"/>
      <c r="L103" s="13"/>
      <c r="M103" s="13"/>
      <c r="N103" s="13"/>
      <c r="O103" s="13"/>
      <c r="P103" s="13"/>
      <c r="Q103" s="13"/>
      <c r="R103" s="13"/>
    </row>
    <row r="104" spans="1:18" ht="32.25" customHeight="1" x14ac:dyDescent="0.2">
      <c r="A104" s="10"/>
      <c r="B104" s="11"/>
      <c r="C104" s="11"/>
      <c r="D104" s="11"/>
      <c r="E104" s="11"/>
      <c r="F104" s="11"/>
      <c r="G104" s="11"/>
      <c r="H104" s="11"/>
      <c r="I104" s="12"/>
      <c r="J104" s="13"/>
      <c r="K104" s="13"/>
      <c r="L104" s="13"/>
      <c r="M104" s="13"/>
      <c r="N104" s="13"/>
      <c r="O104" s="13"/>
      <c r="P104" s="13"/>
      <c r="Q104" s="13"/>
      <c r="R104" s="13"/>
    </row>
    <row r="105" spans="1:18" ht="32.25" customHeight="1" x14ac:dyDescent="0.2">
      <c r="A105" s="10"/>
      <c r="B105" s="11"/>
      <c r="C105" s="11"/>
      <c r="D105" s="11"/>
      <c r="E105" s="11"/>
      <c r="F105" s="11"/>
      <c r="G105" s="11"/>
      <c r="H105" s="11"/>
      <c r="I105" s="12"/>
      <c r="J105" s="13"/>
      <c r="K105" s="13"/>
      <c r="L105" s="13"/>
      <c r="M105" s="13"/>
      <c r="N105" s="13"/>
      <c r="O105" s="13"/>
      <c r="P105" s="13"/>
      <c r="Q105" s="13"/>
      <c r="R105" s="13"/>
    </row>
    <row r="106" spans="1:18" ht="32.25" customHeight="1" x14ac:dyDescent="0.2">
      <c r="A106" s="10"/>
      <c r="B106" s="11"/>
      <c r="C106" s="11"/>
      <c r="D106" s="11"/>
      <c r="E106" s="11"/>
      <c r="F106" s="11"/>
      <c r="G106" s="11"/>
      <c r="H106" s="11"/>
      <c r="I106" s="12"/>
      <c r="J106" s="13"/>
      <c r="K106" s="13"/>
      <c r="L106" s="13"/>
      <c r="M106" s="13"/>
      <c r="N106" s="13"/>
      <c r="O106" s="13"/>
      <c r="P106" s="13"/>
      <c r="Q106" s="13"/>
      <c r="R106" s="13"/>
    </row>
    <row r="107" spans="1:18" ht="32.25" customHeight="1" x14ac:dyDescent="0.2">
      <c r="A107" s="10"/>
      <c r="B107" s="11"/>
      <c r="C107" s="11"/>
      <c r="D107" s="11"/>
      <c r="E107" s="11"/>
      <c r="F107" s="11"/>
      <c r="G107" s="11"/>
      <c r="H107" s="11"/>
      <c r="I107" s="12"/>
      <c r="J107" s="13"/>
      <c r="K107" s="13"/>
      <c r="L107" s="13"/>
      <c r="M107" s="13"/>
      <c r="N107" s="13"/>
      <c r="O107" s="13"/>
      <c r="P107" s="13"/>
      <c r="Q107" s="13"/>
      <c r="R107" s="13"/>
    </row>
    <row r="108" spans="1:18" x14ac:dyDescent="0.2">
      <c r="A108" s="3"/>
      <c r="I108" s="6">
        <f>I6-I86</f>
        <v>0</v>
      </c>
      <c r="J108" s="6">
        <f>J6-J86</f>
        <v>0</v>
      </c>
      <c r="K108" s="6">
        <f t="shared" ref="K108:R108" si="84">K6-K86</f>
        <v>0</v>
      </c>
      <c r="L108" s="6">
        <f t="shared" si="84"/>
        <v>0</v>
      </c>
      <c r="M108" s="6">
        <f t="shared" si="84"/>
        <v>0</v>
      </c>
      <c r="N108" s="6">
        <f t="shared" si="84"/>
        <v>0</v>
      </c>
      <c r="O108" s="6">
        <f t="shared" si="84"/>
        <v>0</v>
      </c>
      <c r="P108" s="6">
        <f t="shared" si="84"/>
        <v>0</v>
      </c>
      <c r="Q108" s="6">
        <f t="shared" ref="Q108" si="85">Q6-Q86</f>
        <v>0</v>
      </c>
      <c r="R108" s="6">
        <f t="shared" si="84"/>
        <v>0</v>
      </c>
    </row>
    <row r="109" spans="1:18" x14ac:dyDescent="0.2">
      <c r="A109" s="3"/>
      <c r="I109" s="6">
        <f>SUM(I87:I89)</f>
        <v>1547919206.848901</v>
      </c>
    </row>
    <row r="110" spans="1:18" x14ac:dyDescent="0.2">
      <c r="I110" s="6">
        <f>I109-I6</f>
        <v>0</v>
      </c>
      <c r="N110" s="6">
        <v>128904675.3</v>
      </c>
    </row>
    <row r="111" spans="1:18" x14ac:dyDescent="0.2">
      <c r="N111" s="6">
        <f>N110-N86</f>
        <v>30991598.379999995</v>
      </c>
    </row>
    <row r="113" spans="14:15" x14ac:dyDescent="0.2">
      <c r="N113" s="6">
        <f>N57+N58+N70</f>
        <v>77213076.920000002</v>
      </c>
      <c r="O113" s="6">
        <v>97913076.920000002</v>
      </c>
    </row>
    <row r="114" spans="14:15" x14ac:dyDescent="0.2">
      <c r="N114" s="6">
        <f>N53+N54+N55+N72</f>
        <v>11627300</v>
      </c>
      <c r="O114" s="6">
        <f>N88+N87</f>
        <v>97913076.920000002</v>
      </c>
    </row>
    <row r="115" spans="14:15" x14ac:dyDescent="0.2">
      <c r="N115" s="6">
        <f>SUM(N113:N114)</f>
        <v>88840376.920000002</v>
      </c>
    </row>
    <row r="116" spans="14:15" x14ac:dyDescent="0.2">
      <c r="N116" s="6">
        <f>N110-N113</f>
        <v>51691598.379999995</v>
      </c>
    </row>
  </sheetData>
  <mergeCells count="84">
    <mergeCell ref="B7:B10"/>
    <mergeCell ref="C7:C10"/>
    <mergeCell ref="A7:A10"/>
    <mergeCell ref="A17:A19"/>
    <mergeCell ref="B87:H87"/>
    <mergeCell ref="A82:A89"/>
    <mergeCell ref="B57:B59"/>
    <mergeCell ref="B37:B42"/>
    <mergeCell ref="A37:A42"/>
    <mergeCell ref="A57:A59"/>
    <mergeCell ref="A55:A56"/>
    <mergeCell ref="B55:B56"/>
    <mergeCell ref="B84:H84"/>
    <mergeCell ref="C17:C19"/>
    <mergeCell ref="A72:A73"/>
    <mergeCell ref="B72:B73"/>
    <mergeCell ref="B92:C92"/>
    <mergeCell ref="H92:J92"/>
    <mergeCell ref="B88:H88"/>
    <mergeCell ref="B89:H89"/>
    <mergeCell ref="C35:C36"/>
    <mergeCell ref="E35:E36"/>
    <mergeCell ref="F35:F36"/>
    <mergeCell ref="G35:G36"/>
    <mergeCell ref="H35:H36"/>
    <mergeCell ref="B85:H85"/>
    <mergeCell ref="B86:H86"/>
    <mergeCell ref="B82:H82"/>
    <mergeCell ref="B83:H83"/>
    <mergeCell ref="B49:B50"/>
    <mergeCell ref="C77:C78"/>
    <mergeCell ref="B77:B78"/>
    <mergeCell ref="C57:C58"/>
    <mergeCell ref="C40:C42"/>
    <mergeCell ref="C37:C39"/>
    <mergeCell ref="L35:L36"/>
    <mergeCell ref="M35:M36"/>
    <mergeCell ref="C49:C50"/>
    <mergeCell ref="C53:C54"/>
    <mergeCell ref="J35:J36"/>
    <mergeCell ref="K35:K36"/>
    <mergeCell ref="C55:C56"/>
    <mergeCell ref="A49:A50"/>
    <mergeCell ref="A30:P30"/>
    <mergeCell ref="A31:A36"/>
    <mergeCell ref="B31:B36"/>
    <mergeCell ref="C31:C34"/>
    <mergeCell ref="N35:N36"/>
    <mergeCell ref="O35:O36"/>
    <mergeCell ref="P35:P36"/>
    <mergeCell ref="A77:A78"/>
    <mergeCell ref="A53:A54"/>
    <mergeCell ref="B53:B54"/>
    <mergeCell ref="A75:A76"/>
    <mergeCell ref="B75:B76"/>
    <mergeCell ref="C75:C76"/>
    <mergeCell ref="C72:C73"/>
    <mergeCell ref="B70:B71"/>
    <mergeCell ref="C60:C62"/>
    <mergeCell ref="A60:A62"/>
    <mergeCell ref="B60:B62"/>
    <mergeCell ref="A70:A71"/>
    <mergeCell ref="C70:C71"/>
    <mergeCell ref="A1:M1"/>
    <mergeCell ref="A2:P2"/>
    <mergeCell ref="I3:R3"/>
    <mergeCell ref="N1:R1"/>
    <mergeCell ref="B5:O5"/>
    <mergeCell ref="A3:A4"/>
    <mergeCell ref="B3:B4"/>
    <mergeCell ref="C3:C4"/>
    <mergeCell ref="D3:D4"/>
    <mergeCell ref="E3:H3"/>
    <mergeCell ref="S35:S36"/>
    <mergeCell ref="T35:T36"/>
    <mergeCell ref="U35:U36"/>
    <mergeCell ref="B17:B19"/>
    <mergeCell ref="A20:P20"/>
    <mergeCell ref="A26:A29"/>
    <mergeCell ref="B27:H27"/>
    <mergeCell ref="B28:H28"/>
    <mergeCell ref="B29:H29"/>
    <mergeCell ref="R35:R36"/>
    <mergeCell ref="Q35:Q36"/>
  </mergeCells>
  <pageMargins left="0.78740157480314965" right="0.78740157480314965" top="1.3779527559055118" bottom="0.39370078740157483" header="0.31496062992125984" footer="0.31496062992125984"/>
  <pageSetup paperSize="9" scale="46" fitToHeight="7" orientation="landscape" r:id="rId1"/>
  <rowBreaks count="1" manualBreakCount="1">
    <brk id="71"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5"/>
  <sheetViews>
    <sheetView view="pageBreakPreview" zoomScale="80" zoomScaleNormal="80" zoomScaleSheetLayoutView="80" workbookViewId="0">
      <pane xSplit="5" ySplit="8" topLeftCell="G72" activePane="bottomRight" state="frozen"/>
      <selection pane="topRight" activeCell="F1" sqref="F1"/>
      <selection pane="bottomLeft" activeCell="A9" sqref="A9"/>
      <selection pane="bottomRight" activeCell="V64" sqref="V64:Y67"/>
    </sheetView>
  </sheetViews>
  <sheetFormatPr defaultColWidth="9.140625" defaultRowHeight="15" x14ac:dyDescent="0.25"/>
  <cols>
    <col min="1" max="1" width="5.5703125" style="41" customWidth="1"/>
    <col min="2" max="2" width="30.85546875" style="41" customWidth="1"/>
    <col min="3" max="3" width="21.5703125" style="41" customWidth="1"/>
    <col min="4" max="4" width="20.140625" style="41" customWidth="1"/>
    <col min="5" max="5" width="10.140625" style="41" customWidth="1"/>
    <col min="6" max="9" width="9.28515625" style="41" bestFit="1" customWidth="1"/>
    <col min="10" max="10" width="9.5703125" style="41" bestFit="1" customWidth="1"/>
    <col min="11" max="17" width="9.28515625" style="41" bestFit="1" customWidth="1"/>
    <col min="18" max="18" width="9.5703125" style="41" bestFit="1" customWidth="1"/>
    <col min="19" max="19" width="9.140625" style="41"/>
    <col min="20" max="20" width="9.5703125" style="41" bestFit="1" customWidth="1"/>
    <col min="21" max="21" width="9.140625" style="41"/>
    <col min="22" max="22" width="9.5703125" style="41" bestFit="1" customWidth="1"/>
    <col min="23" max="23" width="9.140625" style="41"/>
    <col min="24" max="24" width="9.5703125" style="41" bestFit="1" customWidth="1"/>
    <col min="25" max="25" width="9.140625" style="41"/>
    <col min="26" max="26" width="12.85546875" style="41" customWidth="1"/>
    <col min="27" max="16384" width="9.140625" style="41"/>
  </cols>
  <sheetData>
    <row r="1" spans="1:28" ht="104.25" customHeight="1" x14ac:dyDescent="0.25">
      <c r="T1" s="202" t="s">
        <v>114</v>
      </c>
      <c r="U1" s="203"/>
      <c r="V1" s="203"/>
      <c r="W1" s="203"/>
      <c r="X1" s="203"/>
      <c r="Y1" s="203"/>
      <c r="Z1" s="203"/>
    </row>
    <row r="2" spans="1:28" ht="54.75" customHeight="1" x14ac:dyDescent="0.25">
      <c r="A2" s="204" t="s">
        <v>115</v>
      </c>
      <c r="B2" s="204"/>
      <c r="C2" s="204"/>
      <c r="D2" s="204"/>
      <c r="E2" s="204"/>
      <c r="F2" s="204"/>
      <c r="G2" s="204"/>
      <c r="H2" s="204"/>
      <c r="I2" s="204"/>
      <c r="J2" s="204"/>
      <c r="K2" s="204"/>
      <c r="L2" s="204"/>
      <c r="M2" s="204"/>
      <c r="N2" s="204"/>
      <c r="O2" s="204"/>
      <c r="P2" s="204"/>
      <c r="Q2" s="204"/>
      <c r="R2" s="204"/>
      <c r="S2" s="204"/>
      <c r="T2" s="204"/>
      <c r="U2" s="204"/>
      <c r="V2" s="204"/>
      <c r="W2" s="204"/>
      <c r="X2" s="204"/>
      <c r="Y2" s="204"/>
      <c r="Z2" s="204"/>
    </row>
    <row r="3" spans="1:28" ht="28.5" customHeight="1" x14ac:dyDescent="0.25">
      <c r="A3" s="180" t="s">
        <v>0</v>
      </c>
      <c r="B3" s="180" t="s">
        <v>116</v>
      </c>
      <c r="C3" s="180" t="s">
        <v>2</v>
      </c>
      <c r="D3" s="180" t="s">
        <v>117</v>
      </c>
      <c r="E3" s="180" t="s">
        <v>118</v>
      </c>
      <c r="F3" s="180" t="s">
        <v>119</v>
      </c>
      <c r="G3" s="180" t="s">
        <v>120</v>
      </c>
      <c r="H3" s="180" t="s">
        <v>121</v>
      </c>
      <c r="I3" s="180"/>
      <c r="J3" s="180"/>
      <c r="K3" s="180"/>
      <c r="L3" s="180"/>
      <c r="M3" s="180"/>
      <c r="N3" s="180"/>
      <c r="O3" s="180"/>
      <c r="P3" s="180"/>
      <c r="Q3" s="180"/>
      <c r="R3" s="180"/>
      <c r="S3" s="180"/>
      <c r="T3" s="180"/>
      <c r="U3" s="180"/>
      <c r="V3" s="180"/>
      <c r="W3" s="180"/>
      <c r="X3" s="180"/>
      <c r="Y3" s="180"/>
      <c r="Z3" s="200" t="s">
        <v>122</v>
      </c>
      <c r="AA3" s="196"/>
      <c r="AB3" s="197"/>
    </row>
    <row r="4" spans="1:28" ht="24.75" customHeight="1" x14ac:dyDescent="0.25">
      <c r="A4" s="180"/>
      <c r="B4" s="180"/>
      <c r="C4" s="180"/>
      <c r="D4" s="180"/>
      <c r="E4" s="180"/>
      <c r="F4" s="199"/>
      <c r="G4" s="180"/>
      <c r="H4" s="180" t="s">
        <v>11</v>
      </c>
      <c r="I4" s="180"/>
      <c r="J4" s="180" t="s">
        <v>12</v>
      </c>
      <c r="K4" s="180"/>
      <c r="L4" s="180" t="s">
        <v>13</v>
      </c>
      <c r="M4" s="180"/>
      <c r="N4" s="180" t="s">
        <v>14</v>
      </c>
      <c r="O4" s="180"/>
      <c r="P4" s="180" t="s">
        <v>15</v>
      </c>
      <c r="Q4" s="180"/>
      <c r="R4" s="180" t="s">
        <v>16</v>
      </c>
      <c r="S4" s="191"/>
      <c r="T4" s="180" t="s">
        <v>17</v>
      </c>
      <c r="U4" s="180"/>
      <c r="V4" s="180" t="s">
        <v>58</v>
      </c>
      <c r="W4" s="191"/>
      <c r="X4" s="180" t="s">
        <v>113</v>
      </c>
      <c r="Y4" s="191"/>
      <c r="Z4" s="201"/>
      <c r="AA4" s="196"/>
      <c r="AB4" s="197"/>
    </row>
    <row r="5" spans="1:28" ht="15" customHeight="1" x14ac:dyDescent="0.25">
      <c r="A5" s="180"/>
      <c r="B5" s="180"/>
      <c r="C5" s="180"/>
      <c r="D5" s="180"/>
      <c r="E5" s="180"/>
      <c r="F5" s="199"/>
      <c r="G5" s="180"/>
      <c r="H5" s="180" t="s">
        <v>10</v>
      </c>
      <c r="I5" s="180" t="s">
        <v>123</v>
      </c>
      <c r="J5" s="180" t="s">
        <v>10</v>
      </c>
      <c r="K5" s="180" t="s">
        <v>123</v>
      </c>
      <c r="L5" s="180" t="s">
        <v>10</v>
      </c>
      <c r="M5" s="180" t="s">
        <v>123</v>
      </c>
      <c r="N5" s="180" t="s">
        <v>10</v>
      </c>
      <c r="O5" s="180" t="s">
        <v>123</v>
      </c>
      <c r="P5" s="180" t="s">
        <v>10</v>
      </c>
      <c r="Q5" s="180" t="s">
        <v>123</v>
      </c>
      <c r="R5" s="180" t="s">
        <v>10</v>
      </c>
      <c r="S5" s="180" t="s">
        <v>123</v>
      </c>
      <c r="T5" s="180" t="s">
        <v>10</v>
      </c>
      <c r="U5" s="180" t="s">
        <v>123</v>
      </c>
      <c r="V5" s="180" t="s">
        <v>10</v>
      </c>
      <c r="W5" s="180" t="s">
        <v>123</v>
      </c>
      <c r="X5" s="180" t="s">
        <v>10</v>
      </c>
      <c r="Y5" s="180" t="s">
        <v>123</v>
      </c>
      <c r="Z5" s="201"/>
      <c r="AA5" s="196"/>
      <c r="AB5" s="197"/>
    </row>
    <row r="6" spans="1:28" x14ac:dyDescent="0.25">
      <c r="A6" s="180"/>
      <c r="B6" s="180"/>
      <c r="C6" s="180"/>
      <c r="D6" s="180"/>
      <c r="E6" s="180"/>
      <c r="F6" s="199"/>
      <c r="G6" s="180"/>
      <c r="H6" s="180"/>
      <c r="I6" s="180"/>
      <c r="J6" s="180"/>
      <c r="K6" s="180"/>
      <c r="L6" s="180"/>
      <c r="M6" s="180"/>
      <c r="N6" s="180"/>
      <c r="O6" s="180"/>
      <c r="P6" s="180"/>
      <c r="Q6" s="180"/>
      <c r="R6" s="180"/>
      <c r="S6" s="191"/>
      <c r="T6" s="180"/>
      <c r="U6" s="180"/>
      <c r="V6" s="191"/>
      <c r="W6" s="180"/>
      <c r="X6" s="191"/>
      <c r="Y6" s="180"/>
      <c r="Z6" s="201"/>
      <c r="AA6" s="196"/>
      <c r="AB6" s="197"/>
    </row>
    <row r="7" spans="1:28" ht="28.5" customHeight="1" x14ac:dyDescent="0.25">
      <c r="A7" s="180"/>
      <c r="B7" s="180"/>
      <c r="C7" s="180"/>
      <c r="D7" s="180"/>
      <c r="E7" s="180"/>
      <c r="F7" s="199"/>
      <c r="G7" s="180"/>
      <c r="H7" s="180"/>
      <c r="I7" s="180"/>
      <c r="J7" s="180"/>
      <c r="K7" s="180"/>
      <c r="L7" s="180"/>
      <c r="M7" s="180"/>
      <c r="N7" s="180"/>
      <c r="O7" s="180"/>
      <c r="P7" s="180"/>
      <c r="Q7" s="180"/>
      <c r="R7" s="180"/>
      <c r="S7" s="191"/>
      <c r="T7" s="180"/>
      <c r="U7" s="180"/>
      <c r="V7" s="191"/>
      <c r="W7" s="180"/>
      <c r="X7" s="191"/>
      <c r="Y7" s="180"/>
      <c r="Z7" s="201"/>
      <c r="AA7" s="196"/>
      <c r="AB7" s="197"/>
    </row>
    <row r="8" spans="1:28" ht="32.25" customHeight="1" x14ac:dyDescent="0.25">
      <c r="A8" s="42"/>
      <c r="B8" s="198" t="s">
        <v>18</v>
      </c>
      <c r="C8" s="198"/>
      <c r="D8" s="198"/>
      <c r="E8" s="198"/>
      <c r="F8" s="198"/>
      <c r="G8" s="198"/>
      <c r="H8" s="198"/>
      <c r="I8" s="198"/>
      <c r="J8" s="198"/>
      <c r="K8" s="198"/>
      <c r="L8" s="198"/>
      <c r="M8" s="198"/>
      <c r="N8" s="198"/>
      <c r="O8" s="198"/>
      <c r="P8" s="198"/>
      <c r="Q8" s="198"/>
      <c r="R8" s="198"/>
      <c r="S8" s="198"/>
      <c r="T8" s="198"/>
      <c r="U8" s="198"/>
      <c r="V8" s="198"/>
      <c r="W8" s="198"/>
      <c r="X8" s="198"/>
      <c r="Y8" s="198"/>
      <c r="Z8" s="198"/>
      <c r="AA8" s="196"/>
      <c r="AB8" s="197"/>
    </row>
    <row r="9" spans="1:28" ht="59.25" customHeight="1" x14ac:dyDescent="0.25">
      <c r="A9" s="180">
        <v>1</v>
      </c>
      <c r="B9" s="181" t="s">
        <v>22</v>
      </c>
      <c r="C9" s="180" t="s">
        <v>24</v>
      </c>
      <c r="D9" s="181" t="s">
        <v>124</v>
      </c>
      <c r="E9" s="43" t="s">
        <v>125</v>
      </c>
      <c r="F9" s="42" t="s">
        <v>126</v>
      </c>
      <c r="G9" s="42" t="s">
        <v>127</v>
      </c>
      <c r="H9" s="42" t="s">
        <v>128</v>
      </c>
      <c r="I9" s="42" t="s">
        <v>129</v>
      </c>
      <c r="J9" s="42" t="s">
        <v>130</v>
      </c>
      <c r="K9" s="42" t="s">
        <v>129</v>
      </c>
      <c r="L9" s="42">
        <v>21.06</v>
      </c>
      <c r="M9" s="42" t="s">
        <v>129</v>
      </c>
      <c r="N9" s="42">
        <v>20.420000000000002</v>
      </c>
      <c r="O9" s="42" t="s">
        <v>129</v>
      </c>
      <c r="P9" s="42">
        <v>20.399999999999999</v>
      </c>
      <c r="Q9" s="42" t="s">
        <v>129</v>
      </c>
      <c r="R9" s="42">
        <v>20.329999999999998</v>
      </c>
      <c r="S9" s="42" t="s">
        <v>129</v>
      </c>
      <c r="T9" s="42">
        <v>20.2</v>
      </c>
      <c r="U9" s="42" t="s">
        <v>129</v>
      </c>
      <c r="V9" s="42">
        <v>20.2</v>
      </c>
      <c r="W9" s="42" t="s">
        <v>129</v>
      </c>
      <c r="X9" s="42">
        <v>20.2</v>
      </c>
      <c r="Y9" s="42" t="s">
        <v>129</v>
      </c>
      <c r="Z9" s="42">
        <v>20.2</v>
      </c>
      <c r="AA9" s="196"/>
      <c r="AB9" s="197"/>
    </row>
    <row r="10" spans="1:28" ht="64.5" customHeight="1" x14ac:dyDescent="0.25">
      <c r="A10" s="180"/>
      <c r="B10" s="181"/>
      <c r="C10" s="180"/>
      <c r="D10" s="192"/>
      <c r="E10" s="43" t="s">
        <v>131</v>
      </c>
      <c r="F10" s="42">
        <v>1.68</v>
      </c>
      <c r="G10" s="42">
        <v>1.65</v>
      </c>
      <c r="H10" s="42">
        <v>1.63</v>
      </c>
      <c r="I10" s="42" t="s">
        <v>129</v>
      </c>
      <c r="J10" s="42">
        <v>1.57</v>
      </c>
      <c r="K10" s="42" t="s">
        <v>129</v>
      </c>
      <c r="L10" s="42">
        <v>1.52</v>
      </c>
      <c r="M10" s="42" t="s">
        <v>129</v>
      </c>
      <c r="N10" s="42">
        <v>1.48</v>
      </c>
      <c r="O10" s="42" t="s">
        <v>129</v>
      </c>
      <c r="P10" s="42">
        <v>1.43</v>
      </c>
      <c r="Q10" s="42" t="s">
        <v>129</v>
      </c>
      <c r="R10" s="42">
        <v>1.46</v>
      </c>
      <c r="S10" s="42" t="s">
        <v>129</v>
      </c>
      <c r="T10" s="42">
        <v>1.44</v>
      </c>
      <c r="U10" s="42" t="s">
        <v>129</v>
      </c>
      <c r="V10" s="42">
        <v>1.44</v>
      </c>
      <c r="W10" s="42" t="s">
        <v>129</v>
      </c>
      <c r="X10" s="42">
        <v>1.44</v>
      </c>
      <c r="Y10" s="42" t="s">
        <v>129</v>
      </c>
      <c r="Z10" s="44">
        <v>1.44</v>
      </c>
      <c r="AA10" s="196"/>
      <c r="AB10" s="197"/>
    </row>
    <row r="11" spans="1:28" ht="58.5" customHeight="1" x14ac:dyDescent="0.25">
      <c r="A11" s="180"/>
      <c r="B11" s="181"/>
      <c r="C11" s="180"/>
      <c r="D11" s="192"/>
      <c r="E11" s="43" t="s">
        <v>132</v>
      </c>
      <c r="F11" s="42" t="s">
        <v>133</v>
      </c>
      <c r="G11" s="42" t="s">
        <v>134</v>
      </c>
      <c r="H11" s="42" t="s">
        <v>134</v>
      </c>
      <c r="I11" s="42" t="s">
        <v>129</v>
      </c>
      <c r="J11" s="42" t="s">
        <v>134</v>
      </c>
      <c r="K11" s="42" t="s">
        <v>129</v>
      </c>
      <c r="L11" s="42" t="s">
        <v>134</v>
      </c>
      <c r="M11" s="42" t="s">
        <v>129</v>
      </c>
      <c r="N11" s="42" t="s">
        <v>134</v>
      </c>
      <c r="O11" s="42" t="s">
        <v>129</v>
      </c>
      <c r="P11" s="42" t="s">
        <v>134</v>
      </c>
      <c r="Q11" s="42" t="s">
        <v>129</v>
      </c>
      <c r="R11" s="42" t="s">
        <v>134</v>
      </c>
      <c r="S11" s="42" t="s">
        <v>129</v>
      </c>
      <c r="T11" s="42" t="s">
        <v>134</v>
      </c>
      <c r="U11" s="42" t="s">
        <v>129</v>
      </c>
      <c r="V11" s="42" t="s">
        <v>134</v>
      </c>
      <c r="W11" s="42" t="s">
        <v>129</v>
      </c>
      <c r="X11" s="42" t="s">
        <v>134</v>
      </c>
      <c r="Y11" s="42" t="s">
        <v>129</v>
      </c>
      <c r="Z11" s="42" t="s">
        <v>134</v>
      </c>
      <c r="AA11" s="196"/>
      <c r="AB11" s="197"/>
    </row>
    <row r="12" spans="1:28" ht="78" customHeight="1" x14ac:dyDescent="0.25">
      <c r="A12" s="180"/>
      <c r="B12" s="181"/>
      <c r="C12" s="180"/>
      <c r="D12" s="192"/>
      <c r="E12" s="43" t="s">
        <v>135</v>
      </c>
      <c r="F12" s="42" t="s">
        <v>129</v>
      </c>
      <c r="G12" s="42" t="s">
        <v>129</v>
      </c>
      <c r="H12" s="42" t="s">
        <v>129</v>
      </c>
      <c r="I12" s="42" t="s">
        <v>129</v>
      </c>
      <c r="J12" s="42" t="s">
        <v>129</v>
      </c>
      <c r="K12" s="42" t="s">
        <v>129</v>
      </c>
      <c r="L12" s="42" t="s">
        <v>129</v>
      </c>
      <c r="M12" s="42" t="s">
        <v>129</v>
      </c>
      <c r="N12" s="42" t="s">
        <v>129</v>
      </c>
      <c r="O12" s="42" t="s">
        <v>129</v>
      </c>
      <c r="P12" s="42">
        <v>0.32</v>
      </c>
      <c r="Q12" s="42" t="s">
        <v>129</v>
      </c>
      <c r="R12" s="42">
        <v>0.31</v>
      </c>
      <c r="S12" s="42" t="s">
        <v>129</v>
      </c>
      <c r="T12" s="42">
        <v>0.31</v>
      </c>
      <c r="U12" s="42" t="s">
        <v>129</v>
      </c>
      <c r="V12" s="42">
        <v>0.31</v>
      </c>
      <c r="W12" s="42" t="s">
        <v>129</v>
      </c>
      <c r="X12" s="42">
        <v>0.31</v>
      </c>
      <c r="Y12" s="42" t="s">
        <v>129</v>
      </c>
      <c r="Z12" s="42">
        <v>0.31</v>
      </c>
      <c r="AA12" s="196"/>
      <c r="AB12" s="197"/>
    </row>
    <row r="13" spans="1:28" ht="48" customHeight="1" x14ac:dyDescent="0.25">
      <c r="A13" s="180"/>
      <c r="B13" s="181"/>
      <c r="C13" s="180"/>
      <c r="D13" s="181" t="s">
        <v>136</v>
      </c>
      <c r="E13" s="42" t="s">
        <v>137</v>
      </c>
      <c r="F13" s="42" t="s">
        <v>138</v>
      </c>
      <c r="G13" s="42" t="s">
        <v>138</v>
      </c>
      <c r="H13" s="42" t="s">
        <v>138</v>
      </c>
      <c r="I13" s="42" t="s">
        <v>129</v>
      </c>
      <c r="J13" s="42" t="s">
        <v>138</v>
      </c>
      <c r="K13" s="42" t="s">
        <v>129</v>
      </c>
      <c r="L13" s="42" t="s">
        <v>138</v>
      </c>
      <c r="M13" s="42" t="s">
        <v>129</v>
      </c>
      <c r="N13" s="42" t="s">
        <v>138</v>
      </c>
      <c r="O13" s="42" t="s">
        <v>129</v>
      </c>
      <c r="P13" s="42" t="s">
        <v>138</v>
      </c>
      <c r="Q13" s="42" t="s">
        <v>129</v>
      </c>
      <c r="R13" s="42" t="s">
        <v>138</v>
      </c>
      <c r="S13" s="42" t="s">
        <v>129</v>
      </c>
      <c r="T13" s="42" t="s">
        <v>138</v>
      </c>
      <c r="U13" s="42" t="s">
        <v>129</v>
      </c>
      <c r="V13" s="42" t="s">
        <v>138</v>
      </c>
      <c r="W13" s="42" t="s">
        <v>129</v>
      </c>
      <c r="X13" s="42" t="s">
        <v>138</v>
      </c>
      <c r="Y13" s="42" t="s">
        <v>129</v>
      </c>
      <c r="Z13" s="42" t="s">
        <v>138</v>
      </c>
      <c r="AA13" s="196"/>
      <c r="AB13" s="197"/>
    </row>
    <row r="14" spans="1:28" ht="52.5" customHeight="1" x14ac:dyDescent="0.25">
      <c r="A14" s="180"/>
      <c r="B14" s="181"/>
      <c r="C14" s="180"/>
      <c r="D14" s="199"/>
      <c r="E14" s="42" t="s">
        <v>139</v>
      </c>
      <c r="F14" s="42" t="s">
        <v>140</v>
      </c>
      <c r="G14" s="42" t="s">
        <v>140</v>
      </c>
      <c r="H14" s="42" t="s">
        <v>141</v>
      </c>
      <c r="I14" s="42" t="s">
        <v>129</v>
      </c>
      <c r="J14" s="42" t="s">
        <v>142</v>
      </c>
      <c r="K14" s="42" t="s">
        <v>129</v>
      </c>
      <c r="L14" s="42" t="s">
        <v>142</v>
      </c>
      <c r="M14" s="42" t="s">
        <v>129</v>
      </c>
      <c r="N14" s="42" t="s">
        <v>143</v>
      </c>
      <c r="O14" s="42" t="s">
        <v>129</v>
      </c>
      <c r="P14" s="42" t="s">
        <v>144</v>
      </c>
      <c r="Q14" s="42" t="s">
        <v>129</v>
      </c>
      <c r="R14" s="42">
        <v>96.74</v>
      </c>
      <c r="S14" s="42" t="s">
        <v>129</v>
      </c>
      <c r="T14" s="42">
        <v>96.75</v>
      </c>
      <c r="U14" s="42" t="s">
        <v>129</v>
      </c>
      <c r="V14" s="42">
        <v>96.75</v>
      </c>
      <c r="W14" s="42" t="s">
        <v>129</v>
      </c>
      <c r="X14" s="42">
        <v>96.75</v>
      </c>
      <c r="Y14" s="42" t="s">
        <v>129</v>
      </c>
      <c r="Z14" s="42" t="s">
        <v>145</v>
      </c>
      <c r="AA14" s="196"/>
      <c r="AB14" s="197"/>
    </row>
    <row r="15" spans="1:28" ht="42" customHeight="1" x14ac:dyDescent="0.25">
      <c r="A15" s="180"/>
      <c r="B15" s="181"/>
      <c r="C15" s="180"/>
      <c r="D15" s="199"/>
      <c r="E15" s="42" t="s">
        <v>146</v>
      </c>
      <c r="F15" s="42" t="s">
        <v>147</v>
      </c>
      <c r="G15" s="42" t="s">
        <v>147</v>
      </c>
      <c r="H15" s="42" t="s">
        <v>148</v>
      </c>
      <c r="I15" s="42" t="s">
        <v>129</v>
      </c>
      <c r="J15" s="42" t="s">
        <v>149</v>
      </c>
      <c r="K15" s="42" t="s">
        <v>129</v>
      </c>
      <c r="L15" s="42" t="s">
        <v>150</v>
      </c>
      <c r="M15" s="42" t="s">
        <v>129</v>
      </c>
      <c r="N15" s="42" t="s">
        <v>151</v>
      </c>
      <c r="O15" s="42" t="s">
        <v>129</v>
      </c>
      <c r="P15" s="42" t="s">
        <v>152</v>
      </c>
      <c r="Q15" s="42" t="s">
        <v>129</v>
      </c>
      <c r="R15" s="42">
        <v>66</v>
      </c>
      <c r="S15" s="42" t="s">
        <v>129</v>
      </c>
      <c r="T15" s="42">
        <v>67</v>
      </c>
      <c r="U15" s="42" t="s">
        <v>129</v>
      </c>
      <c r="V15" s="42">
        <v>67</v>
      </c>
      <c r="W15" s="42" t="s">
        <v>129</v>
      </c>
      <c r="X15" s="42">
        <v>67</v>
      </c>
      <c r="Y15" s="42" t="s">
        <v>129</v>
      </c>
      <c r="Z15" s="42" t="s">
        <v>153</v>
      </c>
      <c r="AA15" s="196"/>
      <c r="AB15" s="197"/>
    </row>
    <row r="16" spans="1:28" ht="61.5" customHeight="1" x14ac:dyDescent="0.25">
      <c r="A16" s="180"/>
      <c r="B16" s="181"/>
      <c r="C16" s="180"/>
      <c r="D16" s="199"/>
      <c r="E16" s="42" t="s">
        <v>154</v>
      </c>
      <c r="F16" s="42" t="s">
        <v>155</v>
      </c>
      <c r="G16" s="42" t="s">
        <v>155</v>
      </c>
      <c r="H16" s="42" t="s">
        <v>155</v>
      </c>
      <c r="I16" s="42" t="s">
        <v>129</v>
      </c>
      <c r="J16" s="42" t="s">
        <v>156</v>
      </c>
      <c r="K16" s="42" t="s">
        <v>129</v>
      </c>
      <c r="L16" s="42" t="s">
        <v>156</v>
      </c>
      <c r="M16" s="42" t="s">
        <v>129</v>
      </c>
      <c r="N16" s="42" t="s">
        <v>156</v>
      </c>
      <c r="O16" s="42" t="s">
        <v>129</v>
      </c>
      <c r="P16" s="42" t="s">
        <v>153</v>
      </c>
      <c r="Q16" s="42" t="s">
        <v>129</v>
      </c>
      <c r="R16" s="42">
        <v>67</v>
      </c>
      <c r="S16" s="42" t="s">
        <v>129</v>
      </c>
      <c r="T16" s="42">
        <v>67</v>
      </c>
      <c r="U16" s="42" t="s">
        <v>129</v>
      </c>
      <c r="V16" s="42">
        <v>67</v>
      </c>
      <c r="W16" s="42" t="s">
        <v>129</v>
      </c>
      <c r="X16" s="42">
        <v>67</v>
      </c>
      <c r="Y16" s="42" t="s">
        <v>129</v>
      </c>
      <c r="Z16" s="42" t="s">
        <v>153</v>
      </c>
      <c r="AA16" s="196"/>
      <c r="AB16" s="197"/>
    </row>
    <row r="17" spans="1:28" ht="70.5" customHeight="1" x14ac:dyDescent="0.25">
      <c r="A17" s="180">
        <v>2</v>
      </c>
      <c r="B17" s="181" t="s">
        <v>23</v>
      </c>
      <c r="C17" s="180" t="s">
        <v>24</v>
      </c>
      <c r="D17" s="181" t="s">
        <v>157</v>
      </c>
      <c r="E17" s="43" t="s">
        <v>158</v>
      </c>
      <c r="F17" s="42" t="s">
        <v>159</v>
      </c>
      <c r="G17" s="42">
        <v>720.2</v>
      </c>
      <c r="H17" s="42">
        <v>719.53</v>
      </c>
      <c r="I17" s="42" t="s">
        <v>129</v>
      </c>
      <c r="J17" s="42">
        <v>712.52</v>
      </c>
      <c r="K17" s="42" t="s">
        <v>129</v>
      </c>
      <c r="L17" s="42">
        <v>708.46</v>
      </c>
      <c r="M17" s="42" t="s">
        <v>129</v>
      </c>
      <c r="N17" s="42">
        <v>704.92</v>
      </c>
      <c r="O17" s="42" t="s">
        <v>129</v>
      </c>
      <c r="P17" s="42">
        <v>701.39</v>
      </c>
      <c r="Q17" s="42" t="s">
        <v>129</v>
      </c>
      <c r="R17" s="42" t="s">
        <v>129</v>
      </c>
      <c r="S17" s="42" t="s">
        <v>129</v>
      </c>
      <c r="T17" s="42" t="s">
        <v>129</v>
      </c>
      <c r="U17" s="42" t="s">
        <v>129</v>
      </c>
      <c r="V17" s="42" t="s">
        <v>129</v>
      </c>
      <c r="W17" s="42" t="s">
        <v>129</v>
      </c>
      <c r="X17" s="42" t="s">
        <v>129</v>
      </c>
      <c r="Y17" s="42" t="s">
        <v>129</v>
      </c>
      <c r="Z17" s="42">
        <f>P17</f>
        <v>701.39</v>
      </c>
      <c r="AA17" s="196"/>
      <c r="AB17" s="197"/>
    </row>
    <row r="18" spans="1:28" ht="70.5" x14ac:dyDescent="0.25">
      <c r="A18" s="180"/>
      <c r="B18" s="181"/>
      <c r="C18" s="180"/>
      <c r="D18" s="181"/>
      <c r="E18" s="43" t="s">
        <v>160</v>
      </c>
      <c r="F18" s="42" t="s">
        <v>161</v>
      </c>
      <c r="G18" s="42" t="s">
        <v>162</v>
      </c>
      <c r="H18" s="42" t="s">
        <v>163</v>
      </c>
      <c r="I18" s="42" t="s">
        <v>129</v>
      </c>
      <c r="J18" s="42">
        <v>49.37</v>
      </c>
      <c r="K18" s="42" t="s">
        <v>129</v>
      </c>
      <c r="L18" s="42">
        <v>48.14</v>
      </c>
      <c r="M18" s="42" t="s">
        <v>129</v>
      </c>
      <c r="N18" s="42">
        <v>47.18</v>
      </c>
      <c r="O18" s="42" t="s">
        <v>129</v>
      </c>
      <c r="P18" s="42">
        <v>46.23</v>
      </c>
      <c r="Q18" s="42" t="s">
        <v>129</v>
      </c>
      <c r="R18" s="42" t="s">
        <v>129</v>
      </c>
      <c r="S18" s="42" t="s">
        <v>129</v>
      </c>
      <c r="T18" s="42" t="s">
        <v>129</v>
      </c>
      <c r="U18" s="42" t="s">
        <v>129</v>
      </c>
      <c r="V18" s="42" t="s">
        <v>129</v>
      </c>
      <c r="W18" s="42" t="s">
        <v>129</v>
      </c>
      <c r="X18" s="42" t="s">
        <v>129</v>
      </c>
      <c r="Y18" s="42" t="s">
        <v>129</v>
      </c>
      <c r="Z18" s="42">
        <f>P18</f>
        <v>46.23</v>
      </c>
      <c r="AA18" s="45"/>
      <c r="AB18" s="46"/>
    </row>
    <row r="19" spans="1:28" ht="82.5" customHeight="1" x14ac:dyDescent="0.25">
      <c r="A19" s="180"/>
      <c r="B19" s="181"/>
      <c r="C19" s="180"/>
      <c r="D19" s="181"/>
      <c r="E19" s="43" t="s">
        <v>164</v>
      </c>
      <c r="F19" s="42" t="s">
        <v>165</v>
      </c>
      <c r="G19" s="42" t="s">
        <v>165</v>
      </c>
      <c r="H19" s="42" t="s">
        <v>165</v>
      </c>
      <c r="I19" s="42" t="s">
        <v>129</v>
      </c>
      <c r="J19" s="42" t="s">
        <v>165</v>
      </c>
      <c r="K19" s="42" t="s">
        <v>129</v>
      </c>
      <c r="L19" s="42" t="s">
        <v>165</v>
      </c>
      <c r="M19" s="42" t="s">
        <v>129</v>
      </c>
      <c r="N19" s="42" t="s">
        <v>165</v>
      </c>
      <c r="O19" s="42" t="s">
        <v>129</v>
      </c>
      <c r="P19" s="42" t="s">
        <v>165</v>
      </c>
      <c r="Q19" s="42" t="s">
        <v>129</v>
      </c>
      <c r="R19" s="42" t="s">
        <v>129</v>
      </c>
      <c r="S19" s="42" t="s">
        <v>129</v>
      </c>
      <c r="T19" s="42" t="s">
        <v>129</v>
      </c>
      <c r="U19" s="42" t="s">
        <v>129</v>
      </c>
      <c r="V19" s="42" t="s">
        <v>129</v>
      </c>
      <c r="W19" s="42" t="s">
        <v>129</v>
      </c>
      <c r="X19" s="42" t="s">
        <v>129</v>
      </c>
      <c r="Y19" s="42" t="s">
        <v>129</v>
      </c>
      <c r="Z19" s="42" t="str">
        <f t="shared" ref="Z19:Z20" si="0">P19</f>
        <v>0.16</v>
      </c>
      <c r="AA19" s="45"/>
      <c r="AB19" s="47"/>
    </row>
    <row r="20" spans="1:28" ht="72.75" customHeight="1" x14ac:dyDescent="0.25">
      <c r="A20" s="180"/>
      <c r="B20" s="181"/>
      <c r="C20" s="180"/>
      <c r="D20" s="181"/>
      <c r="E20" s="43" t="s">
        <v>166</v>
      </c>
      <c r="F20" s="42" t="s">
        <v>167</v>
      </c>
      <c r="G20" s="42" t="s">
        <v>167</v>
      </c>
      <c r="H20" s="42" t="s">
        <v>167</v>
      </c>
      <c r="I20" s="42" t="s">
        <v>129</v>
      </c>
      <c r="J20" s="42" t="s">
        <v>167</v>
      </c>
      <c r="K20" s="42" t="s">
        <v>129</v>
      </c>
      <c r="L20" s="42" t="s">
        <v>167</v>
      </c>
      <c r="M20" s="42" t="s">
        <v>129</v>
      </c>
      <c r="N20" s="42" t="s">
        <v>167</v>
      </c>
      <c r="O20" s="42" t="s">
        <v>129</v>
      </c>
      <c r="P20" s="42" t="s">
        <v>167</v>
      </c>
      <c r="Q20" s="42" t="s">
        <v>129</v>
      </c>
      <c r="R20" s="42" t="s">
        <v>129</v>
      </c>
      <c r="S20" s="42" t="s">
        <v>129</v>
      </c>
      <c r="T20" s="42" t="s">
        <v>129</v>
      </c>
      <c r="U20" s="42" t="s">
        <v>129</v>
      </c>
      <c r="V20" s="42" t="s">
        <v>129</v>
      </c>
      <c r="W20" s="42" t="s">
        <v>129</v>
      </c>
      <c r="X20" s="42" t="s">
        <v>129</v>
      </c>
      <c r="Y20" s="42" t="s">
        <v>129</v>
      </c>
      <c r="Z20" s="42" t="str">
        <f t="shared" si="0"/>
        <v>244.77</v>
      </c>
      <c r="AA20" s="45"/>
      <c r="AB20" s="47"/>
    </row>
    <row r="21" spans="1:28" ht="120" x14ac:dyDescent="0.25">
      <c r="A21" s="42">
        <v>3</v>
      </c>
      <c r="B21" s="48" t="s">
        <v>26</v>
      </c>
      <c r="C21" s="42" t="s">
        <v>24</v>
      </c>
      <c r="D21" s="48" t="s">
        <v>168</v>
      </c>
      <c r="E21" s="42" t="s">
        <v>169</v>
      </c>
      <c r="F21" s="42" t="s">
        <v>129</v>
      </c>
      <c r="G21" s="42" t="s">
        <v>129</v>
      </c>
      <c r="H21" s="42" t="s">
        <v>170</v>
      </c>
      <c r="I21" s="42" t="s">
        <v>129</v>
      </c>
      <c r="J21" s="42" t="s">
        <v>171</v>
      </c>
      <c r="K21" s="42" t="s">
        <v>129</v>
      </c>
      <c r="L21" s="42" t="s">
        <v>172</v>
      </c>
      <c r="M21" s="42" t="s">
        <v>129</v>
      </c>
      <c r="N21" s="42" t="s">
        <v>173</v>
      </c>
      <c r="O21" s="42" t="s">
        <v>129</v>
      </c>
      <c r="P21" s="42" t="s">
        <v>174</v>
      </c>
      <c r="Q21" s="42" t="s">
        <v>129</v>
      </c>
      <c r="R21" s="42" t="s">
        <v>129</v>
      </c>
      <c r="S21" s="42" t="s">
        <v>129</v>
      </c>
      <c r="T21" s="42" t="s">
        <v>129</v>
      </c>
      <c r="U21" s="42" t="s">
        <v>129</v>
      </c>
      <c r="V21" s="42" t="s">
        <v>129</v>
      </c>
      <c r="W21" s="42" t="s">
        <v>129</v>
      </c>
      <c r="X21" s="42" t="s">
        <v>129</v>
      </c>
      <c r="Y21" s="42" t="s">
        <v>129</v>
      </c>
      <c r="Z21" s="42" t="str">
        <f>P21</f>
        <v>55.00</v>
      </c>
      <c r="AA21" s="45"/>
      <c r="AB21" s="46"/>
    </row>
    <row r="22" spans="1:28" ht="135" x14ac:dyDescent="0.25">
      <c r="A22" s="42">
        <v>4</v>
      </c>
      <c r="B22" s="48" t="s">
        <v>175</v>
      </c>
      <c r="C22" s="42" t="s">
        <v>24</v>
      </c>
      <c r="D22" s="48" t="s">
        <v>176</v>
      </c>
      <c r="E22" s="42" t="s">
        <v>177</v>
      </c>
      <c r="F22" s="42" t="s">
        <v>129</v>
      </c>
      <c r="G22" s="42" t="s">
        <v>129</v>
      </c>
      <c r="H22" s="42">
        <v>1</v>
      </c>
      <c r="I22" s="42" t="s">
        <v>129</v>
      </c>
      <c r="J22" s="42">
        <v>1</v>
      </c>
      <c r="K22" s="42" t="s">
        <v>129</v>
      </c>
      <c r="L22" s="42">
        <v>1</v>
      </c>
      <c r="M22" s="42" t="s">
        <v>129</v>
      </c>
      <c r="N22" s="42">
        <v>1</v>
      </c>
      <c r="O22" s="42" t="s">
        <v>129</v>
      </c>
      <c r="P22" s="42">
        <v>1</v>
      </c>
      <c r="Q22" s="42" t="s">
        <v>129</v>
      </c>
      <c r="R22" s="42" t="s">
        <v>129</v>
      </c>
      <c r="S22" s="42" t="s">
        <v>129</v>
      </c>
      <c r="T22" s="42" t="s">
        <v>129</v>
      </c>
      <c r="U22" s="42" t="s">
        <v>129</v>
      </c>
      <c r="V22" s="42" t="s">
        <v>129</v>
      </c>
      <c r="W22" s="42" t="s">
        <v>129</v>
      </c>
      <c r="X22" s="42" t="s">
        <v>129</v>
      </c>
      <c r="Y22" s="42" t="s">
        <v>129</v>
      </c>
      <c r="Z22" s="42">
        <f>H22+J22+L22+N22+P22</f>
        <v>5</v>
      </c>
      <c r="AA22" s="45"/>
      <c r="AB22" s="47"/>
    </row>
    <row r="23" spans="1:28" ht="120" x14ac:dyDescent="0.25">
      <c r="A23" s="42">
        <v>5</v>
      </c>
      <c r="B23" s="48" t="s">
        <v>100</v>
      </c>
      <c r="C23" s="42" t="s">
        <v>24</v>
      </c>
      <c r="D23" s="48" t="s">
        <v>178</v>
      </c>
      <c r="E23" s="42" t="s">
        <v>179</v>
      </c>
      <c r="F23" s="42" t="s">
        <v>129</v>
      </c>
      <c r="G23" s="42" t="s">
        <v>129</v>
      </c>
      <c r="H23" s="42">
        <v>2</v>
      </c>
      <c r="I23" s="42">
        <v>1</v>
      </c>
      <c r="J23" s="42">
        <v>2</v>
      </c>
      <c r="K23" s="42">
        <v>1</v>
      </c>
      <c r="L23" s="42">
        <v>2</v>
      </c>
      <c r="M23" s="42">
        <v>1</v>
      </c>
      <c r="N23" s="42">
        <v>2</v>
      </c>
      <c r="O23" s="42">
        <v>1</v>
      </c>
      <c r="P23" s="42">
        <v>2</v>
      </c>
      <c r="Q23" s="42">
        <v>1</v>
      </c>
      <c r="R23" s="42" t="s">
        <v>129</v>
      </c>
      <c r="S23" s="42" t="s">
        <v>129</v>
      </c>
      <c r="T23" s="42" t="s">
        <v>129</v>
      </c>
      <c r="U23" s="42" t="s">
        <v>129</v>
      </c>
      <c r="V23" s="42" t="s">
        <v>129</v>
      </c>
      <c r="W23" s="42" t="s">
        <v>129</v>
      </c>
      <c r="X23" s="42" t="s">
        <v>129</v>
      </c>
      <c r="Y23" s="42" t="s">
        <v>129</v>
      </c>
      <c r="Z23" s="42">
        <f>H23+J23+L23+N23+P23</f>
        <v>10</v>
      </c>
      <c r="AA23" s="196"/>
      <c r="AB23" s="197"/>
    </row>
    <row r="24" spans="1:28" ht="135" x14ac:dyDescent="0.25">
      <c r="A24" s="42">
        <v>6</v>
      </c>
      <c r="B24" s="48" t="s">
        <v>101</v>
      </c>
      <c r="C24" s="42" t="s">
        <v>24</v>
      </c>
      <c r="D24" s="48" t="s">
        <v>180</v>
      </c>
      <c r="E24" s="42" t="s">
        <v>181</v>
      </c>
      <c r="F24" s="42">
        <v>1</v>
      </c>
      <c r="G24" s="42">
        <v>1</v>
      </c>
      <c r="H24" s="42">
        <v>1</v>
      </c>
      <c r="I24" s="42" t="s">
        <v>129</v>
      </c>
      <c r="J24" s="42">
        <v>1</v>
      </c>
      <c r="K24" s="42" t="s">
        <v>129</v>
      </c>
      <c r="L24" s="42">
        <v>1</v>
      </c>
      <c r="M24" s="42" t="s">
        <v>129</v>
      </c>
      <c r="N24" s="42">
        <v>1</v>
      </c>
      <c r="O24" s="42" t="s">
        <v>129</v>
      </c>
      <c r="P24" s="42">
        <v>1</v>
      </c>
      <c r="Q24" s="42" t="s">
        <v>129</v>
      </c>
      <c r="R24" s="42" t="s">
        <v>129</v>
      </c>
      <c r="S24" s="42" t="s">
        <v>129</v>
      </c>
      <c r="T24" s="42" t="s">
        <v>129</v>
      </c>
      <c r="U24" s="42" t="s">
        <v>129</v>
      </c>
      <c r="V24" s="42" t="s">
        <v>129</v>
      </c>
      <c r="W24" s="42" t="s">
        <v>129</v>
      </c>
      <c r="X24" s="42" t="s">
        <v>129</v>
      </c>
      <c r="Y24" s="42" t="s">
        <v>129</v>
      </c>
      <c r="Z24" s="42">
        <v>1</v>
      </c>
      <c r="AA24" s="196"/>
      <c r="AB24" s="197"/>
    </row>
    <row r="25" spans="1:28" ht="285" x14ac:dyDescent="0.25">
      <c r="A25" s="42">
        <v>7</v>
      </c>
      <c r="B25" s="48" t="s">
        <v>27</v>
      </c>
      <c r="C25" s="42" t="s">
        <v>182</v>
      </c>
      <c r="D25" s="48" t="s">
        <v>183</v>
      </c>
      <c r="E25" s="42" t="s">
        <v>184</v>
      </c>
      <c r="F25" s="42" t="s">
        <v>185</v>
      </c>
      <c r="G25" s="42" t="s">
        <v>186</v>
      </c>
      <c r="H25" s="42" t="s">
        <v>187</v>
      </c>
      <c r="I25" s="42" t="s">
        <v>129</v>
      </c>
      <c r="J25" s="42" t="s">
        <v>188</v>
      </c>
      <c r="K25" s="42" t="s">
        <v>129</v>
      </c>
      <c r="L25" s="42" t="s">
        <v>189</v>
      </c>
      <c r="M25" s="42" t="s">
        <v>129</v>
      </c>
      <c r="N25" s="42" t="s">
        <v>190</v>
      </c>
      <c r="O25" s="42" t="s">
        <v>129</v>
      </c>
      <c r="P25" s="42">
        <v>21103.62</v>
      </c>
      <c r="Q25" s="42" t="s">
        <v>129</v>
      </c>
      <c r="R25" s="42" t="s">
        <v>129</v>
      </c>
      <c r="S25" s="42" t="s">
        <v>129</v>
      </c>
      <c r="T25" s="42" t="s">
        <v>129</v>
      </c>
      <c r="U25" s="42" t="s">
        <v>129</v>
      </c>
      <c r="V25" s="42" t="s">
        <v>129</v>
      </c>
      <c r="W25" s="42" t="s">
        <v>129</v>
      </c>
      <c r="X25" s="42" t="s">
        <v>129</v>
      </c>
      <c r="Y25" s="42" t="s">
        <v>129</v>
      </c>
      <c r="Z25" s="42">
        <f>P25</f>
        <v>21103.62</v>
      </c>
      <c r="AA25" s="196"/>
      <c r="AB25" s="197"/>
    </row>
    <row r="26" spans="1:28" ht="210" x14ac:dyDescent="0.25">
      <c r="A26" s="42">
        <v>8</v>
      </c>
      <c r="B26" s="48" t="s">
        <v>29</v>
      </c>
      <c r="C26" s="42" t="s">
        <v>191</v>
      </c>
      <c r="D26" s="48" t="s">
        <v>192</v>
      </c>
      <c r="E26" s="42" t="s">
        <v>193</v>
      </c>
      <c r="F26" s="42" t="s">
        <v>194</v>
      </c>
      <c r="G26" s="42" t="s">
        <v>194</v>
      </c>
      <c r="H26" s="42" t="s">
        <v>195</v>
      </c>
      <c r="I26" s="42" t="s">
        <v>129</v>
      </c>
      <c r="J26" s="42" t="s">
        <v>196</v>
      </c>
      <c r="K26" s="42" t="s">
        <v>129</v>
      </c>
      <c r="L26" s="42" t="s">
        <v>197</v>
      </c>
      <c r="M26" s="42" t="s">
        <v>129</v>
      </c>
      <c r="N26" s="42" t="s">
        <v>198</v>
      </c>
      <c r="O26" s="42" t="s">
        <v>129</v>
      </c>
      <c r="P26" s="42" t="s">
        <v>199</v>
      </c>
      <c r="Q26" s="42" t="s">
        <v>129</v>
      </c>
      <c r="R26" s="42">
        <v>77.099999999999994</v>
      </c>
      <c r="S26" s="42" t="s">
        <v>129</v>
      </c>
      <c r="T26" s="42">
        <v>76.319999999999993</v>
      </c>
      <c r="U26" s="42" t="s">
        <v>129</v>
      </c>
      <c r="V26" s="42">
        <v>76.319999999999993</v>
      </c>
      <c r="W26" s="42" t="s">
        <v>129</v>
      </c>
      <c r="X26" s="42">
        <v>76.319999999999993</v>
      </c>
      <c r="Y26" s="42" t="s">
        <v>129</v>
      </c>
      <c r="Z26" s="42">
        <f>X26</f>
        <v>76.319999999999993</v>
      </c>
      <c r="AA26" s="196"/>
      <c r="AB26" s="197"/>
    </row>
    <row r="27" spans="1:28" ht="22.5" customHeight="1" x14ac:dyDescent="0.25">
      <c r="A27" s="180" t="s">
        <v>103</v>
      </c>
      <c r="B27" s="180"/>
      <c r="C27" s="180"/>
      <c r="D27" s="180"/>
      <c r="E27" s="180"/>
      <c r="F27" s="180"/>
      <c r="G27" s="180"/>
      <c r="H27" s="180"/>
      <c r="I27" s="180"/>
      <c r="J27" s="180"/>
      <c r="K27" s="180"/>
      <c r="L27" s="180"/>
      <c r="M27" s="180"/>
      <c r="N27" s="180"/>
      <c r="O27" s="180"/>
      <c r="P27" s="180"/>
      <c r="Q27" s="180"/>
      <c r="R27" s="180"/>
      <c r="S27" s="180"/>
      <c r="T27" s="180"/>
      <c r="U27" s="180"/>
      <c r="V27" s="180"/>
      <c r="W27" s="180"/>
      <c r="X27" s="180"/>
      <c r="Y27" s="180"/>
      <c r="Z27" s="180"/>
      <c r="AA27" s="196"/>
      <c r="AB27" s="197"/>
    </row>
    <row r="28" spans="1:28" ht="285" x14ac:dyDescent="0.25">
      <c r="A28" s="42">
        <v>9</v>
      </c>
      <c r="B28" s="48" t="s">
        <v>64</v>
      </c>
      <c r="C28" s="42" t="s">
        <v>182</v>
      </c>
      <c r="D28" s="48" t="s">
        <v>183</v>
      </c>
      <c r="E28" s="42" t="s">
        <v>184</v>
      </c>
      <c r="F28" s="42" t="s">
        <v>185</v>
      </c>
      <c r="G28" s="42" t="s">
        <v>186</v>
      </c>
      <c r="H28" s="42" t="s">
        <v>187</v>
      </c>
      <c r="I28" s="42" t="s">
        <v>129</v>
      </c>
      <c r="J28" s="42" t="s">
        <v>188</v>
      </c>
      <c r="K28" s="42" t="s">
        <v>129</v>
      </c>
      <c r="L28" s="42" t="s">
        <v>189</v>
      </c>
      <c r="M28" s="42" t="s">
        <v>129</v>
      </c>
      <c r="N28" s="42" t="s">
        <v>190</v>
      </c>
      <c r="O28" s="42" t="s">
        <v>129</v>
      </c>
      <c r="P28" s="42" t="s">
        <v>200</v>
      </c>
      <c r="Q28" s="42" t="s">
        <v>129</v>
      </c>
      <c r="R28" s="42" t="s">
        <v>129</v>
      </c>
      <c r="S28" s="42" t="s">
        <v>129</v>
      </c>
      <c r="T28" s="42" t="s">
        <v>129</v>
      </c>
      <c r="U28" s="42" t="s">
        <v>129</v>
      </c>
      <c r="V28" s="42" t="s">
        <v>129</v>
      </c>
      <c r="W28" s="42" t="s">
        <v>129</v>
      </c>
      <c r="X28" s="42" t="s">
        <v>129</v>
      </c>
      <c r="Y28" s="42" t="s">
        <v>129</v>
      </c>
      <c r="Z28" s="42" t="str">
        <f>P28</f>
        <v>21103.62</v>
      </c>
      <c r="AA28" s="196"/>
      <c r="AB28" s="197"/>
    </row>
    <row r="29" spans="1:28" ht="285" x14ac:dyDescent="0.25">
      <c r="A29" s="42">
        <v>10</v>
      </c>
      <c r="B29" s="48" t="s">
        <v>201</v>
      </c>
      <c r="C29" s="42" t="s">
        <v>182</v>
      </c>
      <c r="D29" s="48" t="s">
        <v>202</v>
      </c>
      <c r="E29" s="42" t="s">
        <v>169</v>
      </c>
      <c r="F29" s="44">
        <v>3.3</v>
      </c>
      <c r="G29" s="44">
        <v>10.4</v>
      </c>
      <c r="H29" s="42">
        <v>0</v>
      </c>
      <c r="I29" s="42" t="s">
        <v>129</v>
      </c>
      <c r="J29" s="42">
        <v>12.1</v>
      </c>
      <c r="K29" s="42" t="s">
        <v>129</v>
      </c>
      <c r="L29" s="44">
        <v>24.6</v>
      </c>
      <c r="M29" s="42" t="s">
        <v>129</v>
      </c>
      <c r="N29" s="44">
        <v>31.7</v>
      </c>
      <c r="O29" s="42" t="s">
        <v>129</v>
      </c>
      <c r="P29" s="42" t="s">
        <v>203</v>
      </c>
      <c r="Q29" s="42" t="s">
        <v>129</v>
      </c>
      <c r="R29" s="42" t="s">
        <v>129</v>
      </c>
      <c r="S29" s="42" t="s">
        <v>129</v>
      </c>
      <c r="T29" s="42" t="s">
        <v>129</v>
      </c>
      <c r="U29" s="42" t="s">
        <v>129</v>
      </c>
      <c r="V29" s="42" t="s">
        <v>129</v>
      </c>
      <c r="W29" s="42" t="s">
        <v>129</v>
      </c>
      <c r="X29" s="42" t="s">
        <v>129</v>
      </c>
      <c r="Y29" s="42" t="s">
        <v>129</v>
      </c>
      <c r="Z29" s="42" t="s">
        <v>203</v>
      </c>
      <c r="AA29" s="196"/>
      <c r="AB29" s="197"/>
    </row>
    <row r="30" spans="1:28" ht="285" x14ac:dyDescent="0.25">
      <c r="A30" s="42">
        <v>11</v>
      </c>
      <c r="B30" s="48" t="s">
        <v>34</v>
      </c>
      <c r="C30" s="42" t="s">
        <v>182</v>
      </c>
      <c r="D30" s="48" t="s">
        <v>204</v>
      </c>
      <c r="E30" s="42" t="s">
        <v>177</v>
      </c>
      <c r="F30" s="42">
        <v>6</v>
      </c>
      <c r="G30" s="42">
        <v>13</v>
      </c>
      <c r="H30" s="42">
        <v>0</v>
      </c>
      <c r="I30" s="42" t="s">
        <v>129</v>
      </c>
      <c r="J30" s="49">
        <v>9</v>
      </c>
      <c r="K30" s="42" t="s">
        <v>129</v>
      </c>
      <c r="L30" s="49">
        <v>16</v>
      </c>
      <c r="M30" s="42" t="s">
        <v>129</v>
      </c>
      <c r="N30" s="42" t="s">
        <v>129</v>
      </c>
      <c r="O30" s="42" t="s">
        <v>129</v>
      </c>
      <c r="P30" s="42" t="s">
        <v>129</v>
      </c>
      <c r="Q30" s="42" t="s">
        <v>129</v>
      </c>
      <c r="R30" s="42" t="s">
        <v>129</v>
      </c>
      <c r="S30" s="42" t="s">
        <v>129</v>
      </c>
      <c r="T30" s="42" t="s">
        <v>129</v>
      </c>
      <c r="U30" s="42" t="s">
        <v>129</v>
      </c>
      <c r="V30" s="42" t="s">
        <v>129</v>
      </c>
      <c r="W30" s="42" t="s">
        <v>129</v>
      </c>
      <c r="X30" s="42" t="s">
        <v>129</v>
      </c>
      <c r="Y30" s="42" t="s">
        <v>129</v>
      </c>
      <c r="Z30" s="42">
        <f>J30+L30</f>
        <v>25</v>
      </c>
      <c r="AA30" s="196"/>
      <c r="AB30" s="197"/>
    </row>
    <row r="31" spans="1:28" ht="120" x14ac:dyDescent="0.25">
      <c r="A31" s="42">
        <v>12</v>
      </c>
      <c r="B31" s="48" t="s">
        <v>35</v>
      </c>
      <c r="C31" s="42" t="s">
        <v>24</v>
      </c>
      <c r="D31" s="48" t="s">
        <v>205</v>
      </c>
      <c r="E31" s="42" t="s">
        <v>179</v>
      </c>
      <c r="F31" s="42" t="s">
        <v>129</v>
      </c>
      <c r="G31" s="42" t="s">
        <v>129</v>
      </c>
      <c r="H31" s="42">
        <v>1</v>
      </c>
      <c r="I31" s="42" t="s">
        <v>129</v>
      </c>
      <c r="J31" s="42">
        <v>1</v>
      </c>
      <c r="K31" s="42" t="s">
        <v>129</v>
      </c>
      <c r="L31" s="42">
        <v>1</v>
      </c>
      <c r="M31" s="42" t="s">
        <v>129</v>
      </c>
      <c r="N31" s="42">
        <v>1</v>
      </c>
      <c r="O31" s="42" t="s">
        <v>129</v>
      </c>
      <c r="P31" s="42">
        <v>1</v>
      </c>
      <c r="Q31" s="42" t="s">
        <v>129</v>
      </c>
      <c r="R31" s="42" t="s">
        <v>129</v>
      </c>
      <c r="S31" s="42" t="s">
        <v>129</v>
      </c>
      <c r="T31" s="42" t="s">
        <v>129</v>
      </c>
      <c r="U31" s="42" t="s">
        <v>129</v>
      </c>
      <c r="V31" s="42" t="s">
        <v>129</v>
      </c>
      <c r="W31" s="42" t="s">
        <v>129</v>
      </c>
      <c r="X31" s="42" t="s">
        <v>129</v>
      </c>
      <c r="Y31" s="42" t="s">
        <v>129</v>
      </c>
      <c r="Z31" s="42">
        <v>5</v>
      </c>
      <c r="AA31" s="196"/>
      <c r="AB31" s="197"/>
    </row>
    <row r="32" spans="1:28" ht="120" x14ac:dyDescent="0.25">
      <c r="A32" s="42">
        <v>13</v>
      </c>
      <c r="B32" s="48" t="s">
        <v>36</v>
      </c>
      <c r="C32" s="42" t="s">
        <v>24</v>
      </c>
      <c r="D32" s="48" t="s">
        <v>206</v>
      </c>
      <c r="E32" s="42" t="s">
        <v>179</v>
      </c>
      <c r="F32" s="42" t="s">
        <v>129</v>
      </c>
      <c r="G32" s="42" t="s">
        <v>129</v>
      </c>
      <c r="H32" s="42">
        <v>10</v>
      </c>
      <c r="I32" s="42" t="s">
        <v>129</v>
      </c>
      <c r="J32" s="42">
        <v>12</v>
      </c>
      <c r="K32" s="42" t="s">
        <v>129</v>
      </c>
      <c r="L32" s="42">
        <v>14</v>
      </c>
      <c r="M32" s="42" t="s">
        <v>129</v>
      </c>
      <c r="N32" s="42">
        <v>16</v>
      </c>
      <c r="O32" s="42" t="s">
        <v>129</v>
      </c>
      <c r="P32" s="42">
        <v>18</v>
      </c>
      <c r="Q32" s="42" t="s">
        <v>129</v>
      </c>
      <c r="R32" s="42" t="s">
        <v>129</v>
      </c>
      <c r="S32" s="42" t="s">
        <v>129</v>
      </c>
      <c r="T32" s="42" t="s">
        <v>129</v>
      </c>
      <c r="U32" s="42" t="s">
        <v>129</v>
      </c>
      <c r="V32" s="42" t="s">
        <v>129</v>
      </c>
      <c r="W32" s="42" t="s">
        <v>129</v>
      </c>
      <c r="X32" s="42" t="s">
        <v>129</v>
      </c>
      <c r="Y32" s="42" t="s">
        <v>129</v>
      </c>
      <c r="Z32" s="42">
        <v>70</v>
      </c>
      <c r="AA32" s="196"/>
      <c r="AB32" s="197"/>
    </row>
    <row r="33" spans="1:28" ht="216.75" customHeight="1" x14ac:dyDescent="0.25">
      <c r="A33" s="50">
        <v>14</v>
      </c>
      <c r="B33" s="51" t="s">
        <v>65</v>
      </c>
      <c r="C33" s="50" t="s">
        <v>207</v>
      </c>
      <c r="D33" s="51" t="s">
        <v>208</v>
      </c>
      <c r="E33" s="50" t="s">
        <v>179</v>
      </c>
      <c r="F33" s="50" t="s">
        <v>129</v>
      </c>
      <c r="G33" s="50" t="s">
        <v>129</v>
      </c>
      <c r="H33" s="50">
        <v>1</v>
      </c>
      <c r="I33" s="50" t="s">
        <v>129</v>
      </c>
      <c r="J33" s="50">
        <v>1</v>
      </c>
      <c r="K33" s="50" t="s">
        <v>129</v>
      </c>
      <c r="L33" s="50">
        <v>1</v>
      </c>
      <c r="M33" s="50" t="s">
        <v>129</v>
      </c>
      <c r="N33" s="50">
        <v>1</v>
      </c>
      <c r="O33" s="50" t="s">
        <v>129</v>
      </c>
      <c r="P33" s="50">
        <v>1</v>
      </c>
      <c r="Q33" s="50" t="s">
        <v>129</v>
      </c>
      <c r="R33" s="50" t="s">
        <v>129</v>
      </c>
      <c r="S33" s="50" t="s">
        <v>129</v>
      </c>
      <c r="T33" s="50" t="s">
        <v>129</v>
      </c>
      <c r="U33" s="50" t="s">
        <v>129</v>
      </c>
      <c r="V33" s="50" t="s">
        <v>129</v>
      </c>
      <c r="W33" s="50" t="s">
        <v>129</v>
      </c>
      <c r="X33" s="50" t="s">
        <v>129</v>
      </c>
      <c r="Y33" s="50" t="s">
        <v>129</v>
      </c>
      <c r="Z33" s="50">
        <v>5</v>
      </c>
      <c r="AA33" s="196"/>
      <c r="AB33" s="197"/>
    </row>
    <row r="34" spans="1:28" hidden="1" x14ac:dyDescent="0.25">
      <c r="A34" s="193"/>
      <c r="B34" s="194"/>
      <c r="C34" s="194"/>
      <c r="D34" s="194"/>
      <c r="E34" s="194"/>
      <c r="F34" s="194"/>
      <c r="G34" s="194"/>
      <c r="H34" s="194"/>
      <c r="I34" s="194"/>
      <c r="J34" s="194"/>
      <c r="K34" s="194"/>
      <c r="L34" s="194"/>
      <c r="M34" s="194"/>
      <c r="N34" s="194"/>
      <c r="O34" s="194"/>
      <c r="P34" s="194"/>
      <c r="Q34" s="194"/>
      <c r="R34" s="194"/>
      <c r="S34" s="194"/>
      <c r="T34" s="194"/>
      <c r="U34" s="194"/>
      <c r="V34" s="194"/>
      <c r="W34" s="194"/>
      <c r="X34" s="194"/>
      <c r="Y34" s="194"/>
      <c r="Z34" s="195"/>
      <c r="AA34" s="196"/>
      <c r="AB34" s="197"/>
    </row>
    <row r="35" spans="1:28" ht="29.25" customHeight="1" x14ac:dyDescent="0.25">
      <c r="A35" s="198" t="s">
        <v>40</v>
      </c>
      <c r="B35" s="198"/>
      <c r="C35" s="198"/>
      <c r="D35" s="198"/>
      <c r="E35" s="198"/>
      <c r="F35" s="198"/>
      <c r="G35" s="198"/>
      <c r="H35" s="198"/>
      <c r="I35" s="198"/>
      <c r="J35" s="198"/>
      <c r="K35" s="198"/>
      <c r="L35" s="198"/>
      <c r="M35" s="198"/>
      <c r="N35" s="198"/>
      <c r="O35" s="198"/>
      <c r="P35" s="198"/>
      <c r="Q35" s="198"/>
      <c r="R35" s="198"/>
      <c r="S35" s="198"/>
      <c r="T35" s="198"/>
      <c r="U35" s="198"/>
      <c r="V35" s="198"/>
      <c r="W35" s="198"/>
      <c r="X35" s="198"/>
      <c r="Y35" s="198"/>
      <c r="Z35" s="198"/>
      <c r="AA35" s="196"/>
      <c r="AB35" s="197"/>
    </row>
    <row r="36" spans="1:28" ht="210" x14ac:dyDescent="0.25">
      <c r="A36" s="52">
        <v>15</v>
      </c>
      <c r="B36" s="53" t="s">
        <v>66</v>
      </c>
      <c r="C36" s="52" t="s">
        <v>191</v>
      </c>
      <c r="D36" s="53" t="s">
        <v>209</v>
      </c>
      <c r="E36" s="52" t="s">
        <v>210</v>
      </c>
      <c r="F36" s="52" t="s">
        <v>194</v>
      </c>
      <c r="G36" s="52" t="s">
        <v>194</v>
      </c>
      <c r="H36" s="52" t="s">
        <v>195</v>
      </c>
      <c r="I36" s="52" t="s">
        <v>129</v>
      </c>
      <c r="J36" s="52" t="s">
        <v>196</v>
      </c>
      <c r="K36" s="52" t="s">
        <v>129</v>
      </c>
      <c r="L36" s="52" t="s">
        <v>197</v>
      </c>
      <c r="M36" s="52" t="s">
        <v>129</v>
      </c>
      <c r="N36" s="52" t="s">
        <v>198</v>
      </c>
      <c r="O36" s="52" t="s">
        <v>129</v>
      </c>
      <c r="P36" s="52" t="s">
        <v>199</v>
      </c>
      <c r="Q36" s="52" t="s">
        <v>129</v>
      </c>
      <c r="R36" s="52">
        <v>77.099999999999994</v>
      </c>
      <c r="S36" s="52" t="s">
        <v>129</v>
      </c>
      <c r="T36" s="52">
        <v>76.319999999999993</v>
      </c>
      <c r="U36" s="52" t="s">
        <v>129</v>
      </c>
      <c r="V36" s="52">
        <v>76.319999999999993</v>
      </c>
      <c r="W36" s="52" t="s">
        <v>129</v>
      </c>
      <c r="X36" s="52">
        <v>76.319999999999993</v>
      </c>
      <c r="Y36" s="52" t="s">
        <v>129</v>
      </c>
      <c r="Z36" s="52">
        <f>X36</f>
        <v>76.319999999999993</v>
      </c>
      <c r="AA36" s="46"/>
      <c r="AB36" s="47"/>
    </row>
    <row r="37" spans="1:28" ht="120" x14ac:dyDescent="0.25">
      <c r="A37" s="180">
        <v>16</v>
      </c>
      <c r="B37" s="181" t="s">
        <v>67</v>
      </c>
      <c r="C37" s="180" t="s">
        <v>44</v>
      </c>
      <c r="D37" s="48" t="s">
        <v>211</v>
      </c>
      <c r="E37" s="42" t="s">
        <v>184</v>
      </c>
      <c r="F37" s="42" t="s">
        <v>212</v>
      </c>
      <c r="G37" s="42" t="s">
        <v>212</v>
      </c>
      <c r="H37" s="42" t="s">
        <v>213</v>
      </c>
      <c r="I37" s="42" t="s">
        <v>129</v>
      </c>
      <c r="J37" s="42" t="s">
        <v>214</v>
      </c>
      <c r="K37" s="42" t="s">
        <v>129</v>
      </c>
      <c r="L37" s="42" t="s">
        <v>215</v>
      </c>
      <c r="M37" s="42" t="s">
        <v>129</v>
      </c>
      <c r="N37" s="42" t="s">
        <v>216</v>
      </c>
      <c r="O37" s="42" t="s">
        <v>129</v>
      </c>
      <c r="P37" s="42" t="s">
        <v>129</v>
      </c>
      <c r="Q37" s="42" t="s">
        <v>129</v>
      </c>
      <c r="R37" s="42" t="s">
        <v>129</v>
      </c>
      <c r="S37" s="42" t="s">
        <v>129</v>
      </c>
      <c r="T37" s="42">
        <v>11697.47</v>
      </c>
      <c r="U37" s="42" t="s">
        <v>129</v>
      </c>
      <c r="V37" s="42" t="s">
        <v>129</v>
      </c>
      <c r="W37" s="42" t="s">
        <v>129</v>
      </c>
      <c r="X37" s="42" t="s">
        <v>129</v>
      </c>
      <c r="Y37" s="42" t="s">
        <v>129</v>
      </c>
      <c r="Z37" s="42">
        <f>T37</f>
        <v>11697.47</v>
      </c>
      <c r="AA37" s="46"/>
      <c r="AB37" s="47"/>
    </row>
    <row r="38" spans="1:28" ht="120" x14ac:dyDescent="0.25">
      <c r="A38" s="180"/>
      <c r="B38" s="181"/>
      <c r="C38" s="180"/>
      <c r="D38" s="48" t="s">
        <v>217</v>
      </c>
      <c r="E38" s="42" t="s">
        <v>218</v>
      </c>
      <c r="F38" s="42" t="s">
        <v>129</v>
      </c>
      <c r="G38" s="42" t="s">
        <v>129</v>
      </c>
      <c r="H38" s="54">
        <v>3159</v>
      </c>
      <c r="I38" s="42" t="s">
        <v>129</v>
      </c>
      <c r="J38" s="42">
        <v>3052.9</v>
      </c>
      <c r="K38" s="42" t="s">
        <v>129</v>
      </c>
      <c r="L38" s="42">
        <v>5532.1</v>
      </c>
      <c r="M38" s="42" t="s">
        <v>129</v>
      </c>
      <c r="N38" s="42">
        <v>4632.6000000000004</v>
      </c>
      <c r="O38" s="42" t="s">
        <v>129</v>
      </c>
      <c r="P38" s="42" t="s">
        <v>129</v>
      </c>
      <c r="Q38" s="42" t="s">
        <v>129</v>
      </c>
      <c r="R38" s="42" t="s">
        <v>129</v>
      </c>
      <c r="S38" s="42" t="s">
        <v>129</v>
      </c>
      <c r="T38" s="42">
        <v>842</v>
      </c>
      <c r="U38" s="42" t="s">
        <v>129</v>
      </c>
      <c r="V38" s="42" t="s">
        <v>129</v>
      </c>
      <c r="W38" s="42" t="s">
        <v>129</v>
      </c>
      <c r="X38" s="42" t="s">
        <v>129</v>
      </c>
      <c r="Y38" s="42" t="s">
        <v>129</v>
      </c>
      <c r="Z38" s="42">
        <f>H38+J38+L38+N38+T38</f>
        <v>17218.599999999999</v>
      </c>
      <c r="AA38" s="46"/>
      <c r="AB38" s="47"/>
    </row>
    <row r="39" spans="1:28" ht="150" x14ac:dyDescent="0.25">
      <c r="A39" s="42">
        <v>17</v>
      </c>
      <c r="B39" s="48" t="s">
        <v>68</v>
      </c>
      <c r="C39" s="42" t="s">
        <v>44</v>
      </c>
      <c r="D39" s="48" t="s">
        <v>219</v>
      </c>
      <c r="E39" s="42" t="s">
        <v>218</v>
      </c>
      <c r="F39" s="42" t="s">
        <v>129</v>
      </c>
      <c r="G39" s="42" t="s">
        <v>129</v>
      </c>
      <c r="H39" s="42" t="s">
        <v>220</v>
      </c>
      <c r="I39" s="42" t="s">
        <v>129</v>
      </c>
      <c r="J39" s="42" t="s">
        <v>129</v>
      </c>
      <c r="K39" s="42" t="s">
        <v>129</v>
      </c>
      <c r="L39" s="42" t="s">
        <v>129</v>
      </c>
      <c r="M39" s="42" t="s">
        <v>129</v>
      </c>
      <c r="N39" s="42" t="s">
        <v>129</v>
      </c>
      <c r="O39" s="42" t="s">
        <v>129</v>
      </c>
      <c r="P39" s="42" t="s">
        <v>129</v>
      </c>
      <c r="Q39" s="42" t="s">
        <v>129</v>
      </c>
      <c r="R39" s="42" t="s">
        <v>129</v>
      </c>
      <c r="S39" s="42" t="s">
        <v>129</v>
      </c>
      <c r="T39" s="42" t="s">
        <v>129</v>
      </c>
      <c r="U39" s="42" t="s">
        <v>129</v>
      </c>
      <c r="V39" s="42" t="s">
        <v>129</v>
      </c>
      <c r="W39" s="42" t="s">
        <v>129</v>
      </c>
      <c r="X39" s="42" t="s">
        <v>129</v>
      </c>
      <c r="Y39" s="42" t="s">
        <v>129</v>
      </c>
      <c r="Z39" s="42" t="s">
        <v>220</v>
      </c>
      <c r="AA39" s="46"/>
      <c r="AB39" s="47"/>
    </row>
    <row r="40" spans="1:28" ht="150" x14ac:dyDescent="0.25">
      <c r="A40" s="42">
        <v>18</v>
      </c>
      <c r="B40" s="48" t="s">
        <v>69</v>
      </c>
      <c r="C40" s="42" t="s">
        <v>44</v>
      </c>
      <c r="D40" s="48" t="s">
        <v>221</v>
      </c>
      <c r="E40" s="42" t="s">
        <v>218</v>
      </c>
      <c r="F40" s="42" t="s">
        <v>129</v>
      </c>
      <c r="G40" s="42" t="s">
        <v>129</v>
      </c>
      <c r="H40" s="42" t="s">
        <v>222</v>
      </c>
      <c r="I40" s="42" t="s">
        <v>129</v>
      </c>
      <c r="J40" s="42" t="s">
        <v>129</v>
      </c>
      <c r="K40" s="42" t="s">
        <v>129</v>
      </c>
      <c r="L40" s="42" t="s">
        <v>129</v>
      </c>
      <c r="M40" s="42" t="s">
        <v>129</v>
      </c>
      <c r="N40" s="42" t="s">
        <v>129</v>
      </c>
      <c r="O40" s="42" t="s">
        <v>129</v>
      </c>
      <c r="P40" s="42" t="s">
        <v>129</v>
      </c>
      <c r="Q40" s="42" t="s">
        <v>129</v>
      </c>
      <c r="R40" s="42" t="s">
        <v>129</v>
      </c>
      <c r="S40" s="42" t="s">
        <v>129</v>
      </c>
      <c r="T40" s="42" t="s">
        <v>129</v>
      </c>
      <c r="U40" s="42" t="s">
        <v>129</v>
      </c>
      <c r="V40" s="42" t="s">
        <v>129</v>
      </c>
      <c r="W40" s="42" t="s">
        <v>129</v>
      </c>
      <c r="X40" s="42" t="s">
        <v>129</v>
      </c>
      <c r="Y40" s="42" t="s">
        <v>129</v>
      </c>
      <c r="Z40" s="42" t="s">
        <v>222</v>
      </c>
      <c r="AA40" s="46"/>
      <c r="AB40" s="47"/>
    </row>
    <row r="41" spans="1:28" ht="150" x14ac:dyDescent="0.25">
      <c r="A41" s="42">
        <v>19</v>
      </c>
      <c r="B41" s="48" t="s">
        <v>70</v>
      </c>
      <c r="C41" s="42" t="s">
        <v>44</v>
      </c>
      <c r="D41" s="48" t="s">
        <v>223</v>
      </c>
      <c r="E41" s="42" t="s">
        <v>218</v>
      </c>
      <c r="F41" s="42" t="s">
        <v>129</v>
      </c>
      <c r="G41" s="42" t="s">
        <v>129</v>
      </c>
      <c r="H41" s="42" t="s">
        <v>129</v>
      </c>
      <c r="I41" s="42" t="s">
        <v>129</v>
      </c>
      <c r="J41" s="42" t="s">
        <v>224</v>
      </c>
      <c r="K41" s="42" t="s">
        <v>129</v>
      </c>
      <c r="L41" s="42" t="s">
        <v>129</v>
      </c>
      <c r="M41" s="42" t="s">
        <v>129</v>
      </c>
      <c r="N41" s="42" t="s">
        <v>129</v>
      </c>
      <c r="O41" s="42" t="s">
        <v>129</v>
      </c>
      <c r="P41" s="42" t="s">
        <v>129</v>
      </c>
      <c r="Q41" s="42" t="s">
        <v>129</v>
      </c>
      <c r="R41" s="42" t="s">
        <v>129</v>
      </c>
      <c r="S41" s="42" t="s">
        <v>129</v>
      </c>
      <c r="T41" s="42" t="s">
        <v>129</v>
      </c>
      <c r="U41" s="42" t="s">
        <v>129</v>
      </c>
      <c r="V41" s="42" t="s">
        <v>129</v>
      </c>
      <c r="W41" s="42" t="s">
        <v>129</v>
      </c>
      <c r="X41" s="42" t="s">
        <v>129</v>
      </c>
      <c r="Y41" s="42" t="s">
        <v>129</v>
      </c>
      <c r="Z41" s="42" t="s">
        <v>224</v>
      </c>
      <c r="AA41" s="46"/>
      <c r="AB41" s="47"/>
    </row>
    <row r="42" spans="1:28" ht="150" x14ac:dyDescent="0.25">
      <c r="A42" s="42">
        <v>20</v>
      </c>
      <c r="B42" s="48" t="s">
        <v>71</v>
      </c>
      <c r="C42" s="42" t="s">
        <v>44</v>
      </c>
      <c r="D42" s="48" t="s">
        <v>225</v>
      </c>
      <c r="E42" s="42" t="s">
        <v>218</v>
      </c>
      <c r="F42" s="42" t="s">
        <v>129</v>
      </c>
      <c r="G42" s="42" t="s">
        <v>129</v>
      </c>
      <c r="H42" s="42" t="s">
        <v>129</v>
      </c>
      <c r="I42" s="42" t="s">
        <v>129</v>
      </c>
      <c r="J42" s="42" t="s">
        <v>129</v>
      </c>
      <c r="K42" s="42" t="s">
        <v>129</v>
      </c>
      <c r="L42" s="42" t="s">
        <v>226</v>
      </c>
      <c r="M42" s="42" t="s">
        <v>129</v>
      </c>
      <c r="N42" s="42" t="s">
        <v>129</v>
      </c>
      <c r="O42" s="42" t="s">
        <v>129</v>
      </c>
      <c r="P42" s="42" t="s">
        <v>129</v>
      </c>
      <c r="Q42" s="42" t="s">
        <v>129</v>
      </c>
      <c r="R42" s="42" t="s">
        <v>129</v>
      </c>
      <c r="S42" s="42"/>
      <c r="T42" s="42" t="s">
        <v>129</v>
      </c>
      <c r="U42" s="42" t="s">
        <v>129</v>
      </c>
      <c r="V42" s="42" t="s">
        <v>129</v>
      </c>
      <c r="W42" s="42" t="s">
        <v>129</v>
      </c>
      <c r="X42" s="42" t="s">
        <v>129</v>
      </c>
      <c r="Y42" s="42" t="s">
        <v>129</v>
      </c>
      <c r="Z42" s="42" t="s">
        <v>226</v>
      </c>
      <c r="AA42" s="46"/>
      <c r="AB42" s="47"/>
    </row>
    <row r="43" spans="1:28" ht="195" x14ac:dyDescent="0.25">
      <c r="A43" s="42">
        <v>21</v>
      </c>
      <c r="B43" s="48" t="s">
        <v>72</v>
      </c>
      <c r="C43" s="42" t="s">
        <v>44</v>
      </c>
      <c r="D43" s="48" t="s">
        <v>227</v>
      </c>
      <c r="E43" s="42" t="s">
        <v>218</v>
      </c>
      <c r="F43" s="42" t="s">
        <v>129</v>
      </c>
      <c r="G43" s="42" t="s">
        <v>129</v>
      </c>
      <c r="H43" s="42" t="s">
        <v>129</v>
      </c>
      <c r="I43" s="42" t="s">
        <v>129</v>
      </c>
      <c r="J43" s="42" t="s">
        <v>129</v>
      </c>
      <c r="K43" s="42" t="s">
        <v>129</v>
      </c>
      <c r="L43" s="42" t="s">
        <v>129</v>
      </c>
      <c r="M43" s="42" t="s">
        <v>129</v>
      </c>
      <c r="N43" s="42" t="s">
        <v>228</v>
      </c>
      <c r="O43" s="42" t="s">
        <v>129</v>
      </c>
      <c r="P43" s="42" t="s">
        <v>129</v>
      </c>
      <c r="Q43" s="42" t="s">
        <v>129</v>
      </c>
      <c r="R43" s="42" t="s">
        <v>129</v>
      </c>
      <c r="S43" s="42" t="s">
        <v>129</v>
      </c>
      <c r="T43" s="42" t="s">
        <v>129</v>
      </c>
      <c r="U43" s="42" t="s">
        <v>129</v>
      </c>
      <c r="V43" s="42" t="s">
        <v>129</v>
      </c>
      <c r="W43" s="42" t="s">
        <v>129</v>
      </c>
      <c r="X43" s="42" t="s">
        <v>129</v>
      </c>
      <c r="Y43" s="42" t="s">
        <v>129</v>
      </c>
      <c r="Z43" s="42" t="s">
        <v>228</v>
      </c>
      <c r="AA43" s="46"/>
      <c r="AB43" s="47"/>
    </row>
    <row r="44" spans="1:28" ht="150" x14ac:dyDescent="0.25">
      <c r="A44" s="42">
        <v>22</v>
      </c>
      <c r="B44" s="48" t="s">
        <v>73</v>
      </c>
      <c r="C44" s="42" t="s">
        <v>44</v>
      </c>
      <c r="D44" s="48" t="s">
        <v>229</v>
      </c>
      <c r="E44" s="42" t="s">
        <v>218</v>
      </c>
      <c r="F44" s="42" t="s">
        <v>129</v>
      </c>
      <c r="G44" s="42" t="s">
        <v>129</v>
      </c>
      <c r="H44" s="42" t="s">
        <v>129</v>
      </c>
      <c r="I44" s="42" t="s">
        <v>129</v>
      </c>
      <c r="J44" s="42" t="s">
        <v>129</v>
      </c>
      <c r="K44" s="42" t="s">
        <v>129</v>
      </c>
      <c r="L44" s="42" t="s">
        <v>129</v>
      </c>
      <c r="M44" s="42" t="s">
        <v>129</v>
      </c>
      <c r="N44" s="42" t="s">
        <v>129</v>
      </c>
      <c r="O44" s="42" t="s">
        <v>129</v>
      </c>
      <c r="P44" s="42" t="s">
        <v>129</v>
      </c>
      <c r="Q44" s="42" t="s">
        <v>129</v>
      </c>
      <c r="R44" s="42" t="s">
        <v>129</v>
      </c>
      <c r="S44" s="42" t="s">
        <v>129</v>
      </c>
      <c r="T44" s="42">
        <v>842</v>
      </c>
      <c r="U44" s="42" t="s">
        <v>129</v>
      </c>
      <c r="V44" s="42" t="s">
        <v>129</v>
      </c>
      <c r="W44" s="42" t="s">
        <v>129</v>
      </c>
      <c r="X44" s="42" t="s">
        <v>129</v>
      </c>
      <c r="Y44" s="42" t="s">
        <v>129</v>
      </c>
      <c r="Z44" s="42" t="s">
        <v>230</v>
      </c>
      <c r="AA44" s="45"/>
      <c r="AB44" s="45"/>
    </row>
    <row r="45" spans="1:28" ht="120" x14ac:dyDescent="0.25">
      <c r="A45" s="42">
        <v>23</v>
      </c>
      <c r="B45" s="48" t="s">
        <v>74</v>
      </c>
      <c r="C45" s="42" t="s">
        <v>231</v>
      </c>
      <c r="D45" s="48" t="s">
        <v>232</v>
      </c>
      <c r="E45" s="42" t="s">
        <v>177</v>
      </c>
      <c r="F45" s="42" t="s">
        <v>129</v>
      </c>
      <c r="G45" s="42" t="s">
        <v>129</v>
      </c>
      <c r="H45" s="42" t="s">
        <v>129</v>
      </c>
      <c r="I45" s="42" t="s">
        <v>129</v>
      </c>
      <c r="J45" s="42" t="s">
        <v>129</v>
      </c>
      <c r="K45" s="42" t="s">
        <v>129</v>
      </c>
      <c r="L45" s="42">
        <v>35</v>
      </c>
      <c r="M45" s="42" t="s">
        <v>129</v>
      </c>
      <c r="N45" s="42" t="s">
        <v>129</v>
      </c>
      <c r="O45" s="42" t="s">
        <v>129</v>
      </c>
      <c r="P45" s="42" t="s">
        <v>129</v>
      </c>
      <c r="Q45" s="42" t="s">
        <v>129</v>
      </c>
      <c r="R45" s="42" t="s">
        <v>129</v>
      </c>
      <c r="S45" s="42" t="s">
        <v>129</v>
      </c>
      <c r="T45" s="42" t="s">
        <v>129</v>
      </c>
      <c r="U45" s="42" t="s">
        <v>129</v>
      </c>
      <c r="V45" s="42" t="s">
        <v>129</v>
      </c>
      <c r="W45" s="42" t="s">
        <v>129</v>
      </c>
      <c r="X45" s="42" t="s">
        <v>129</v>
      </c>
      <c r="Y45" s="42" t="s">
        <v>129</v>
      </c>
      <c r="Z45" s="42">
        <v>35</v>
      </c>
      <c r="AA45" s="46"/>
      <c r="AB45" s="46"/>
    </row>
    <row r="46" spans="1:28" ht="270" x14ac:dyDescent="0.25">
      <c r="A46" s="180">
        <v>24</v>
      </c>
      <c r="B46" s="181" t="s">
        <v>233</v>
      </c>
      <c r="C46" s="180" t="s">
        <v>231</v>
      </c>
      <c r="D46" s="48" t="s">
        <v>234</v>
      </c>
      <c r="E46" s="42" t="s">
        <v>235</v>
      </c>
      <c r="F46" s="42" t="s">
        <v>129</v>
      </c>
      <c r="G46" s="42" t="s">
        <v>129</v>
      </c>
      <c r="H46" s="42" t="s">
        <v>129</v>
      </c>
      <c r="I46" s="42" t="s">
        <v>129</v>
      </c>
      <c r="J46" s="42" t="s">
        <v>129</v>
      </c>
      <c r="K46" s="42" t="s">
        <v>129</v>
      </c>
      <c r="L46" s="42">
        <v>7</v>
      </c>
      <c r="M46" s="42" t="s">
        <v>129</v>
      </c>
      <c r="N46" s="42" t="s">
        <v>129</v>
      </c>
      <c r="O46" s="42" t="s">
        <v>129</v>
      </c>
      <c r="P46" s="42" t="s">
        <v>129</v>
      </c>
      <c r="Q46" s="42" t="s">
        <v>129</v>
      </c>
      <c r="R46" s="42" t="s">
        <v>129</v>
      </c>
      <c r="S46" s="42" t="s">
        <v>129</v>
      </c>
      <c r="T46" s="42" t="s">
        <v>129</v>
      </c>
      <c r="U46" s="42" t="s">
        <v>129</v>
      </c>
      <c r="V46" s="42" t="s">
        <v>129</v>
      </c>
      <c r="W46" s="42" t="s">
        <v>129</v>
      </c>
      <c r="X46" s="42" t="s">
        <v>129</v>
      </c>
      <c r="Y46" s="42" t="s">
        <v>129</v>
      </c>
      <c r="Z46" s="42">
        <v>7</v>
      </c>
      <c r="AA46" s="46"/>
      <c r="AB46" s="47"/>
    </row>
    <row r="47" spans="1:28" ht="45" x14ac:dyDescent="0.25">
      <c r="A47" s="191"/>
      <c r="B47" s="192"/>
      <c r="C47" s="191"/>
      <c r="D47" s="48" t="s">
        <v>236</v>
      </c>
      <c r="E47" s="42" t="s">
        <v>169</v>
      </c>
      <c r="F47" s="42" t="s">
        <v>129</v>
      </c>
      <c r="G47" s="42" t="s">
        <v>129</v>
      </c>
      <c r="H47" s="42" t="s">
        <v>129</v>
      </c>
      <c r="I47" s="42" t="s">
        <v>129</v>
      </c>
      <c r="J47" s="42" t="s">
        <v>129</v>
      </c>
      <c r="K47" s="42" t="s">
        <v>129</v>
      </c>
      <c r="L47" s="42" t="s">
        <v>129</v>
      </c>
      <c r="M47" s="42" t="s">
        <v>129</v>
      </c>
      <c r="N47" s="42">
        <v>1.1000000000000001</v>
      </c>
      <c r="O47" s="42" t="s">
        <v>129</v>
      </c>
      <c r="P47" s="42" t="s">
        <v>129</v>
      </c>
      <c r="Q47" s="42" t="s">
        <v>129</v>
      </c>
      <c r="R47" s="42" t="s">
        <v>129</v>
      </c>
      <c r="S47" s="42" t="s">
        <v>129</v>
      </c>
      <c r="T47" s="42" t="s">
        <v>129</v>
      </c>
      <c r="U47" s="42" t="s">
        <v>129</v>
      </c>
      <c r="V47" s="42" t="s">
        <v>129</v>
      </c>
      <c r="W47" s="42" t="s">
        <v>129</v>
      </c>
      <c r="X47" s="42" t="s">
        <v>129</v>
      </c>
      <c r="Y47" s="42" t="s">
        <v>129</v>
      </c>
      <c r="Z47" s="42">
        <v>1.1000000000000001</v>
      </c>
      <c r="AA47" s="46"/>
      <c r="AB47" s="47"/>
    </row>
    <row r="48" spans="1:28" ht="120" customHeight="1" x14ac:dyDescent="0.25">
      <c r="A48" s="42">
        <v>25</v>
      </c>
      <c r="B48" s="48" t="s">
        <v>75</v>
      </c>
      <c r="C48" s="42" t="s">
        <v>231</v>
      </c>
      <c r="D48" s="48" t="s">
        <v>237</v>
      </c>
      <c r="E48" s="42" t="s">
        <v>235</v>
      </c>
      <c r="F48" s="42" t="s">
        <v>129</v>
      </c>
      <c r="G48" s="42" t="s">
        <v>129</v>
      </c>
      <c r="H48" s="42" t="s">
        <v>129</v>
      </c>
      <c r="I48" s="42" t="s">
        <v>129</v>
      </c>
      <c r="J48" s="42" t="s">
        <v>129</v>
      </c>
      <c r="K48" s="42" t="s">
        <v>129</v>
      </c>
      <c r="L48" s="42">
        <v>1</v>
      </c>
      <c r="M48" s="42" t="s">
        <v>129</v>
      </c>
      <c r="N48" s="42" t="s">
        <v>129</v>
      </c>
      <c r="O48" s="42" t="s">
        <v>129</v>
      </c>
      <c r="P48" s="42" t="s">
        <v>129</v>
      </c>
      <c r="Q48" s="42" t="s">
        <v>129</v>
      </c>
      <c r="R48" s="42" t="s">
        <v>129</v>
      </c>
      <c r="S48" s="42" t="s">
        <v>129</v>
      </c>
      <c r="T48" s="42" t="s">
        <v>129</v>
      </c>
      <c r="U48" s="42" t="s">
        <v>129</v>
      </c>
      <c r="V48" s="42" t="s">
        <v>129</v>
      </c>
      <c r="W48" s="42" t="s">
        <v>129</v>
      </c>
      <c r="X48" s="42" t="s">
        <v>129</v>
      </c>
      <c r="Y48" s="42" t="s">
        <v>129</v>
      </c>
      <c r="Z48" s="42">
        <v>1</v>
      </c>
      <c r="AA48" s="46"/>
      <c r="AB48" s="47"/>
    </row>
    <row r="49" spans="1:28" ht="119.25" customHeight="1" x14ac:dyDescent="0.25">
      <c r="A49" s="42">
        <v>26</v>
      </c>
      <c r="B49" s="48" t="s">
        <v>76</v>
      </c>
      <c r="C49" s="42" t="s">
        <v>48</v>
      </c>
      <c r="D49" s="48" t="s">
        <v>238</v>
      </c>
      <c r="E49" s="42" t="s">
        <v>179</v>
      </c>
      <c r="F49" s="42" t="s">
        <v>129</v>
      </c>
      <c r="G49" s="42" t="s">
        <v>129</v>
      </c>
      <c r="H49" s="42" t="s">
        <v>129</v>
      </c>
      <c r="I49" s="42" t="s">
        <v>129</v>
      </c>
      <c r="J49" s="42" t="s">
        <v>129</v>
      </c>
      <c r="K49" s="42" t="s">
        <v>129</v>
      </c>
      <c r="L49" s="42" t="s">
        <v>129</v>
      </c>
      <c r="M49" s="42" t="s">
        <v>129</v>
      </c>
      <c r="N49" s="42" t="s">
        <v>129</v>
      </c>
      <c r="O49" s="42" t="s">
        <v>129</v>
      </c>
      <c r="P49" s="42">
        <v>1</v>
      </c>
      <c r="Q49" s="42" t="s">
        <v>129</v>
      </c>
      <c r="R49" s="42" t="s">
        <v>129</v>
      </c>
      <c r="S49" s="42" t="s">
        <v>129</v>
      </c>
      <c r="T49" s="42" t="s">
        <v>129</v>
      </c>
      <c r="U49" s="42" t="s">
        <v>129</v>
      </c>
      <c r="V49" s="42" t="s">
        <v>129</v>
      </c>
      <c r="W49" s="42" t="s">
        <v>129</v>
      </c>
      <c r="X49" s="42" t="s">
        <v>129</v>
      </c>
      <c r="Y49" s="42" t="s">
        <v>129</v>
      </c>
      <c r="Z49" s="42">
        <v>1</v>
      </c>
      <c r="AA49" s="46"/>
      <c r="AB49" s="47"/>
    </row>
    <row r="50" spans="1:28" ht="126.75" customHeight="1" x14ac:dyDescent="0.25">
      <c r="A50" s="42">
        <v>27</v>
      </c>
      <c r="B50" s="48" t="s">
        <v>77</v>
      </c>
      <c r="C50" s="42" t="s">
        <v>48</v>
      </c>
      <c r="D50" s="48" t="s">
        <v>239</v>
      </c>
      <c r="E50" s="42" t="s">
        <v>179</v>
      </c>
      <c r="F50" s="42" t="s">
        <v>129</v>
      </c>
      <c r="G50" s="42" t="s">
        <v>129</v>
      </c>
      <c r="H50" s="42" t="s">
        <v>129</v>
      </c>
      <c r="I50" s="42" t="s">
        <v>129</v>
      </c>
      <c r="J50" s="42" t="s">
        <v>129</v>
      </c>
      <c r="K50" s="42" t="s">
        <v>129</v>
      </c>
      <c r="L50" s="42" t="s">
        <v>129</v>
      </c>
      <c r="M50" s="42" t="s">
        <v>129</v>
      </c>
      <c r="N50" s="42" t="s">
        <v>129</v>
      </c>
      <c r="O50" s="42" t="s">
        <v>129</v>
      </c>
      <c r="P50" s="42">
        <v>1</v>
      </c>
      <c r="Q50" s="42" t="s">
        <v>129</v>
      </c>
      <c r="R50" s="42" t="s">
        <v>129</v>
      </c>
      <c r="S50" s="42" t="s">
        <v>129</v>
      </c>
      <c r="T50" s="42" t="s">
        <v>129</v>
      </c>
      <c r="U50" s="42" t="s">
        <v>129</v>
      </c>
      <c r="V50" s="42" t="s">
        <v>129</v>
      </c>
      <c r="W50" s="42" t="s">
        <v>129</v>
      </c>
      <c r="X50" s="42" t="s">
        <v>129</v>
      </c>
      <c r="Y50" s="42" t="s">
        <v>129</v>
      </c>
      <c r="Z50" s="42">
        <v>1</v>
      </c>
      <c r="AA50" s="46"/>
      <c r="AB50" s="47"/>
    </row>
    <row r="51" spans="1:28" ht="270" customHeight="1" x14ac:dyDescent="0.25">
      <c r="A51" s="42">
        <v>28</v>
      </c>
      <c r="B51" s="55" t="s">
        <v>110</v>
      </c>
      <c r="C51" s="42" t="s">
        <v>240</v>
      </c>
      <c r="D51" s="48" t="s">
        <v>241</v>
      </c>
      <c r="E51" s="42" t="s">
        <v>169</v>
      </c>
      <c r="F51" s="42" t="s">
        <v>129</v>
      </c>
      <c r="G51" s="42" t="s">
        <v>129</v>
      </c>
      <c r="H51" s="42" t="s">
        <v>129</v>
      </c>
      <c r="I51" s="42" t="s">
        <v>129</v>
      </c>
      <c r="J51" s="42" t="s">
        <v>129</v>
      </c>
      <c r="K51" s="42" t="s">
        <v>129</v>
      </c>
      <c r="L51" s="42" t="s">
        <v>129</v>
      </c>
      <c r="M51" s="42" t="s">
        <v>129</v>
      </c>
      <c r="N51" s="42" t="s">
        <v>129</v>
      </c>
      <c r="O51" s="42" t="s">
        <v>129</v>
      </c>
      <c r="P51" s="42">
        <v>0</v>
      </c>
      <c r="Q51" s="42" t="s">
        <v>129</v>
      </c>
      <c r="R51" s="42">
        <v>3</v>
      </c>
      <c r="S51" s="42" t="s">
        <v>129</v>
      </c>
      <c r="T51" s="42" t="s">
        <v>129</v>
      </c>
      <c r="U51" s="42" t="s">
        <v>129</v>
      </c>
      <c r="V51" s="42" t="s">
        <v>129</v>
      </c>
      <c r="W51" s="42" t="s">
        <v>129</v>
      </c>
      <c r="X51" s="42" t="s">
        <v>129</v>
      </c>
      <c r="Y51" s="42" t="s">
        <v>129</v>
      </c>
      <c r="Z51" s="42">
        <v>3</v>
      </c>
      <c r="AA51" s="46"/>
      <c r="AB51" s="47"/>
    </row>
    <row r="52" spans="1:28" ht="120" x14ac:dyDescent="0.25">
      <c r="A52" s="180">
        <v>29</v>
      </c>
      <c r="B52" s="181" t="s">
        <v>90</v>
      </c>
      <c r="C52" s="180" t="s">
        <v>49</v>
      </c>
      <c r="D52" s="48" t="s">
        <v>242</v>
      </c>
      <c r="E52" s="42" t="s">
        <v>184</v>
      </c>
      <c r="F52" s="42" t="s">
        <v>243</v>
      </c>
      <c r="G52" s="42" t="s">
        <v>243</v>
      </c>
      <c r="H52" s="42" t="s">
        <v>244</v>
      </c>
      <c r="I52" s="42" t="s">
        <v>129</v>
      </c>
      <c r="J52" s="42">
        <v>58920.31</v>
      </c>
      <c r="K52" s="42" t="s">
        <v>129</v>
      </c>
      <c r="L52" s="42">
        <v>49720.7</v>
      </c>
      <c r="M52" s="42" t="s">
        <v>129</v>
      </c>
      <c r="N52" s="42" t="s">
        <v>129</v>
      </c>
      <c r="O52" s="42" t="s">
        <v>129</v>
      </c>
      <c r="P52" s="42">
        <v>40720.300000000003</v>
      </c>
      <c r="Q52" s="42" t="s">
        <v>129</v>
      </c>
      <c r="R52" s="42" t="s">
        <v>129</v>
      </c>
      <c r="S52" s="42" t="s">
        <v>129</v>
      </c>
      <c r="T52" s="42" t="s">
        <v>129</v>
      </c>
      <c r="U52" s="42" t="s">
        <v>129</v>
      </c>
      <c r="V52" s="42" t="s">
        <v>129</v>
      </c>
      <c r="W52" s="42" t="s">
        <v>129</v>
      </c>
      <c r="X52" s="42" t="s">
        <v>129</v>
      </c>
      <c r="Y52" s="42" t="s">
        <v>129</v>
      </c>
      <c r="Z52" s="42">
        <v>40720.300000000003</v>
      </c>
      <c r="AA52" s="46"/>
      <c r="AB52" s="47"/>
    </row>
    <row r="53" spans="1:28" ht="120" x14ac:dyDescent="0.25">
      <c r="A53" s="180"/>
      <c r="B53" s="181"/>
      <c r="C53" s="180"/>
      <c r="D53" s="48" t="s">
        <v>245</v>
      </c>
      <c r="E53" s="42" t="s">
        <v>218</v>
      </c>
      <c r="F53" s="42" t="s">
        <v>129</v>
      </c>
      <c r="G53" s="42" t="s">
        <v>129</v>
      </c>
      <c r="H53" s="42" t="s">
        <v>246</v>
      </c>
      <c r="I53" s="42" t="s">
        <v>129</v>
      </c>
      <c r="J53" s="42">
        <v>0</v>
      </c>
      <c r="K53" s="42" t="s">
        <v>129</v>
      </c>
      <c r="L53" s="42" t="s">
        <v>247</v>
      </c>
      <c r="M53" s="42" t="s">
        <v>129</v>
      </c>
      <c r="N53" s="42" t="s">
        <v>129</v>
      </c>
      <c r="O53" s="42" t="s">
        <v>129</v>
      </c>
      <c r="P53" s="42">
        <v>474.3</v>
      </c>
      <c r="Q53" s="42" t="s">
        <v>129</v>
      </c>
      <c r="R53" s="42" t="s">
        <v>129</v>
      </c>
      <c r="S53" s="42" t="s">
        <v>129</v>
      </c>
      <c r="T53" s="42" t="s">
        <v>129</v>
      </c>
      <c r="U53" s="42" t="s">
        <v>129</v>
      </c>
      <c r="V53" s="42" t="s">
        <v>129</v>
      </c>
      <c r="W53" s="42" t="s">
        <v>129</v>
      </c>
      <c r="X53" s="42" t="s">
        <v>129</v>
      </c>
      <c r="Y53" s="42" t="s">
        <v>129</v>
      </c>
      <c r="Z53" s="42" t="s">
        <v>248</v>
      </c>
      <c r="AA53" s="46"/>
      <c r="AB53" s="47"/>
    </row>
    <row r="54" spans="1:28" ht="150" customHeight="1" x14ac:dyDescent="0.25">
      <c r="A54" s="42">
        <v>30</v>
      </c>
      <c r="B54" s="48" t="s">
        <v>78</v>
      </c>
      <c r="C54" s="42" t="s">
        <v>249</v>
      </c>
      <c r="D54" s="48" t="s">
        <v>250</v>
      </c>
      <c r="E54" s="42" t="s">
        <v>218</v>
      </c>
      <c r="F54" s="42" t="s">
        <v>129</v>
      </c>
      <c r="G54" s="42" t="s">
        <v>129</v>
      </c>
      <c r="H54" s="42" t="s">
        <v>251</v>
      </c>
      <c r="I54" s="42" t="s">
        <v>129</v>
      </c>
      <c r="J54" s="42">
        <v>0</v>
      </c>
      <c r="K54" s="42" t="s">
        <v>129</v>
      </c>
      <c r="L54" s="42" t="s">
        <v>251</v>
      </c>
      <c r="M54" s="42" t="s">
        <v>129</v>
      </c>
      <c r="N54" s="42" t="s">
        <v>129</v>
      </c>
      <c r="O54" s="42" t="s">
        <v>129</v>
      </c>
      <c r="P54" s="42" t="s">
        <v>129</v>
      </c>
      <c r="Q54" s="42" t="s">
        <v>129</v>
      </c>
      <c r="R54" s="42" t="s">
        <v>129</v>
      </c>
      <c r="S54" s="42" t="s">
        <v>129</v>
      </c>
      <c r="T54" s="42" t="s">
        <v>129</v>
      </c>
      <c r="U54" s="42" t="s">
        <v>129</v>
      </c>
      <c r="V54" s="42" t="s">
        <v>129</v>
      </c>
      <c r="W54" s="42" t="s">
        <v>129</v>
      </c>
      <c r="X54" s="42" t="s">
        <v>129</v>
      </c>
      <c r="Y54" s="42" t="s">
        <v>129</v>
      </c>
      <c r="Z54" s="42">
        <v>542</v>
      </c>
      <c r="AA54" s="46"/>
      <c r="AB54" s="47"/>
    </row>
    <row r="55" spans="1:28" ht="150" x14ac:dyDescent="0.25">
      <c r="A55" s="42">
        <v>31</v>
      </c>
      <c r="B55" s="48" t="s">
        <v>79</v>
      </c>
      <c r="C55" s="42" t="s">
        <v>249</v>
      </c>
      <c r="D55" s="48" t="s">
        <v>252</v>
      </c>
      <c r="E55" s="42" t="s">
        <v>218</v>
      </c>
      <c r="F55" s="42" t="s">
        <v>129</v>
      </c>
      <c r="G55" s="42" t="s">
        <v>129</v>
      </c>
      <c r="H55" s="42" t="s">
        <v>253</v>
      </c>
      <c r="I55" s="42" t="s">
        <v>129</v>
      </c>
      <c r="J55" s="42" t="s">
        <v>129</v>
      </c>
      <c r="K55" s="42" t="s">
        <v>129</v>
      </c>
      <c r="L55" s="42" t="s">
        <v>253</v>
      </c>
      <c r="M55" s="42" t="s">
        <v>129</v>
      </c>
      <c r="N55" s="42" t="s">
        <v>129</v>
      </c>
      <c r="O55" s="42" t="s">
        <v>129</v>
      </c>
      <c r="P55" s="42" t="s">
        <v>129</v>
      </c>
      <c r="Q55" s="42" t="s">
        <v>129</v>
      </c>
      <c r="R55" s="42" t="s">
        <v>129</v>
      </c>
      <c r="S55" s="42" t="s">
        <v>129</v>
      </c>
      <c r="T55" s="42" t="s">
        <v>129</v>
      </c>
      <c r="U55" s="42" t="s">
        <v>129</v>
      </c>
      <c r="V55" s="42" t="s">
        <v>129</v>
      </c>
      <c r="W55" s="42" t="s">
        <v>129</v>
      </c>
      <c r="X55" s="42" t="s">
        <v>129</v>
      </c>
      <c r="Y55" s="42" t="s">
        <v>129</v>
      </c>
      <c r="Z55" s="42" t="s">
        <v>254</v>
      </c>
      <c r="AA55" s="46"/>
      <c r="AB55" s="47"/>
    </row>
    <row r="56" spans="1:28" ht="150" x14ac:dyDescent="0.25">
      <c r="A56" s="42">
        <v>32</v>
      </c>
      <c r="B56" s="48" t="s">
        <v>80</v>
      </c>
      <c r="C56" s="42" t="s">
        <v>49</v>
      </c>
      <c r="D56" s="48" t="s">
        <v>250</v>
      </c>
      <c r="E56" s="42" t="s">
        <v>218</v>
      </c>
      <c r="F56" s="42" t="s">
        <v>129</v>
      </c>
      <c r="G56" s="42" t="s">
        <v>129</v>
      </c>
      <c r="H56" s="42" t="s">
        <v>255</v>
      </c>
      <c r="I56" s="42" t="s">
        <v>129</v>
      </c>
      <c r="J56" s="42">
        <v>0</v>
      </c>
      <c r="K56" s="42" t="s">
        <v>129</v>
      </c>
      <c r="L56" s="42" t="s">
        <v>256</v>
      </c>
      <c r="M56" s="42" t="s">
        <v>129</v>
      </c>
      <c r="N56" s="42" t="s">
        <v>129</v>
      </c>
      <c r="O56" s="42" t="s">
        <v>129</v>
      </c>
      <c r="P56" s="42" t="s">
        <v>129</v>
      </c>
      <c r="Q56" s="42" t="s">
        <v>129</v>
      </c>
      <c r="R56" s="42" t="s">
        <v>129</v>
      </c>
      <c r="S56" s="42" t="s">
        <v>129</v>
      </c>
      <c r="T56" s="42" t="s">
        <v>129</v>
      </c>
      <c r="U56" s="42" t="s">
        <v>129</v>
      </c>
      <c r="V56" s="42" t="s">
        <v>129</v>
      </c>
      <c r="W56" s="42" t="s">
        <v>129</v>
      </c>
      <c r="X56" s="42" t="s">
        <v>129</v>
      </c>
      <c r="Y56" s="42" t="s">
        <v>129</v>
      </c>
      <c r="Z56" s="42">
        <v>242</v>
      </c>
      <c r="AA56" s="46"/>
      <c r="AB56" s="47"/>
    </row>
    <row r="57" spans="1:28" ht="150" x14ac:dyDescent="0.25">
      <c r="A57" s="42">
        <v>33</v>
      </c>
      <c r="B57" s="48" t="s">
        <v>81</v>
      </c>
      <c r="C57" s="42" t="s">
        <v>49</v>
      </c>
      <c r="D57" s="48" t="s">
        <v>257</v>
      </c>
      <c r="E57" s="42" t="s">
        <v>218</v>
      </c>
      <c r="F57" s="42" t="s">
        <v>129</v>
      </c>
      <c r="G57" s="42" t="s">
        <v>129</v>
      </c>
      <c r="H57" s="42" t="s">
        <v>258</v>
      </c>
      <c r="I57" s="42" t="s">
        <v>129</v>
      </c>
      <c r="J57" s="42" t="s">
        <v>129</v>
      </c>
      <c r="K57" s="42" t="s">
        <v>129</v>
      </c>
      <c r="L57" s="42" t="s">
        <v>129</v>
      </c>
      <c r="M57" s="42" t="s">
        <v>129</v>
      </c>
      <c r="N57" s="42" t="s">
        <v>129</v>
      </c>
      <c r="O57" s="42" t="s">
        <v>129</v>
      </c>
      <c r="P57" s="42" t="s">
        <v>129</v>
      </c>
      <c r="Q57" s="42" t="s">
        <v>129</v>
      </c>
      <c r="R57" s="42" t="s">
        <v>129</v>
      </c>
      <c r="S57" s="42" t="s">
        <v>129</v>
      </c>
      <c r="T57" s="42" t="s">
        <v>129</v>
      </c>
      <c r="U57" s="42" t="s">
        <v>129</v>
      </c>
      <c r="V57" s="42" t="s">
        <v>129</v>
      </c>
      <c r="W57" s="42" t="s">
        <v>129</v>
      </c>
      <c r="X57" s="42" t="s">
        <v>129</v>
      </c>
      <c r="Y57" s="42" t="s">
        <v>129</v>
      </c>
      <c r="Z57" s="42" t="s">
        <v>258</v>
      </c>
      <c r="AA57" s="46"/>
      <c r="AB57" s="47"/>
    </row>
    <row r="58" spans="1:28" ht="150" x14ac:dyDescent="0.25">
      <c r="A58" s="42">
        <v>34</v>
      </c>
      <c r="B58" s="48" t="s">
        <v>82</v>
      </c>
      <c r="C58" s="42" t="s">
        <v>249</v>
      </c>
      <c r="D58" s="48" t="s">
        <v>250</v>
      </c>
      <c r="E58" s="42" t="s">
        <v>218</v>
      </c>
      <c r="F58" s="42" t="s">
        <v>129</v>
      </c>
      <c r="G58" s="42" t="s">
        <v>129</v>
      </c>
      <c r="H58" s="42" t="s">
        <v>259</v>
      </c>
      <c r="I58" s="42" t="s">
        <v>129</v>
      </c>
      <c r="J58" s="42">
        <v>0</v>
      </c>
      <c r="K58" s="42" t="s">
        <v>129</v>
      </c>
      <c r="L58" s="42" t="s">
        <v>259</v>
      </c>
      <c r="M58" s="42" t="s">
        <v>129</v>
      </c>
      <c r="N58" s="42" t="s">
        <v>129</v>
      </c>
      <c r="O58" s="42" t="s">
        <v>129</v>
      </c>
      <c r="P58" s="42" t="s">
        <v>129</v>
      </c>
      <c r="Q58" s="42" t="s">
        <v>129</v>
      </c>
      <c r="R58" s="42" t="s">
        <v>129</v>
      </c>
      <c r="S58" s="42" t="s">
        <v>129</v>
      </c>
      <c r="T58" s="42" t="s">
        <v>129</v>
      </c>
      <c r="U58" s="42" t="s">
        <v>129</v>
      </c>
      <c r="V58" s="42" t="s">
        <v>129</v>
      </c>
      <c r="W58" s="42" t="s">
        <v>129</v>
      </c>
      <c r="X58" s="42" t="s">
        <v>129</v>
      </c>
      <c r="Y58" s="42" t="s">
        <v>129</v>
      </c>
      <c r="Z58" s="42" t="s">
        <v>260</v>
      </c>
      <c r="AA58" s="45"/>
      <c r="AB58" s="47"/>
    </row>
    <row r="59" spans="1:28" ht="150" x14ac:dyDescent="0.25">
      <c r="A59" s="42">
        <v>35</v>
      </c>
      <c r="B59" s="48" t="s">
        <v>83</v>
      </c>
      <c r="C59" s="42" t="s">
        <v>49</v>
      </c>
      <c r="D59" s="48" t="s">
        <v>250</v>
      </c>
      <c r="E59" s="42" t="s">
        <v>218</v>
      </c>
      <c r="F59" s="42" t="s">
        <v>129</v>
      </c>
      <c r="G59" s="42" t="s">
        <v>129</v>
      </c>
      <c r="H59" s="42" t="s">
        <v>261</v>
      </c>
      <c r="I59" s="42" t="s">
        <v>129</v>
      </c>
      <c r="J59" s="42">
        <v>0</v>
      </c>
      <c r="K59" s="42" t="s">
        <v>129</v>
      </c>
      <c r="L59" s="42" t="s">
        <v>261</v>
      </c>
      <c r="M59" s="42" t="s">
        <v>129</v>
      </c>
      <c r="N59" s="42" t="s">
        <v>129</v>
      </c>
      <c r="O59" s="42" t="s">
        <v>129</v>
      </c>
      <c r="P59" s="42" t="s">
        <v>129</v>
      </c>
      <c r="Q59" s="42" t="s">
        <v>129</v>
      </c>
      <c r="R59" s="42" t="s">
        <v>129</v>
      </c>
      <c r="S59" s="42" t="s">
        <v>129</v>
      </c>
      <c r="T59" s="42" t="s">
        <v>129</v>
      </c>
      <c r="U59" s="42" t="s">
        <v>129</v>
      </c>
      <c r="V59" s="42" t="s">
        <v>129</v>
      </c>
      <c r="W59" s="42" t="s">
        <v>129</v>
      </c>
      <c r="X59" s="42" t="s">
        <v>129</v>
      </c>
      <c r="Y59" s="42" t="s">
        <v>129</v>
      </c>
      <c r="Z59" s="42" t="s">
        <v>262</v>
      </c>
      <c r="AA59" s="45"/>
      <c r="AB59" s="47"/>
    </row>
    <row r="60" spans="1:28" ht="157.5" customHeight="1" x14ac:dyDescent="0.25">
      <c r="A60" s="42">
        <v>36</v>
      </c>
      <c r="B60" s="48" t="s">
        <v>84</v>
      </c>
      <c r="C60" s="42" t="s">
        <v>49</v>
      </c>
      <c r="D60" s="48" t="s">
        <v>263</v>
      </c>
      <c r="E60" s="42" t="s">
        <v>218</v>
      </c>
      <c r="F60" s="42" t="s">
        <v>129</v>
      </c>
      <c r="G60" s="42" t="s">
        <v>129</v>
      </c>
      <c r="H60" s="42" t="s">
        <v>264</v>
      </c>
      <c r="I60" s="42" t="s">
        <v>129</v>
      </c>
      <c r="J60" s="42" t="s">
        <v>129</v>
      </c>
      <c r="K60" s="42" t="s">
        <v>129</v>
      </c>
      <c r="L60" s="42" t="s">
        <v>129</v>
      </c>
      <c r="M60" s="42" t="s">
        <v>129</v>
      </c>
      <c r="N60" s="42" t="s">
        <v>129</v>
      </c>
      <c r="O60" s="42" t="s">
        <v>129</v>
      </c>
      <c r="P60" s="42" t="s">
        <v>129</v>
      </c>
      <c r="Q60" s="42" t="s">
        <v>129</v>
      </c>
      <c r="R60" s="42" t="s">
        <v>129</v>
      </c>
      <c r="S60" s="42" t="s">
        <v>129</v>
      </c>
      <c r="T60" s="42" t="s">
        <v>129</v>
      </c>
      <c r="U60" s="42" t="s">
        <v>129</v>
      </c>
      <c r="V60" s="42" t="s">
        <v>129</v>
      </c>
      <c r="W60" s="42" t="s">
        <v>129</v>
      </c>
      <c r="X60" s="42" t="s">
        <v>129</v>
      </c>
      <c r="Y60" s="42" t="s">
        <v>129</v>
      </c>
      <c r="Z60" s="42" t="s">
        <v>264</v>
      </c>
      <c r="AA60" s="45"/>
      <c r="AB60" s="47"/>
    </row>
    <row r="61" spans="1:28" ht="135" x14ac:dyDescent="0.25">
      <c r="A61" s="42">
        <v>37</v>
      </c>
      <c r="B61" s="48" t="s">
        <v>85</v>
      </c>
      <c r="C61" s="42" t="s">
        <v>24</v>
      </c>
      <c r="D61" s="48" t="s">
        <v>265</v>
      </c>
      <c r="E61" s="42" t="s">
        <v>169</v>
      </c>
      <c r="F61" s="42" t="s">
        <v>129</v>
      </c>
      <c r="G61" s="42" t="s">
        <v>129</v>
      </c>
      <c r="H61" s="42" t="s">
        <v>129</v>
      </c>
      <c r="I61" s="42" t="s">
        <v>129</v>
      </c>
      <c r="J61" s="42" t="s">
        <v>129</v>
      </c>
      <c r="K61" s="42" t="s">
        <v>129</v>
      </c>
      <c r="L61" s="42" t="s">
        <v>129</v>
      </c>
      <c r="M61" s="42" t="s">
        <v>129</v>
      </c>
      <c r="N61" s="42" t="s">
        <v>129</v>
      </c>
      <c r="O61" s="42" t="s">
        <v>129</v>
      </c>
      <c r="P61" s="42">
        <v>3</v>
      </c>
      <c r="Q61" s="42" t="s">
        <v>129</v>
      </c>
      <c r="R61" s="42" t="s">
        <v>129</v>
      </c>
      <c r="S61" s="42" t="s">
        <v>129</v>
      </c>
      <c r="T61" s="42" t="s">
        <v>129</v>
      </c>
      <c r="U61" s="42" t="s">
        <v>129</v>
      </c>
      <c r="V61" s="42" t="s">
        <v>129</v>
      </c>
      <c r="W61" s="42" t="s">
        <v>129</v>
      </c>
      <c r="X61" s="42" t="s">
        <v>129</v>
      </c>
      <c r="Y61" s="42" t="s">
        <v>129</v>
      </c>
      <c r="Z61" s="42">
        <v>3</v>
      </c>
      <c r="AA61" s="46"/>
      <c r="AB61" s="47"/>
    </row>
    <row r="62" spans="1:28" ht="84.75" customHeight="1" x14ac:dyDescent="0.25">
      <c r="A62" s="180">
        <v>38</v>
      </c>
      <c r="B62" s="181" t="s">
        <v>86</v>
      </c>
      <c r="C62" s="180" t="s">
        <v>51</v>
      </c>
      <c r="D62" s="48" t="s">
        <v>266</v>
      </c>
      <c r="E62" s="42" t="s">
        <v>169</v>
      </c>
      <c r="F62" s="42" t="s">
        <v>129</v>
      </c>
      <c r="G62" s="42" t="s">
        <v>129</v>
      </c>
      <c r="H62" s="42" t="s">
        <v>129</v>
      </c>
      <c r="I62" s="42" t="s">
        <v>129</v>
      </c>
      <c r="J62" s="42" t="s">
        <v>129</v>
      </c>
      <c r="K62" s="42" t="s">
        <v>129</v>
      </c>
      <c r="L62" s="42" t="s">
        <v>129</v>
      </c>
      <c r="M62" s="42" t="s">
        <v>129</v>
      </c>
      <c r="N62" s="42">
        <v>3</v>
      </c>
      <c r="O62" s="42" t="s">
        <v>129</v>
      </c>
      <c r="P62" s="42">
        <v>3</v>
      </c>
      <c r="Q62" s="42" t="s">
        <v>129</v>
      </c>
      <c r="R62" s="42">
        <v>3</v>
      </c>
      <c r="S62" s="42" t="s">
        <v>129</v>
      </c>
      <c r="T62" s="42" t="s">
        <v>129</v>
      </c>
      <c r="U62" s="42" t="s">
        <v>129</v>
      </c>
      <c r="V62" s="42" t="s">
        <v>129</v>
      </c>
      <c r="W62" s="42" t="s">
        <v>129</v>
      </c>
      <c r="X62" s="42" t="s">
        <v>129</v>
      </c>
      <c r="Y62" s="42" t="s">
        <v>129</v>
      </c>
      <c r="Z62" s="42">
        <v>9</v>
      </c>
      <c r="AA62" s="46"/>
      <c r="AB62" s="47"/>
    </row>
    <row r="63" spans="1:28" ht="90" customHeight="1" x14ac:dyDescent="0.25">
      <c r="A63" s="180"/>
      <c r="B63" s="181"/>
      <c r="C63" s="180"/>
      <c r="D63" s="48" t="s">
        <v>267</v>
      </c>
      <c r="E63" s="42" t="s">
        <v>169</v>
      </c>
      <c r="F63" s="42" t="s">
        <v>129</v>
      </c>
      <c r="G63" s="42" t="s">
        <v>129</v>
      </c>
      <c r="H63" s="42" t="s">
        <v>129</v>
      </c>
      <c r="I63" s="42" t="s">
        <v>129</v>
      </c>
      <c r="J63" s="42" t="s">
        <v>129</v>
      </c>
      <c r="K63" s="42" t="s">
        <v>129</v>
      </c>
      <c r="L63" s="42" t="s">
        <v>129</v>
      </c>
      <c r="M63" s="42" t="s">
        <v>129</v>
      </c>
      <c r="N63" s="42" t="s">
        <v>129</v>
      </c>
      <c r="O63" s="42" t="s">
        <v>129</v>
      </c>
      <c r="P63" s="42">
        <v>10</v>
      </c>
      <c r="Q63" s="42" t="s">
        <v>129</v>
      </c>
      <c r="R63" s="42" t="s">
        <v>129</v>
      </c>
      <c r="S63" s="42" t="s">
        <v>129</v>
      </c>
      <c r="T63" s="42" t="s">
        <v>129</v>
      </c>
      <c r="U63" s="42" t="s">
        <v>129</v>
      </c>
      <c r="V63" s="42" t="s">
        <v>129</v>
      </c>
      <c r="W63" s="42" t="s">
        <v>129</v>
      </c>
      <c r="X63" s="42" t="s">
        <v>129</v>
      </c>
      <c r="Y63" s="42" t="s">
        <v>129</v>
      </c>
      <c r="Z63" s="42">
        <v>10</v>
      </c>
      <c r="AA63" s="46"/>
      <c r="AB63" s="47"/>
    </row>
    <row r="64" spans="1:28" ht="120" x14ac:dyDescent="0.25">
      <c r="A64" s="42">
        <v>39</v>
      </c>
      <c r="B64" s="48" t="s">
        <v>108</v>
      </c>
      <c r="C64" s="42" t="s">
        <v>45</v>
      </c>
      <c r="D64" s="48" t="s">
        <v>268</v>
      </c>
      <c r="E64" s="42" t="s">
        <v>179</v>
      </c>
      <c r="F64" s="42" t="s">
        <v>129</v>
      </c>
      <c r="G64" s="42" t="s">
        <v>129</v>
      </c>
      <c r="H64" s="42" t="s">
        <v>129</v>
      </c>
      <c r="I64" s="42" t="s">
        <v>129</v>
      </c>
      <c r="J64" s="42" t="s">
        <v>129</v>
      </c>
      <c r="K64" s="42" t="s">
        <v>129</v>
      </c>
      <c r="L64" s="42" t="s">
        <v>129</v>
      </c>
      <c r="M64" s="42" t="s">
        <v>129</v>
      </c>
      <c r="N64" s="42" t="s">
        <v>129</v>
      </c>
      <c r="O64" s="42" t="s">
        <v>129</v>
      </c>
      <c r="P64" s="42" t="s">
        <v>129</v>
      </c>
      <c r="Q64" s="42" t="s">
        <v>129</v>
      </c>
      <c r="R64" s="42">
        <v>1</v>
      </c>
      <c r="S64" s="42" t="s">
        <v>129</v>
      </c>
      <c r="T64" s="42">
        <v>1</v>
      </c>
      <c r="U64" s="42" t="s">
        <v>129</v>
      </c>
      <c r="V64" s="42">
        <v>1</v>
      </c>
      <c r="W64" s="42" t="s">
        <v>129</v>
      </c>
      <c r="X64" s="42">
        <v>1</v>
      </c>
      <c r="Y64" s="42" t="s">
        <v>129</v>
      </c>
      <c r="Z64" s="42">
        <v>1</v>
      </c>
      <c r="AA64" s="46"/>
      <c r="AB64" s="47"/>
    </row>
    <row r="65" spans="1:28" s="59" customFormat="1" ht="90" customHeight="1" x14ac:dyDescent="0.25">
      <c r="A65" s="185">
        <v>40</v>
      </c>
      <c r="B65" s="188" t="s">
        <v>111</v>
      </c>
      <c r="C65" s="182" t="s">
        <v>51</v>
      </c>
      <c r="D65" s="48" t="s">
        <v>269</v>
      </c>
      <c r="E65" s="42" t="s">
        <v>179</v>
      </c>
      <c r="F65" s="56" t="s">
        <v>129</v>
      </c>
      <c r="G65" s="56" t="s">
        <v>129</v>
      </c>
      <c r="H65" s="56" t="s">
        <v>129</v>
      </c>
      <c r="I65" s="56" t="s">
        <v>129</v>
      </c>
      <c r="J65" s="56" t="s">
        <v>129</v>
      </c>
      <c r="K65" s="56" t="s">
        <v>129</v>
      </c>
      <c r="L65" s="56" t="s">
        <v>129</v>
      </c>
      <c r="M65" s="56" t="s">
        <v>129</v>
      </c>
      <c r="N65" s="56" t="s">
        <v>129</v>
      </c>
      <c r="O65" s="56" t="s">
        <v>129</v>
      </c>
      <c r="P65" s="56" t="s">
        <v>129</v>
      </c>
      <c r="Q65" s="56" t="s">
        <v>129</v>
      </c>
      <c r="R65" s="56" t="s">
        <v>129</v>
      </c>
      <c r="S65" s="56" t="s">
        <v>129</v>
      </c>
      <c r="T65" s="42">
        <v>1</v>
      </c>
      <c r="U65" s="56" t="s">
        <v>129</v>
      </c>
      <c r="V65" s="56" t="s">
        <v>129</v>
      </c>
      <c r="W65" s="56" t="s">
        <v>129</v>
      </c>
      <c r="X65" s="56" t="s">
        <v>129</v>
      </c>
      <c r="Y65" s="56" t="s">
        <v>129</v>
      </c>
      <c r="Z65" s="42">
        <v>1</v>
      </c>
      <c r="AA65" s="57"/>
      <c r="AB65" s="58"/>
    </row>
    <row r="66" spans="1:28" s="59" customFormat="1" ht="75.75" customHeight="1" x14ac:dyDescent="0.25">
      <c r="A66" s="186"/>
      <c r="B66" s="189"/>
      <c r="C66" s="183"/>
      <c r="D66" s="48" t="s">
        <v>270</v>
      </c>
      <c r="E66" s="42" t="s">
        <v>169</v>
      </c>
      <c r="F66" s="56" t="s">
        <v>129</v>
      </c>
      <c r="G66" s="56" t="s">
        <v>129</v>
      </c>
      <c r="H66" s="56" t="s">
        <v>129</v>
      </c>
      <c r="I66" s="56" t="s">
        <v>129</v>
      </c>
      <c r="J66" s="56" t="s">
        <v>129</v>
      </c>
      <c r="K66" s="56" t="s">
        <v>129</v>
      </c>
      <c r="L66" s="56" t="s">
        <v>129</v>
      </c>
      <c r="M66" s="56" t="s">
        <v>129</v>
      </c>
      <c r="N66" s="56" t="s">
        <v>129</v>
      </c>
      <c r="O66" s="56" t="s">
        <v>129</v>
      </c>
      <c r="P66" s="56" t="s">
        <v>129</v>
      </c>
      <c r="Q66" s="56" t="s">
        <v>129</v>
      </c>
      <c r="R66" s="56" t="s">
        <v>129</v>
      </c>
      <c r="S66" s="56" t="s">
        <v>129</v>
      </c>
      <c r="T66" s="42" t="s">
        <v>21</v>
      </c>
      <c r="U66" s="42"/>
      <c r="V66" s="42" t="s">
        <v>21</v>
      </c>
      <c r="W66" s="56" t="s">
        <v>129</v>
      </c>
      <c r="X66" s="56" t="s">
        <v>21</v>
      </c>
      <c r="Y66" s="56" t="s">
        <v>129</v>
      </c>
      <c r="Z66" s="42" t="str">
        <f>V66</f>
        <v>х</v>
      </c>
      <c r="AA66" s="57"/>
      <c r="AB66" s="58"/>
    </row>
    <row r="67" spans="1:28" s="59" customFormat="1" ht="90" x14ac:dyDescent="0.25">
      <c r="A67" s="187"/>
      <c r="B67" s="190"/>
      <c r="C67" s="184"/>
      <c r="D67" s="48" t="s">
        <v>271</v>
      </c>
      <c r="E67" s="42" t="s">
        <v>169</v>
      </c>
      <c r="F67" s="56" t="s">
        <v>129</v>
      </c>
      <c r="G67" s="56" t="s">
        <v>129</v>
      </c>
      <c r="H67" s="56" t="s">
        <v>129</v>
      </c>
      <c r="I67" s="56" t="s">
        <v>129</v>
      </c>
      <c r="J67" s="56" t="s">
        <v>129</v>
      </c>
      <c r="K67" s="56" t="s">
        <v>129</v>
      </c>
      <c r="L67" s="56" t="s">
        <v>129</v>
      </c>
      <c r="M67" s="56" t="s">
        <v>129</v>
      </c>
      <c r="N67" s="56" t="s">
        <v>129</v>
      </c>
      <c r="O67" s="56" t="s">
        <v>129</v>
      </c>
      <c r="P67" s="56" t="s">
        <v>129</v>
      </c>
      <c r="Q67" s="56" t="s">
        <v>129</v>
      </c>
      <c r="R67" s="56" t="s">
        <v>129</v>
      </c>
      <c r="S67" s="56" t="s">
        <v>129</v>
      </c>
      <c r="T67" s="42" t="s">
        <v>21</v>
      </c>
      <c r="U67" s="42"/>
      <c r="V67" s="42" t="s">
        <v>21</v>
      </c>
      <c r="W67" s="56" t="s">
        <v>129</v>
      </c>
      <c r="X67" s="56" t="s">
        <v>21</v>
      </c>
      <c r="Y67" s="56" t="s">
        <v>129</v>
      </c>
      <c r="Z67" s="42" t="str">
        <f>V67</f>
        <v>х</v>
      </c>
      <c r="AA67" s="57"/>
      <c r="AB67" s="58"/>
    </row>
    <row r="68" spans="1:28" ht="135" x14ac:dyDescent="0.25">
      <c r="A68" s="180">
        <v>41</v>
      </c>
      <c r="B68" s="181" t="s">
        <v>109</v>
      </c>
      <c r="C68" s="180" t="s">
        <v>52</v>
      </c>
      <c r="D68" s="48" t="s">
        <v>272</v>
      </c>
      <c r="E68" s="42" t="s">
        <v>184</v>
      </c>
      <c r="F68" s="42" t="s">
        <v>273</v>
      </c>
      <c r="G68" s="42" t="s">
        <v>273</v>
      </c>
      <c r="H68" s="42" t="s">
        <v>273</v>
      </c>
      <c r="I68" s="42" t="s">
        <v>129</v>
      </c>
      <c r="J68" s="42" t="s">
        <v>274</v>
      </c>
      <c r="K68" s="42" t="s">
        <v>129</v>
      </c>
      <c r="L68" s="42" t="s">
        <v>274</v>
      </c>
      <c r="M68" s="42" t="s">
        <v>129</v>
      </c>
      <c r="N68" s="42" t="s">
        <v>274</v>
      </c>
      <c r="O68" s="42" t="s">
        <v>129</v>
      </c>
      <c r="P68" s="42">
        <v>6638.16</v>
      </c>
      <c r="Q68" s="42" t="s">
        <v>129</v>
      </c>
      <c r="R68" s="42">
        <f>P68</f>
        <v>6638.16</v>
      </c>
      <c r="S68" s="42" t="s">
        <v>129</v>
      </c>
      <c r="T68" s="42">
        <f>R68/2</f>
        <v>3319.08</v>
      </c>
      <c r="U68" s="42" t="s">
        <v>129</v>
      </c>
      <c r="V68" s="60">
        <f>T68</f>
        <v>3319.08</v>
      </c>
      <c r="W68" s="42" t="s">
        <v>129</v>
      </c>
      <c r="X68" s="60">
        <f>T68</f>
        <v>3319.08</v>
      </c>
      <c r="Y68" s="42" t="s">
        <v>129</v>
      </c>
      <c r="Z68" s="60">
        <f>X68</f>
        <v>3319.08</v>
      </c>
      <c r="AA68" s="46"/>
      <c r="AB68" s="47"/>
    </row>
    <row r="69" spans="1:28" ht="135" x14ac:dyDescent="0.25">
      <c r="A69" s="180"/>
      <c r="B69" s="181"/>
      <c r="C69" s="180"/>
      <c r="D69" s="48" t="s">
        <v>275</v>
      </c>
      <c r="E69" s="42" t="s">
        <v>218</v>
      </c>
      <c r="F69" s="42" t="s">
        <v>129</v>
      </c>
      <c r="G69" s="42" t="s">
        <v>129</v>
      </c>
      <c r="H69" s="42" t="s">
        <v>129</v>
      </c>
      <c r="I69" s="42" t="s">
        <v>129</v>
      </c>
      <c r="J69" s="42">
        <v>243.72</v>
      </c>
      <c r="K69" s="42" t="s">
        <v>129</v>
      </c>
      <c r="L69" s="42" t="s">
        <v>129</v>
      </c>
      <c r="M69" s="42" t="s">
        <v>129</v>
      </c>
      <c r="N69" s="42" t="s">
        <v>129</v>
      </c>
      <c r="O69" s="42" t="s">
        <v>129</v>
      </c>
      <c r="P69" s="42" t="s">
        <v>129</v>
      </c>
      <c r="Q69" s="42" t="s">
        <v>129</v>
      </c>
      <c r="R69" s="42" t="s">
        <v>129</v>
      </c>
      <c r="S69" s="42" t="s">
        <v>129</v>
      </c>
      <c r="T69" s="42">
        <v>9751.0300000000007</v>
      </c>
      <c r="U69" s="42" t="s">
        <v>129</v>
      </c>
      <c r="V69" s="42" t="s">
        <v>129</v>
      </c>
      <c r="W69" s="42" t="s">
        <v>129</v>
      </c>
      <c r="X69" s="42" t="s">
        <v>129</v>
      </c>
      <c r="Y69" s="42" t="s">
        <v>129</v>
      </c>
      <c r="Z69" s="42">
        <f>J69+T69</f>
        <v>9994.75</v>
      </c>
      <c r="AA69" s="45"/>
      <c r="AB69" s="47"/>
    </row>
    <row r="70" spans="1:28" ht="135" x14ac:dyDescent="0.25">
      <c r="A70" s="42">
        <v>42</v>
      </c>
      <c r="B70" s="48" t="s">
        <v>87</v>
      </c>
      <c r="C70" s="42" t="s">
        <v>52</v>
      </c>
      <c r="D70" s="48" t="s">
        <v>276</v>
      </c>
      <c r="E70" s="42" t="s">
        <v>218</v>
      </c>
      <c r="F70" s="42" t="s">
        <v>129</v>
      </c>
      <c r="G70" s="42" t="s">
        <v>129</v>
      </c>
      <c r="H70" s="42" t="s">
        <v>129</v>
      </c>
      <c r="I70" s="42" t="s">
        <v>129</v>
      </c>
      <c r="J70" s="42">
        <v>243.72</v>
      </c>
      <c r="K70" s="42" t="s">
        <v>129</v>
      </c>
      <c r="L70" s="42" t="s">
        <v>129</v>
      </c>
      <c r="M70" s="42" t="s">
        <v>129</v>
      </c>
      <c r="N70" s="42" t="s">
        <v>129</v>
      </c>
      <c r="O70" s="42" t="s">
        <v>129</v>
      </c>
      <c r="P70" s="42" t="s">
        <v>129</v>
      </c>
      <c r="Q70" s="42" t="s">
        <v>129</v>
      </c>
      <c r="R70" s="42" t="s">
        <v>129</v>
      </c>
      <c r="S70" s="42" t="s">
        <v>129</v>
      </c>
      <c r="T70" s="42" t="s">
        <v>129</v>
      </c>
      <c r="U70" s="42" t="s">
        <v>129</v>
      </c>
      <c r="V70" s="42" t="s">
        <v>129</v>
      </c>
      <c r="W70" s="42" t="s">
        <v>129</v>
      </c>
      <c r="X70" s="42" t="s">
        <v>129</v>
      </c>
      <c r="Y70" s="42" t="s">
        <v>129</v>
      </c>
      <c r="Z70" s="42">
        <f>J70</f>
        <v>243.72</v>
      </c>
      <c r="AA70" s="45"/>
      <c r="AB70" s="47"/>
    </row>
    <row r="71" spans="1:28" ht="84" customHeight="1" x14ac:dyDescent="0.25">
      <c r="A71" s="180">
        <v>43</v>
      </c>
      <c r="B71" s="181" t="s">
        <v>277</v>
      </c>
      <c r="C71" s="182" t="s">
        <v>52</v>
      </c>
      <c r="D71" s="48" t="s">
        <v>278</v>
      </c>
      <c r="E71" s="42" t="s">
        <v>279</v>
      </c>
      <c r="F71" s="42" t="s">
        <v>129</v>
      </c>
      <c r="G71" s="42" t="s">
        <v>129</v>
      </c>
      <c r="H71" s="42" t="s">
        <v>129</v>
      </c>
      <c r="I71" s="42" t="s">
        <v>129</v>
      </c>
      <c r="J71" s="42" t="s">
        <v>129</v>
      </c>
      <c r="K71" s="42" t="s">
        <v>129</v>
      </c>
      <c r="L71" s="42" t="s">
        <v>129</v>
      </c>
      <c r="M71" s="42" t="s">
        <v>129</v>
      </c>
      <c r="N71" s="42" t="s">
        <v>129</v>
      </c>
      <c r="O71" s="42" t="s">
        <v>129</v>
      </c>
      <c r="P71" s="42" t="s">
        <v>129</v>
      </c>
      <c r="Q71" s="42" t="s">
        <v>129</v>
      </c>
      <c r="R71" s="42">
        <v>1</v>
      </c>
      <c r="S71" s="42" t="s">
        <v>129</v>
      </c>
      <c r="T71" s="42" t="s">
        <v>129</v>
      </c>
      <c r="U71" s="42" t="s">
        <v>129</v>
      </c>
      <c r="V71" s="42" t="s">
        <v>129</v>
      </c>
      <c r="W71" s="42" t="s">
        <v>129</v>
      </c>
      <c r="X71" s="42" t="s">
        <v>129</v>
      </c>
      <c r="Y71" s="42" t="s">
        <v>129</v>
      </c>
      <c r="Z71" s="42">
        <f>R71</f>
        <v>1</v>
      </c>
      <c r="AA71" s="45"/>
      <c r="AB71" s="47"/>
    </row>
    <row r="72" spans="1:28" ht="105" x14ac:dyDescent="0.25">
      <c r="A72" s="180"/>
      <c r="B72" s="181"/>
      <c r="C72" s="183"/>
      <c r="D72" s="48" t="s">
        <v>280</v>
      </c>
      <c r="E72" s="42" t="s">
        <v>279</v>
      </c>
      <c r="F72" s="42" t="s">
        <v>129</v>
      </c>
      <c r="G72" s="42" t="s">
        <v>129</v>
      </c>
      <c r="H72" s="42" t="s">
        <v>129</v>
      </c>
      <c r="I72" s="42" t="s">
        <v>129</v>
      </c>
      <c r="J72" s="42" t="s">
        <v>129</v>
      </c>
      <c r="K72" s="42" t="s">
        <v>129</v>
      </c>
      <c r="L72" s="42" t="s">
        <v>129</v>
      </c>
      <c r="M72" s="42" t="s">
        <v>129</v>
      </c>
      <c r="N72" s="42" t="s">
        <v>129</v>
      </c>
      <c r="O72" s="42" t="s">
        <v>129</v>
      </c>
      <c r="P72" s="42" t="s">
        <v>129</v>
      </c>
      <c r="Q72" s="42" t="s">
        <v>129</v>
      </c>
      <c r="R72" s="42" t="s">
        <v>129</v>
      </c>
      <c r="S72" s="42" t="s">
        <v>129</v>
      </c>
      <c r="T72" s="61">
        <v>28650</v>
      </c>
      <c r="U72" s="42" t="s">
        <v>129</v>
      </c>
      <c r="V72" s="42" t="s">
        <v>129</v>
      </c>
      <c r="W72" s="42" t="s">
        <v>129</v>
      </c>
      <c r="X72" s="42" t="s">
        <v>129</v>
      </c>
      <c r="Y72" s="42" t="s">
        <v>129</v>
      </c>
      <c r="Z72" s="61">
        <v>28650</v>
      </c>
      <c r="AA72" s="62"/>
      <c r="AB72" s="46"/>
    </row>
    <row r="73" spans="1:28" ht="300" x14ac:dyDescent="0.25">
      <c r="A73" s="180"/>
      <c r="B73" s="181"/>
      <c r="C73" s="184"/>
      <c r="D73" s="48" t="s">
        <v>281</v>
      </c>
      <c r="E73" s="42" t="s">
        <v>169</v>
      </c>
      <c r="F73" s="42" t="s">
        <v>129</v>
      </c>
      <c r="G73" s="42" t="s">
        <v>129</v>
      </c>
      <c r="H73" s="42" t="s">
        <v>129</v>
      </c>
      <c r="I73" s="42" t="s">
        <v>129</v>
      </c>
      <c r="J73" s="42" t="s">
        <v>129</v>
      </c>
      <c r="K73" s="42" t="s">
        <v>129</v>
      </c>
      <c r="L73" s="42" t="s">
        <v>129</v>
      </c>
      <c r="M73" s="42" t="s">
        <v>129</v>
      </c>
      <c r="N73" s="42" t="s">
        <v>129</v>
      </c>
      <c r="O73" s="42" t="s">
        <v>129</v>
      </c>
      <c r="P73" s="42" t="s">
        <v>129</v>
      </c>
      <c r="Q73" s="42" t="s">
        <v>129</v>
      </c>
      <c r="R73" s="42" t="s">
        <v>129</v>
      </c>
      <c r="S73" s="42" t="s">
        <v>129</v>
      </c>
      <c r="T73" s="42">
        <v>50</v>
      </c>
      <c r="U73" s="42" t="s">
        <v>129</v>
      </c>
      <c r="V73" s="42" t="s">
        <v>129</v>
      </c>
      <c r="W73" s="42" t="s">
        <v>129</v>
      </c>
      <c r="X73" s="42" t="s">
        <v>129</v>
      </c>
      <c r="Y73" s="42" t="s">
        <v>129</v>
      </c>
      <c r="Z73" s="42">
        <v>50</v>
      </c>
      <c r="AA73" s="46"/>
      <c r="AB73" s="47"/>
    </row>
    <row r="74" spans="1:28" ht="135" x14ac:dyDescent="0.25">
      <c r="A74" s="42">
        <v>44</v>
      </c>
      <c r="B74" s="48" t="s">
        <v>282</v>
      </c>
      <c r="C74" s="42" t="s">
        <v>24</v>
      </c>
      <c r="D74" s="63" t="s">
        <v>283</v>
      </c>
      <c r="E74" s="42" t="s">
        <v>169</v>
      </c>
      <c r="F74" s="42" t="s">
        <v>129</v>
      </c>
      <c r="G74" s="42" t="s">
        <v>129</v>
      </c>
      <c r="H74" s="42" t="s">
        <v>129</v>
      </c>
      <c r="I74" s="42" t="s">
        <v>129</v>
      </c>
      <c r="J74" s="42" t="s">
        <v>129</v>
      </c>
      <c r="K74" s="42" t="s">
        <v>129</v>
      </c>
      <c r="L74" s="42" t="s">
        <v>129</v>
      </c>
      <c r="M74" s="42" t="s">
        <v>129</v>
      </c>
      <c r="N74" s="42" t="s">
        <v>129</v>
      </c>
      <c r="O74" s="42" t="s">
        <v>129</v>
      </c>
      <c r="P74" s="42" t="s">
        <v>129</v>
      </c>
      <c r="Q74" s="42" t="s">
        <v>129</v>
      </c>
      <c r="R74" s="42">
        <v>100</v>
      </c>
      <c r="S74" s="42" t="s">
        <v>129</v>
      </c>
      <c r="T74" s="42">
        <v>100</v>
      </c>
      <c r="U74" s="42" t="s">
        <v>129</v>
      </c>
      <c r="V74" s="42">
        <v>100</v>
      </c>
      <c r="W74" s="42" t="s">
        <v>129</v>
      </c>
      <c r="X74" s="42">
        <v>100</v>
      </c>
      <c r="Y74" s="42" t="s">
        <v>129</v>
      </c>
      <c r="Z74" s="42">
        <v>100</v>
      </c>
      <c r="AA74" s="46"/>
      <c r="AB74" s="47"/>
    </row>
    <row r="75" spans="1:28" x14ac:dyDescent="0.25">
      <c r="T75" s="64"/>
    </row>
  </sheetData>
  <mergeCells count="97">
    <mergeCell ref="T1:Z1"/>
    <mergeCell ref="A2:Z2"/>
    <mergeCell ref="A3:A7"/>
    <mergeCell ref="B3:B7"/>
    <mergeCell ref="C3:C7"/>
    <mergeCell ref="D3:D7"/>
    <mergeCell ref="E3:E7"/>
    <mergeCell ref="F3:F7"/>
    <mergeCell ref="G3:G7"/>
    <mergeCell ref="H3:Y3"/>
    <mergeCell ref="N4:O4"/>
    <mergeCell ref="P4:Q4"/>
    <mergeCell ref="R4:S4"/>
    <mergeCell ref="T4:U4"/>
    <mergeCell ref="V4:W4"/>
    <mergeCell ref="U5:U7"/>
    <mergeCell ref="X4:Y4"/>
    <mergeCell ref="AA4:AB4"/>
    <mergeCell ref="H5:H7"/>
    <mergeCell ref="I5:I7"/>
    <mergeCell ref="J5:J7"/>
    <mergeCell ref="K5:K7"/>
    <mergeCell ref="L5:L7"/>
    <mergeCell ref="M5:M7"/>
    <mergeCell ref="N5:N7"/>
    <mergeCell ref="O5:O7"/>
    <mergeCell ref="Z3:Z7"/>
    <mergeCell ref="AA3:AB3"/>
    <mergeCell ref="H4:I4"/>
    <mergeCell ref="J4:K4"/>
    <mergeCell ref="L4:M4"/>
    <mergeCell ref="AA11:AB11"/>
    <mergeCell ref="AA12:AB12"/>
    <mergeCell ref="D13:D16"/>
    <mergeCell ref="AA13:AB13"/>
    <mergeCell ref="V5:V7"/>
    <mergeCell ref="W5:W7"/>
    <mergeCell ref="X5:X7"/>
    <mergeCell ref="Y5:Y7"/>
    <mergeCell ref="AA5:AB7"/>
    <mergeCell ref="B8:Z8"/>
    <mergeCell ref="AA8:AB8"/>
    <mergeCell ref="P5:P7"/>
    <mergeCell ref="Q5:Q7"/>
    <mergeCell ref="R5:R7"/>
    <mergeCell ref="S5:S7"/>
    <mergeCell ref="T5:T7"/>
    <mergeCell ref="A27:Z27"/>
    <mergeCell ref="AA27:AB27"/>
    <mergeCell ref="AA14:AB14"/>
    <mergeCell ref="AA15:AB15"/>
    <mergeCell ref="AA16:AB16"/>
    <mergeCell ref="A17:A20"/>
    <mergeCell ref="B17:B20"/>
    <mergeCell ref="C17:C20"/>
    <mergeCell ref="D17:D20"/>
    <mergeCell ref="AA17:AB17"/>
    <mergeCell ref="A9:A16"/>
    <mergeCell ref="B9:B16"/>
    <mergeCell ref="C9:C16"/>
    <mergeCell ref="D9:D12"/>
    <mergeCell ref="AA9:AB9"/>
    <mergeCell ref="AA10:AB10"/>
    <mergeCell ref="AA33:AB33"/>
    <mergeCell ref="AA23:AB23"/>
    <mergeCell ref="AA24:AB24"/>
    <mergeCell ref="AA25:AB25"/>
    <mergeCell ref="AA26:AB26"/>
    <mergeCell ref="AA28:AB28"/>
    <mergeCell ref="AA29:AB29"/>
    <mergeCell ref="AA30:AB30"/>
    <mergeCell ref="AA31:AB31"/>
    <mergeCell ref="AA32:AB32"/>
    <mergeCell ref="A34:Z34"/>
    <mergeCell ref="AA34:AB35"/>
    <mergeCell ref="A35:Z35"/>
    <mergeCell ref="A37:A38"/>
    <mergeCell ref="B37:B38"/>
    <mergeCell ref="C37:C38"/>
    <mergeCell ref="A46:A47"/>
    <mergeCell ref="B46:B47"/>
    <mergeCell ref="C46:C47"/>
    <mergeCell ref="A52:A53"/>
    <mergeCell ref="B52:B53"/>
    <mergeCell ref="C52:C53"/>
    <mergeCell ref="A62:A63"/>
    <mergeCell ref="B62:B63"/>
    <mergeCell ref="C62:C63"/>
    <mergeCell ref="A65:A67"/>
    <mergeCell ref="B65:B67"/>
    <mergeCell ref="C65:C67"/>
    <mergeCell ref="A68:A69"/>
    <mergeCell ref="B68:B69"/>
    <mergeCell ref="C68:C69"/>
    <mergeCell ref="A71:A73"/>
    <mergeCell ref="B71:B73"/>
    <mergeCell ref="C71:C73"/>
  </mergeCells>
  <pageMargins left="0.78740157480314965" right="0.78740157480314965" top="1.3779527559055118" bottom="0.59055118110236227" header="0" footer="0"/>
  <pageSetup paperSize="9" scale="44" fitToHeight="15" orientation="landscape" r:id="rId1"/>
  <headerFooter scaleWithDoc="0" alignWithMargins="0"/>
  <rowBreaks count="1" manualBreakCount="1">
    <brk id="34" max="2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118"/>
  <sheetViews>
    <sheetView tabSelected="1" view="pageBreakPreview" topLeftCell="A77" zoomScale="89" zoomScaleNormal="80" zoomScaleSheetLayoutView="89" workbookViewId="0">
      <selection activeCell="C82" sqref="C82"/>
    </sheetView>
  </sheetViews>
  <sheetFormatPr defaultColWidth="9.140625" defaultRowHeight="12.75" x14ac:dyDescent="0.2"/>
  <cols>
    <col min="1" max="1" width="2.7109375" style="1" customWidth="1"/>
    <col min="2" max="2" width="29.28515625" style="4" customWidth="1"/>
    <col min="3" max="3" width="43.7109375" style="5" customWidth="1"/>
    <col min="4" max="4" width="19" style="1" customWidth="1"/>
    <col min="5" max="5" width="5.42578125" style="1" customWidth="1"/>
    <col min="6" max="6" width="5.7109375" style="1" customWidth="1"/>
    <col min="7" max="8" width="5.28515625" style="1" customWidth="1"/>
    <col min="9" max="9" width="18.28515625" style="6" customWidth="1"/>
    <col min="10" max="10" width="14.42578125" style="6" customWidth="1"/>
    <col min="11" max="11" width="15.42578125" style="6" customWidth="1"/>
    <col min="12" max="13" width="16.42578125" style="6" customWidth="1"/>
    <col min="14" max="14" width="16.5703125" style="6" customWidth="1"/>
    <col min="15" max="15" width="16.140625" style="6" customWidth="1"/>
    <col min="16" max="16" width="15.140625" style="6" customWidth="1"/>
    <col min="17" max="17" width="16.85546875" style="1" customWidth="1"/>
    <col min="18" max="18" width="17.140625" style="5" customWidth="1"/>
    <col min="19" max="22" width="16.85546875" style="5" customWidth="1"/>
    <col min="23" max="16384" width="9.140625" style="1"/>
  </cols>
  <sheetData>
    <row r="1" spans="1:25" ht="90.75" customHeight="1" x14ac:dyDescent="0.2">
      <c r="A1" s="149"/>
      <c r="B1" s="149"/>
      <c r="C1" s="149"/>
      <c r="D1" s="149"/>
      <c r="E1" s="149"/>
      <c r="F1" s="149"/>
      <c r="G1" s="149"/>
      <c r="H1" s="149"/>
      <c r="I1" s="149"/>
      <c r="J1" s="149"/>
      <c r="K1" s="149"/>
      <c r="L1" s="149"/>
      <c r="M1" s="149"/>
      <c r="N1" s="152" t="s">
        <v>326</v>
      </c>
      <c r="O1" s="153"/>
      <c r="P1" s="153"/>
      <c r="Q1" s="153"/>
      <c r="R1" s="153"/>
      <c r="W1" s="5"/>
      <c r="X1" s="5"/>
      <c r="Y1" s="5"/>
    </row>
    <row r="2" spans="1:25" ht="54" customHeight="1" x14ac:dyDescent="0.2">
      <c r="A2" s="150" t="s">
        <v>325</v>
      </c>
      <c r="B2" s="150"/>
      <c r="C2" s="150"/>
      <c r="D2" s="150"/>
      <c r="E2" s="150"/>
      <c r="F2" s="150"/>
      <c r="G2" s="150"/>
      <c r="H2" s="150"/>
      <c r="I2" s="150"/>
      <c r="J2" s="150"/>
      <c r="K2" s="150"/>
      <c r="L2" s="150"/>
      <c r="M2" s="150"/>
      <c r="N2" s="150"/>
      <c r="O2" s="150"/>
      <c r="P2" s="150"/>
      <c r="Q2" s="5"/>
      <c r="W2" s="5"/>
      <c r="X2" s="5"/>
      <c r="Y2" s="5"/>
    </row>
    <row r="3" spans="1:25" ht="28.5" customHeight="1" x14ac:dyDescent="0.25">
      <c r="A3" s="146" t="s">
        <v>0</v>
      </c>
      <c r="B3" s="146" t="s">
        <v>1</v>
      </c>
      <c r="C3" s="146" t="s">
        <v>2</v>
      </c>
      <c r="D3" s="146" t="s">
        <v>3</v>
      </c>
      <c r="E3" s="146" t="s">
        <v>4</v>
      </c>
      <c r="F3" s="146"/>
      <c r="G3" s="146"/>
      <c r="H3" s="146"/>
      <c r="I3" s="207" t="s">
        <v>5</v>
      </c>
      <c r="J3" s="208"/>
      <c r="K3" s="208"/>
      <c r="L3" s="208"/>
      <c r="M3" s="208"/>
      <c r="N3" s="208"/>
      <c r="O3" s="208"/>
      <c r="P3" s="208"/>
      <c r="Q3" s="208"/>
      <c r="R3" s="208"/>
      <c r="S3" s="209"/>
      <c r="T3" s="209"/>
      <c r="U3" s="209"/>
      <c r="W3" s="5"/>
      <c r="X3" s="5"/>
      <c r="Y3" s="5"/>
    </row>
    <row r="4" spans="1:25" ht="51" x14ac:dyDescent="0.2">
      <c r="A4" s="146"/>
      <c r="B4" s="146"/>
      <c r="C4" s="146"/>
      <c r="D4" s="146"/>
      <c r="E4" s="137" t="s">
        <v>6</v>
      </c>
      <c r="F4" s="20" t="s">
        <v>7</v>
      </c>
      <c r="G4" s="20" t="s">
        <v>8</v>
      </c>
      <c r="H4" s="137" t="s">
        <v>9</v>
      </c>
      <c r="I4" s="142" t="s">
        <v>10</v>
      </c>
      <c r="J4" s="142" t="s">
        <v>11</v>
      </c>
      <c r="K4" s="142" t="s">
        <v>12</v>
      </c>
      <c r="L4" s="142" t="s">
        <v>13</v>
      </c>
      <c r="M4" s="142" t="s">
        <v>14</v>
      </c>
      <c r="N4" s="142" t="s">
        <v>15</v>
      </c>
      <c r="O4" s="142" t="s">
        <v>16</v>
      </c>
      <c r="P4" s="142" t="s">
        <v>17</v>
      </c>
      <c r="Q4" s="142" t="s">
        <v>58</v>
      </c>
      <c r="R4" s="142" t="s">
        <v>113</v>
      </c>
      <c r="S4" s="142" t="s">
        <v>284</v>
      </c>
      <c r="T4" s="142" t="s">
        <v>285</v>
      </c>
      <c r="U4" s="142" t="s">
        <v>286</v>
      </c>
      <c r="V4" s="142" t="s">
        <v>344</v>
      </c>
      <c r="W4" s="5"/>
      <c r="X4" s="5"/>
      <c r="Y4" s="5"/>
    </row>
    <row r="5" spans="1:25" ht="36" customHeight="1" x14ac:dyDescent="0.2">
      <c r="A5" s="137"/>
      <c r="B5" s="145" t="s">
        <v>327</v>
      </c>
      <c r="C5" s="145"/>
      <c r="D5" s="145"/>
      <c r="E5" s="145"/>
      <c r="F5" s="145"/>
      <c r="G5" s="145"/>
      <c r="H5" s="145"/>
      <c r="I5" s="145"/>
      <c r="J5" s="145"/>
      <c r="K5" s="145"/>
      <c r="L5" s="145"/>
      <c r="M5" s="145"/>
      <c r="N5" s="145"/>
      <c r="O5" s="145"/>
      <c r="P5" s="142"/>
      <c r="Q5" s="142"/>
      <c r="R5" s="142"/>
      <c r="S5" s="142"/>
      <c r="T5" s="142"/>
      <c r="U5" s="142"/>
      <c r="V5" s="142"/>
      <c r="W5" s="5"/>
      <c r="X5" s="5"/>
      <c r="Y5" s="5"/>
    </row>
    <row r="6" spans="1:25" ht="177.75" customHeight="1" x14ac:dyDescent="0.2">
      <c r="A6" s="137">
        <v>1</v>
      </c>
      <c r="B6" s="22" t="s">
        <v>19</v>
      </c>
      <c r="C6" s="23" t="s">
        <v>293</v>
      </c>
      <c r="D6" s="139" t="s">
        <v>294</v>
      </c>
      <c r="E6" s="139" t="s">
        <v>21</v>
      </c>
      <c r="F6" s="139" t="s">
        <v>21</v>
      </c>
      <c r="G6" s="139" t="s">
        <v>21</v>
      </c>
      <c r="H6" s="139" t="s">
        <v>21</v>
      </c>
      <c r="I6" s="9">
        <f>SUM(J6:V6)</f>
        <v>2326008721.1989012</v>
      </c>
      <c r="J6" s="9">
        <f>J7</f>
        <v>55458000</v>
      </c>
      <c r="K6" s="9">
        <f t="shared" ref="K6:R6" si="0">K7</f>
        <v>404055729.36000001</v>
      </c>
      <c r="L6" s="9">
        <f t="shared" si="0"/>
        <v>236607702.5</v>
      </c>
      <c r="M6" s="9">
        <f t="shared" si="0"/>
        <v>185840147.65000001</v>
      </c>
      <c r="N6" s="9">
        <f t="shared" si="0"/>
        <v>97913076.920000002</v>
      </c>
      <c r="O6" s="9">
        <f t="shared" si="0"/>
        <v>15319583.9</v>
      </c>
      <c r="P6" s="9">
        <f t="shared" si="0"/>
        <v>193340556.23890111</v>
      </c>
      <c r="Q6" s="9">
        <f t="shared" si="0"/>
        <v>238496028.41999999</v>
      </c>
      <c r="R6" s="9">
        <f t="shared" si="0"/>
        <v>164421891.50999999</v>
      </c>
      <c r="S6" s="9">
        <f t="shared" ref="S6:V6" si="1">S7</f>
        <v>196656004.69999999</v>
      </c>
      <c r="T6" s="9">
        <f t="shared" si="1"/>
        <v>227900000</v>
      </c>
      <c r="U6" s="9">
        <f t="shared" si="1"/>
        <v>155000000</v>
      </c>
      <c r="V6" s="9">
        <f t="shared" si="1"/>
        <v>155000000</v>
      </c>
      <c r="W6" s="5"/>
      <c r="X6" s="5"/>
      <c r="Y6" s="5"/>
    </row>
    <row r="7" spans="1:25" s="2" customFormat="1" ht="73.5" customHeight="1" x14ac:dyDescent="0.2">
      <c r="A7" s="164">
        <v>2</v>
      </c>
      <c r="B7" s="168" t="s">
        <v>295</v>
      </c>
      <c r="C7" s="161" t="s">
        <v>296</v>
      </c>
      <c r="D7" s="139" t="s">
        <v>294</v>
      </c>
      <c r="E7" s="139" t="s">
        <v>21</v>
      </c>
      <c r="F7" s="139" t="s">
        <v>21</v>
      </c>
      <c r="G7" s="139" t="s">
        <v>21</v>
      </c>
      <c r="H7" s="139" t="s">
        <v>21</v>
      </c>
      <c r="I7" s="9">
        <f t="shared" ref="I7:I19" si="2">SUM(J7:V7)</f>
        <v>2326008721.1989012</v>
      </c>
      <c r="J7" s="9">
        <f>J11+J16+J17+J18+J19</f>
        <v>55458000</v>
      </c>
      <c r="K7" s="9">
        <f t="shared" ref="K7:Q7" si="3">K11+K16+K17+K18+K19</f>
        <v>404055729.36000001</v>
      </c>
      <c r="L7" s="9">
        <f t="shared" si="3"/>
        <v>236607702.5</v>
      </c>
      <c r="M7" s="9">
        <f>M11+M16+M17+M18+M19</f>
        <v>185840147.65000001</v>
      </c>
      <c r="N7" s="9">
        <f t="shared" si="3"/>
        <v>97913076.920000002</v>
      </c>
      <c r="O7" s="9">
        <f t="shared" si="3"/>
        <v>15319583.9</v>
      </c>
      <c r="P7" s="9">
        <f t="shared" si="3"/>
        <v>193340556.23890111</v>
      </c>
      <c r="Q7" s="9">
        <f t="shared" si="3"/>
        <v>238496028.41999999</v>
      </c>
      <c r="R7" s="9">
        <v>164421891.50999999</v>
      </c>
      <c r="S7" s="9">
        <f t="shared" ref="S7" si="4">S11+S16+S17+S18+S19</f>
        <v>196656004.69999999</v>
      </c>
      <c r="T7" s="9">
        <f t="shared" ref="T7" si="5">T11+T16+T17+T18+T19</f>
        <v>227900000</v>
      </c>
      <c r="U7" s="9">
        <f t="shared" ref="U7" si="6">U11+U16+U17+U18+U19</f>
        <v>155000000</v>
      </c>
      <c r="V7" s="9">
        <f t="shared" ref="V7" si="7">V11+V16+V17+V18+V19</f>
        <v>155000000</v>
      </c>
      <c r="W7" s="24"/>
      <c r="X7" s="24"/>
      <c r="Y7" s="24"/>
    </row>
    <row r="8" spans="1:25" s="2" customFormat="1" ht="29.25" customHeight="1" x14ac:dyDescent="0.2">
      <c r="A8" s="174"/>
      <c r="B8" s="169"/>
      <c r="C8" s="171"/>
      <c r="D8" s="139" t="s">
        <v>30</v>
      </c>
      <c r="E8" s="139" t="s">
        <v>21</v>
      </c>
      <c r="F8" s="139" t="s">
        <v>21</v>
      </c>
      <c r="G8" s="139" t="s">
        <v>21</v>
      </c>
      <c r="H8" s="139" t="s">
        <v>21</v>
      </c>
      <c r="I8" s="9">
        <f>SUM(J8:V8)</f>
        <v>722071000</v>
      </c>
      <c r="J8" s="9">
        <f>J32</f>
        <v>55458000</v>
      </c>
      <c r="K8" s="9">
        <f t="shared" ref="K8:R8" si="8">K32</f>
        <v>401440000</v>
      </c>
      <c r="L8" s="9">
        <f t="shared" si="8"/>
        <v>135173000</v>
      </c>
      <c r="M8" s="9">
        <f t="shared" si="8"/>
        <v>110000000</v>
      </c>
      <c r="N8" s="9">
        <f>N32</f>
        <v>0</v>
      </c>
      <c r="O8" s="9">
        <f t="shared" si="8"/>
        <v>0</v>
      </c>
      <c r="P8" s="9">
        <f t="shared" si="8"/>
        <v>20000000</v>
      </c>
      <c r="Q8" s="9">
        <f t="shared" si="8"/>
        <v>0</v>
      </c>
      <c r="R8" s="9">
        <f t="shared" si="8"/>
        <v>0</v>
      </c>
      <c r="S8" s="9">
        <f t="shared" ref="S8" si="9">S32</f>
        <v>0</v>
      </c>
      <c r="T8" s="9">
        <f t="shared" ref="T8" si="10">T32</f>
        <v>0</v>
      </c>
      <c r="U8" s="9">
        <f t="shared" ref="U8" si="11">U32</f>
        <v>0</v>
      </c>
      <c r="V8" s="9">
        <f t="shared" ref="V8" si="12">V32</f>
        <v>0</v>
      </c>
      <c r="W8" s="24"/>
      <c r="X8" s="24"/>
      <c r="Y8" s="24"/>
    </row>
    <row r="9" spans="1:25" s="2" customFormat="1" ht="36.75" customHeight="1" x14ac:dyDescent="0.2">
      <c r="A9" s="174"/>
      <c r="B9" s="169"/>
      <c r="C9" s="171"/>
      <c r="D9" s="139" t="s">
        <v>297</v>
      </c>
      <c r="E9" s="139" t="s">
        <v>21</v>
      </c>
      <c r="F9" s="139" t="s">
        <v>21</v>
      </c>
      <c r="G9" s="139" t="s">
        <v>21</v>
      </c>
      <c r="H9" s="139" t="s">
        <v>21</v>
      </c>
      <c r="I9" s="9">
        <f>SUM(J9:V9)</f>
        <v>1246997853.8689013</v>
      </c>
      <c r="J9" s="9">
        <v>0</v>
      </c>
      <c r="K9" s="9">
        <f t="shared" ref="K9:O9" si="13">K21+K33</f>
        <v>2615729.36</v>
      </c>
      <c r="L9" s="9">
        <f t="shared" si="13"/>
        <v>2434702.5</v>
      </c>
      <c r="M9" s="9">
        <f t="shared" si="13"/>
        <v>41040147.649999999</v>
      </c>
      <c r="N9" s="9">
        <f t="shared" si="13"/>
        <v>9986076.9199999999</v>
      </c>
      <c r="O9" s="9">
        <f t="shared" si="13"/>
        <v>15319583.9</v>
      </c>
      <c r="P9" s="9">
        <f>P21+P33</f>
        <v>134120556.23890111</v>
      </c>
      <c r="Q9" s="9">
        <f t="shared" ref="Q9:R9" si="14">Q21+Q33</f>
        <v>148496028.41999999</v>
      </c>
      <c r="R9" s="9">
        <f t="shared" si="14"/>
        <v>158429024.18000001</v>
      </c>
      <c r="S9" s="9">
        <f t="shared" ref="S9" si="15">S21+S33</f>
        <v>196656004.69999999</v>
      </c>
      <c r="T9" s="9">
        <f t="shared" ref="T9" si="16">T21+T33</f>
        <v>227900000</v>
      </c>
      <c r="U9" s="9">
        <f t="shared" ref="U9" si="17">U21+U33</f>
        <v>155000000</v>
      </c>
      <c r="V9" s="9">
        <f t="shared" ref="V9" si="18">V21+V33</f>
        <v>155000000</v>
      </c>
      <c r="W9" s="24"/>
      <c r="X9" s="24"/>
      <c r="Y9" s="24"/>
    </row>
    <row r="10" spans="1:25" s="2" customFormat="1" ht="38.25" x14ac:dyDescent="0.2">
      <c r="A10" s="165"/>
      <c r="B10" s="170"/>
      <c r="C10" s="162"/>
      <c r="D10" s="139" t="s">
        <v>32</v>
      </c>
      <c r="E10" s="139" t="s">
        <v>21</v>
      </c>
      <c r="F10" s="139" t="s">
        <v>21</v>
      </c>
      <c r="G10" s="139" t="s">
        <v>21</v>
      </c>
      <c r="H10" s="139" t="s">
        <v>21</v>
      </c>
      <c r="I10" s="9">
        <f t="shared" si="2"/>
        <v>356939867.32999998</v>
      </c>
      <c r="J10" s="9">
        <f>J34</f>
        <v>0</v>
      </c>
      <c r="K10" s="9">
        <f t="shared" ref="K10:U10" si="19">K34</f>
        <v>0</v>
      </c>
      <c r="L10" s="9">
        <f t="shared" si="19"/>
        <v>99000000</v>
      </c>
      <c r="M10" s="9">
        <f t="shared" si="19"/>
        <v>34800000</v>
      </c>
      <c r="N10" s="9">
        <f t="shared" si="19"/>
        <v>87927000</v>
      </c>
      <c r="O10" s="9">
        <f t="shared" si="19"/>
        <v>0</v>
      </c>
      <c r="P10" s="9">
        <f t="shared" si="19"/>
        <v>39220000</v>
      </c>
      <c r="Q10" s="9">
        <f t="shared" si="19"/>
        <v>90000000</v>
      </c>
      <c r="R10" s="9">
        <f t="shared" si="19"/>
        <v>5992867.3300000001</v>
      </c>
      <c r="S10" s="9">
        <f t="shared" si="19"/>
        <v>0</v>
      </c>
      <c r="T10" s="9">
        <f t="shared" si="19"/>
        <v>0</v>
      </c>
      <c r="U10" s="9">
        <f t="shared" si="19"/>
        <v>0</v>
      </c>
      <c r="V10" s="9">
        <f t="shared" ref="V10" si="20">V34</f>
        <v>0</v>
      </c>
      <c r="W10" s="24"/>
      <c r="X10" s="24"/>
      <c r="Y10" s="24"/>
    </row>
    <row r="11" spans="1:25" s="5" customFormat="1" ht="102" x14ac:dyDescent="0.2">
      <c r="A11" s="137" t="s">
        <v>339</v>
      </c>
      <c r="B11" s="26" t="s">
        <v>298</v>
      </c>
      <c r="C11" s="137" t="s">
        <v>299</v>
      </c>
      <c r="D11" s="137" t="s">
        <v>25</v>
      </c>
      <c r="E11" s="137" t="s">
        <v>21</v>
      </c>
      <c r="F11" s="137" t="s">
        <v>21</v>
      </c>
      <c r="G11" s="137" t="s">
        <v>21</v>
      </c>
      <c r="H11" s="137" t="s">
        <v>21</v>
      </c>
      <c r="I11" s="9">
        <f t="shared" si="2"/>
        <v>0</v>
      </c>
      <c r="J11" s="140">
        <f>J12</f>
        <v>0</v>
      </c>
      <c r="K11" s="140">
        <f t="shared" ref="J11:R15" si="21">K12</f>
        <v>0</v>
      </c>
      <c r="L11" s="140">
        <f t="shared" si="21"/>
        <v>0</v>
      </c>
      <c r="M11" s="140">
        <f t="shared" si="21"/>
        <v>0</v>
      </c>
      <c r="N11" s="140">
        <f t="shared" si="21"/>
        <v>0</v>
      </c>
      <c r="O11" s="140">
        <f t="shared" si="21"/>
        <v>0</v>
      </c>
      <c r="P11" s="140">
        <f t="shared" si="21"/>
        <v>0</v>
      </c>
      <c r="Q11" s="140">
        <f t="shared" si="21"/>
        <v>0</v>
      </c>
      <c r="R11" s="140">
        <f t="shared" si="21"/>
        <v>0</v>
      </c>
      <c r="S11" s="140">
        <f t="shared" ref="S11:V15" si="22">S12</f>
        <v>0</v>
      </c>
      <c r="T11" s="140">
        <f t="shared" si="22"/>
        <v>0</v>
      </c>
      <c r="U11" s="140">
        <f t="shared" si="22"/>
        <v>0</v>
      </c>
      <c r="V11" s="140">
        <f t="shared" si="22"/>
        <v>0</v>
      </c>
    </row>
    <row r="12" spans="1:25" s="5" customFormat="1" ht="89.25" x14ac:dyDescent="0.2">
      <c r="A12" s="137">
        <v>4</v>
      </c>
      <c r="B12" s="26" t="s">
        <v>26</v>
      </c>
      <c r="C12" s="137" t="s">
        <v>299</v>
      </c>
      <c r="D12" s="137" t="s">
        <v>25</v>
      </c>
      <c r="E12" s="137" t="s">
        <v>21</v>
      </c>
      <c r="F12" s="137" t="s">
        <v>21</v>
      </c>
      <c r="G12" s="137" t="s">
        <v>21</v>
      </c>
      <c r="H12" s="137" t="s">
        <v>21</v>
      </c>
      <c r="I12" s="9">
        <f t="shared" si="2"/>
        <v>0</v>
      </c>
      <c r="J12" s="140">
        <f>J13+J14+J15</f>
        <v>0</v>
      </c>
      <c r="K12" s="140">
        <f t="shared" ref="K12:L12" si="23">K13+K14+K15</f>
        <v>0</v>
      </c>
      <c r="L12" s="140">
        <f t="shared" si="23"/>
        <v>0</v>
      </c>
      <c r="M12" s="140">
        <f t="shared" si="21"/>
        <v>0</v>
      </c>
      <c r="N12" s="140">
        <f t="shared" si="21"/>
        <v>0</v>
      </c>
      <c r="O12" s="140">
        <f t="shared" si="21"/>
        <v>0</v>
      </c>
      <c r="P12" s="140">
        <f t="shared" ref="P12" si="24">P13+P14+P15</f>
        <v>0</v>
      </c>
      <c r="Q12" s="140">
        <f t="shared" si="21"/>
        <v>0</v>
      </c>
      <c r="R12" s="140">
        <f t="shared" si="21"/>
        <v>0</v>
      </c>
      <c r="S12" s="140">
        <f t="shared" si="22"/>
        <v>0</v>
      </c>
      <c r="T12" s="140">
        <f t="shared" si="22"/>
        <v>0</v>
      </c>
      <c r="U12" s="140">
        <f t="shared" si="22"/>
        <v>0</v>
      </c>
      <c r="V12" s="140">
        <f t="shared" si="22"/>
        <v>0</v>
      </c>
    </row>
    <row r="13" spans="1:25" s="5" customFormat="1" ht="63.75" x14ac:dyDescent="0.2">
      <c r="A13" s="137">
        <v>5</v>
      </c>
      <c r="B13" s="26" t="s">
        <v>99</v>
      </c>
      <c r="C13" s="137" t="s">
        <v>299</v>
      </c>
      <c r="D13" s="137" t="s">
        <v>25</v>
      </c>
      <c r="E13" s="137" t="s">
        <v>21</v>
      </c>
      <c r="F13" s="137" t="s">
        <v>21</v>
      </c>
      <c r="G13" s="137" t="s">
        <v>21</v>
      </c>
      <c r="H13" s="137" t="s">
        <v>21</v>
      </c>
      <c r="I13" s="9">
        <f t="shared" si="2"/>
        <v>0</v>
      </c>
      <c r="J13" s="140">
        <f t="shared" si="21"/>
        <v>0</v>
      </c>
      <c r="K13" s="140">
        <f t="shared" si="21"/>
        <v>0</v>
      </c>
      <c r="L13" s="140">
        <f t="shared" si="21"/>
        <v>0</v>
      </c>
      <c r="M13" s="140">
        <f t="shared" si="21"/>
        <v>0</v>
      </c>
      <c r="N13" s="140">
        <f t="shared" si="21"/>
        <v>0</v>
      </c>
      <c r="O13" s="140">
        <f t="shared" si="21"/>
        <v>0</v>
      </c>
      <c r="P13" s="140"/>
      <c r="Q13" s="140">
        <f t="shared" si="21"/>
        <v>0</v>
      </c>
      <c r="R13" s="140">
        <f t="shared" si="21"/>
        <v>0</v>
      </c>
      <c r="S13" s="140">
        <f t="shared" si="22"/>
        <v>0</v>
      </c>
      <c r="T13" s="140">
        <f t="shared" si="22"/>
        <v>0</v>
      </c>
      <c r="U13" s="140">
        <f t="shared" si="22"/>
        <v>0</v>
      </c>
      <c r="V13" s="140">
        <f t="shared" si="22"/>
        <v>0</v>
      </c>
    </row>
    <row r="14" spans="1:25" s="5" customFormat="1" ht="38.25" x14ac:dyDescent="0.2">
      <c r="A14" s="137">
        <v>6</v>
      </c>
      <c r="B14" s="26" t="s">
        <v>100</v>
      </c>
      <c r="C14" s="137" t="s">
        <v>299</v>
      </c>
      <c r="D14" s="137" t="s">
        <v>25</v>
      </c>
      <c r="E14" s="137" t="s">
        <v>21</v>
      </c>
      <c r="F14" s="137" t="s">
        <v>21</v>
      </c>
      <c r="G14" s="137" t="s">
        <v>21</v>
      </c>
      <c r="H14" s="137" t="s">
        <v>21</v>
      </c>
      <c r="I14" s="9">
        <f t="shared" si="2"/>
        <v>0</v>
      </c>
      <c r="J14" s="140">
        <v>0</v>
      </c>
      <c r="K14" s="140">
        <v>0</v>
      </c>
      <c r="L14" s="140">
        <v>0</v>
      </c>
      <c r="M14" s="140">
        <f t="shared" si="21"/>
        <v>0</v>
      </c>
      <c r="N14" s="140">
        <f t="shared" si="21"/>
        <v>0</v>
      </c>
      <c r="O14" s="140">
        <f t="shared" si="21"/>
        <v>0</v>
      </c>
      <c r="P14" s="140"/>
      <c r="Q14" s="140">
        <f t="shared" si="21"/>
        <v>0</v>
      </c>
      <c r="R14" s="140">
        <f t="shared" si="21"/>
        <v>0</v>
      </c>
      <c r="S14" s="140">
        <f t="shared" si="22"/>
        <v>0</v>
      </c>
      <c r="T14" s="140">
        <f t="shared" si="22"/>
        <v>0</v>
      </c>
      <c r="U14" s="140">
        <f t="shared" si="22"/>
        <v>0</v>
      </c>
      <c r="V14" s="140">
        <f t="shared" si="22"/>
        <v>0</v>
      </c>
    </row>
    <row r="15" spans="1:25" s="5" customFormat="1" ht="51" x14ac:dyDescent="0.2">
      <c r="A15" s="137">
        <v>7</v>
      </c>
      <c r="B15" s="26" t="s">
        <v>101</v>
      </c>
      <c r="C15" s="137" t="s">
        <v>299</v>
      </c>
      <c r="D15" s="137" t="s">
        <v>25</v>
      </c>
      <c r="E15" s="137" t="s">
        <v>21</v>
      </c>
      <c r="F15" s="137" t="s">
        <v>21</v>
      </c>
      <c r="G15" s="137" t="s">
        <v>21</v>
      </c>
      <c r="H15" s="137" t="s">
        <v>21</v>
      </c>
      <c r="I15" s="9">
        <f t="shared" si="2"/>
        <v>0</v>
      </c>
      <c r="J15" s="140">
        <v>0</v>
      </c>
      <c r="K15" s="140">
        <v>0</v>
      </c>
      <c r="L15" s="140">
        <v>0</v>
      </c>
      <c r="M15" s="140">
        <f t="shared" si="21"/>
        <v>0</v>
      </c>
      <c r="N15" s="140">
        <f t="shared" si="21"/>
        <v>0</v>
      </c>
      <c r="O15" s="140">
        <f t="shared" si="21"/>
        <v>0</v>
      </c>
      <c r="P15" s="140"/>
      <c r="Q15" s="140">
        <f t="shared" si="21"/>
        <v>0</v>
      </c>
      <c r="R15" s="140">
        <f t="shared" si="21"/>
        <v>0</v>
      </c>
      <c r="S15" s="140">
        <f t="shared" si="22"/>
        <v>0</v>
      </c>
      <c r="T15" s="140">
        <f t="shared" si="22"/>
        <v>0</v>
      </c>
      <c r="U15" s="140">
        <f t="shared" si="22"/>
        <v>0</v>
      </c>
      <c r="V15" s="140">
        <f t="shared" si="22"/>
        <v>0</v>
      </c>
    </row>
    <row r="16" spans="1:25" ht="89.25" x14ac:dyDescent="0.2">
      <c r="A16" s="137">
        <v>8</v>
      </c>
      <c r="B16" s="26" t="s">
        <v>27</v>
      </c>
      <c r="C16" s="137" t="s">
        <v>300</v>
      </c>
      <c r="D16" s="137" t="s">
        <v>301</v>
      </c>
      <c r="E16" s="137" t="s">
        <v>21</v>
      </c>
      <c r="F16" s="137" t="s">
        <v>21</v>
      </c>
      <c r="G16" s="137" t="s">
        <v>21</v>
      </c>
      <c r="H16" s="137" t="s">
        <v>21</v>
      </c>
      <c r="I16" s="9">
        <f t="shared" si="2"/>
        <v>4551431.8599999994</v>
      </c>
      <c r="J16" s="140">
        <f>J21</f>
        <v>0</v>
      </c>
      <c r="K16" s="140">
        <f t="shared" ref="K16:U16" si="25">K21</f>
        <v>2615729.36</v>
      </c>
      <c r="L16" s="140">
        <f t="shared" si="25"/>
        <v>1935702.5</v>
      </c>
      <c r="M16" s="140">
        <f t="shared" si="25"/>
        <v>0</v>
      </c>
      <c r="N16" s="140">
        <f>N21</f>
        <v>0</v>
      </c>
      <c r="O16" s="140">
        <f t="shared" si="25"/>
        <v>0</v>
      </c>
      <c r="P16" s="140">
        <f t="shared" si="25"/>
        <v>0</v>
      </c>
      <c r="Q16" s="140">
        <f t="shared" si="25"/>
        <v>0</v>
      </c>
      <c r="R16" s="140">
        <f>R21</f>
        <v>0</v>
      </c>
      <c r="S16" s="140">
        <f t="shared" si="25"/>
        <v>0</v>
      </c>
      <c r="T16" s="140">
        <f t="shared" si="25"/>
        <v>0</v>
      </c>
      <c r="U16" s="140">
        <f t="shared" si="25"/>
        <v>0</v>
      </c>
      <c r="V16" s="140">
        <f t="shared" ref="V16" si="26">V21</f>
        <v>0</v>
      </c>
      <c r="W16" s="5"/>
      <c r="X16" s="5"/>
      <c r="Y16" s="5"/>
    </row>
    <row r="17" spans="1:25" ht="40.5" customHeight="1" x14ac:dyDescent="0.2">
      <c r="A17" s="146">
        <v>9</v>
      </c>
      <c r="B17" s="144" t="s">
        <v>29</v>
      </c>
      <c r="C17" s="146" t="s">
        <v>302</v>
      </c>
      <c r="D17" s="137" t="s">
        <v>30</v>
      </c>
      <c r="E17" s="137" t="s">
        <v>21</v>
      </c>
      <c r="F17" s="137" t="s">
        <v>21</v>
      </c>
      <c r="G17" s="137" t="s">
        <v>21</v>
      </c>
      <c r="H17" s="137" t="s">
        <v>21</v>
      </c>
      <c r="I17" s="9">
        <f t="shared" si="2"/>
        <v>722071000</v>
      </c>
      <c r="J17" s="140">
        <f>J32</f>
        <v>55458000</v>
      </c>
      <c r="K17" s="140">
        <f t="shared" ref="K17:R19" si="27">K32</f>
        <v>401440000</v>
      </c>
      <c r="L17" s="140">
        <f t="shared" si="27"/>
        <v>135173000</v>
      </c>
      <c r="M17" s="140">
        <f t="shared" si="27"/>
        <v>110000000</v>
      </c>
      <c r="N17" s="140">
        <f t="shared" si="27"/>
        <v>0</v>
      </c>
      <c r="O17" s="140">
        <f t="shared" si="27"/>
        <v>0</v>
      </c>
      <c r="P17" s="140">
        <f t="shared" si="27"/>
        <v>20000000</v>
      </c>
      <c r="Q17" s="140">
        <f t="shared" si="27"/>
        <v>0</v>
      </c>
      <c r="R17" s="140">
        <f t="shared" si="27"/>
        <v>0</v>
      </c>
      <c r="S17" s="140">
        <f t="shared" ref="S17" si="28">S32</f>
        <v>0</v>
      </c>
      <c r="T17" s="140">
        <f t="shared" ref="T17" si="29">T32</f>
        <v>0</v>
      </c>
      <c r="U17" s="140">
        <f t="shared" ref="U17" si="30">U32</f>
        <v>0</v>
      </c>
      <c r="V17" s="140">
        <f t="shared" ref="V17" si="31">V32</f>
        <v>0</v>
      </c>
      <c r="W17" s="5"/>
      <c r="X17" s="5"/>
      <c r="Y17" s="5"/>
    </row>
    <row r="18" spans="1:25" ht="40.5" customHeight="1" x14ac:dyDescent="0.2">
      <c r="A18" s="146"/>
      <c r="B18" s="144"/>
      <c r="C18" s="146"/>
      <c r="D18" s="137" t="s">
        <v>297</v>
      </c>
      <c r="E18" s="137"/>
      <c r="F18" s="137"/>
      <c r="G18" s="137"/>
      <c r="H18" s="137"/>
      <c r="I18" s="9">
        <f t="shared" si="2"/>
        <v>1242446422.0089011</v>
      </c>
      <c r="J18" s="140">
        <f t="shared" ref="J18:O19" si="32">J33</f>
        <v>0</v>
      </c>
      <c r="K18" s="140">
        <f t="shared" si="32"/>
        <v>0</v>
      </c>
      <c r="L18" s="140">
        <f t="shared" si="32"/>
        <v>499000</v>
      </c>
      <c r="M18" s="140">
        <f t="shared" si="32"/>
        <v>41040147.649999999</v>
      </c>
      <c r="N18" s="140">
        <f t="shared" si="32"/>
        <v>9986076.9199999999</v>
      </c>
      <c r="O18" s="140">
        <f t="shared" si="32"/>
        <v>15319583.9</v>
      </c>
      <c r="P18" s="140">
        <f t="shared" si="27"/>
        <v>134120556.23890111</v>
      </c>
      <c r="Q18" s="140">
        <f t="shared" si="27"/>
        <v>148496028.41999999</v>
      </c>
      <c r="R18" s="140">
        <f t="shared" si="27"/>
        <v>158429024.18000001</v>
      </c>
      <c r="S18" s="140">
        <f>S33</f>
        <v>196656004.69999999</v>
      </c>
      <c r="T18" s="140">
        <f t="shared" ref="T18" si="33">T33</f>
        <v>227900000</v>
      </c>
      <c r="U18" s="140">
        <f t="shared" ref="U18" si="34">U33</f>
        <v>155000000</v>
      </c>
      <c r="V18" s="140">
        <f t="shared" ref="V18" si="35">V33</f>
        <v>155000000</v>
      </c>
      <c r="W18" s="5"/>
      <c r="X18" s="5"/>
      <c r="Y18" s="5"/>
    </row>
    <row r="19" spans="1:25" ht="40.5" customHeight="1" x14ac:dyDescent="0.2">
      <c r="A19" s="146"/>
      <c r="B19" s="144"/>
      <c r="C19" s="146"/>
      <c r="D19" s="137" t="s">
        <v>32</v>
      </c>
      <c r="E19" s="137" t="s">
        <v>21</v>
      </c>
      <c r="F19" s="137" t="s">
        <v>21</v>
      </c>
      <c r="G19" s="137" t="s">
        <v>21</v>
      </c>
      <c r="H19" s="137" t="s">
        <v>21</v>
      </c>
      <c r="I19" s="9">
        <f t="shared" si="2"/>
        <v>356939867.32999998</v>
      </c>
      <c r="J19" s="140">
        <f t="shared" si="32"/>
        <v>0</v>
      </c>
      <c r="K19" s="140">
        <f t="shared" si="32"/>
        <v>0</v>
      </c>
      <c r="L19" s="140">
        <f t="shared" si="32"/>
        <v>99000000</v>
      </c>
      <c r="M19" s="140">
        <f t="shared" si="32"/>
        <v>34800000</v>
      </c>
      <c r="N19" s="140">
        <f t="shared" si="32"/>
        <v>87927000</v>
      </c>
      <c r="O19" s="140">
        <f t="shared" si="32"/>
        <v>0</v>
      </c>
      <c r="P19" s="140">
        <f t="shared" si="27"/>
        <v>39220000</v>
      </c>
      <c r="Q19" s="140">
        <f t="shared" si="27"/>
        <v>90000000</v>
      </c>
      <c r="R19" s="140">
        <f t="shared" si="27"/>
        <v>5992867.3300000001</v>
      </c>
      <c r="S19" s="140">
        <f t="shared" ref="S19" si="36">S34</f>
        <v>0</v>
      </c>
      <c r="T19" s="140">
        <f t="shared" ref="T19" si="37">T34</f>
        <v>0</v>
      </c>
      <c r="U19" s="140">
        <f t="shared" ref="U19" si="38">U34</f>
        <v>0</v>
      </c>
      <c r="V19" s="140">
        <f t="shared" ref="V19" si="39">V34</f>
        <v>0</v>
      </c>
      <c r="W19" s="5"/>
      <c r="X19" s="5"/>
      <c r="Y19" s="5"/>
    </row>
    <row r="20" spans="1:25" ht="18.75" x14ac:dyDescent="0.2">
      <c r="A20" s="145" t="s">
        <v>103</v>
      </c>
      <c r="B20" s="145"/>
      <c r="C20" s="145"/>
      <c r="D20" s="145"/>
      <c r="E20" s="145"/>
      <c r="F20" s="145"/>
      <c r="G20" s="145"/>
      <c r="H20" s="145"/>
      <c r="I20" s="145"/>
      <c r="J20" s="145"/>
      <c r="K20" s="145"/>
      <c r="L20" s="145"/>
      <c r="M20" s="145"/>
      <c r="N20" s="145"/>
      <c r="O20" s="145"/>
      <c r="P20" s="145"/>
      <c r="Q20" s="5"/>
      <c r="W20" s="5"/>
      <c r="X20" s="5"/>
      <c r="Y20" s="5"/>
    </row>
    <row r="21" spans="1:25" ht="109.5" customHeight="1" x14ac:dyDescent="0.2">
      <c r="A21" s="137">
        <v>10</v>
      </c>
      <c r="B21" s="27" t="s">
        <v>64</v>
      </c>
      <c r="C21" s="139" t="s">
        <v>303</v>
      </c>
      <c r="D21" s="139" t="s">
        <v>301</v>
      </c>
      <c r="E21" s="139" t="s">
        <v>21</v>
      </c>
      <c r="F21" s="139" t="s">
        <v>21</v>
      </c>
      <c r="G21" s="139" t="s">
        <v>21</v>
      </c>
      <c r="H21" s="139" t="s">
        <v>21</v>
      </c>
      <c r="I21" s="9">
        <f t="shared" ref="I21:I29" si="40">SUM(J21:V21)</f>
        <v>4551431.8599999994</v>
      </c>
      <c r="J21" s="9">
        <f>J22</f>
        <v>0</v>
      </c>
      <c r="K21" s="9">
        <f t="shared" ref="K21:V21" si="41">K22</f>
        <v>2615729.36</v>
      </c>
      <c r="L21" s="9">
        <f t="shared" si="41"/>
        <v>1935702.5</v>
      </c>
      <c r="M21" s="9">
        <f t="shared" si="41"/>
        <v>0</v>
      </c>
      <c r="N21" s="9">
        <f t="shared" si="41"/>
        <v>0</v>
      </c>
      <c r="O21" s="9">
        <f t="shared" si="41"/>
        <v>0</v>
      </c>
      <c r="P21" s="9">
        <f t="shared" si="41"/>
        <v>0</v>
      </c>
      <c r="Q21" s="9">
        <f t="shared" si="41"/>
        <v>0</v>
      </c>
      <c r="R21" s="9">
        <f t="shared" si="41"/>
        <v>0</v>
      </c>
      <c r="S21" s="9">
        <f t="shared" si="41"/>
        <v>0</v>
      </c>
      <c r="T21" s="9">
        <f t="shared" si="41"/>
        <v>0</v>
      </c>
      <c r="U21" s="9">
        <f t="shared" si="41"/>
        <v>0</v>
      </c>
      <c r="V21" s="9">
        <f t="shared" si="41"/>
        <v>0</v>
      </c>
      <c r="W21" s="5"/>
      <c r="X21" s="5"/>
      <c r="Y21" s="5"/>
    </row>
    <row r="22" spans="1:25" ht="105.75" customHeight="1" x14ac:dyDescent="0.2">
      <c r="A22" s="137">
        <v>11</v>
      </c>
      <c r="B22" s="27" t="s">
        <v>201</v>
      </c>
      <c r="C22" s="139" t="s">
        <v>304</v>
      </c>
      <c r="D22" s="139" t="s">
        <v>301</v>
      </c>
      <c r="E22" s="139" t="s">
        <v>21</v>
      </c>
      <c r="F22" s="139" t="s">
        <v>21</v>
      </c>
      <c r="G22" s="139" t="s">
        <v>21</v>
      </c>
      <c r="H22" s="139" t="s">
        <v>21</v>
      </c>
      <c r="I22" s="9">
        <f t="shared" si="40"/>
        <v>4551431.8599999994</v>
      </c>
      <c r="J22" s="9">
        <f>J23+J24+J25+J26</f>
        <v>0</v>
      </c>
      <c r="K22" s="9">
        <f t="shared" ref="K22:U22" si="42">K23+K24+K25+K26</f>
        <v>2615729.36</v>
      </c>
      <c r="L22" s="9">
        <f t="shared" si="42"/>
        <v>1935702.5</v>
      </c>
      <c r="M22" s="9">
        <f t="shared" si="42"/>
        <v>0</v>
      </c>
      <c r="N22" s="9">
        <f t="shared" si="42"/>
        <v>0</v>
      </c>
      <c r="O22" s="9">
        <f t="shared" si="42"/>
        <v>0</v>
      </c>
      <c r="P22" s="9">
        <f t="shared" si="42"/>
        <v>0</v>
      </c>
      <c r="Q22" s="9">
        <f t="shared" si="42"/>
        <v>0</v>
      </c>
      <c r="R22" s="9">
        <f t="shared" si="42"/>
        <v>0</v>
      </c>
      <c r="S22" s="9">
        <f t="shared" si="42"/>
        <v>0</v>
      </c>
      <c r="T22" s="9">
        <f t="shared" si="42"/>
        <v>0</v>
      </c>
      <c r="U22" s="9">
        <f t="shared" si="42"/>
        <v>0</v>
      </c>
      <c r="V22" s="9">
        <f t="shared" ref="V22" si="43">V23+V24+V25+V26</f>
        <v>0</v>
      </c>
      <c r="W22" s="5"/>
      <c r="X22" s="5"/>
      <c r="Y22" s="5"/>
    </row>
    <row r="23" spans="1:25" ht="84" x14ac:dyDescent="0.2">
      <c r="A23" s="137">
        <v>12</v>
      </c>
      <c r="B23" s="138" t="s">
        <v>34</v>
      </c>
      <c r="C23" s="141" t="s">
        <v>305</v>
      </c>
      <c r="D23" s="137" t="s">
        <v>301</v>
      </c>
      <c r="E23" s="137" t="s">
        <v>21</v>
      </c>
      <c r="F23" s="137" t="s">
        <v>21</v>
      </c>
      <c r="G23" s="137" t="s">
        <v>21</v>
      </c>
      <c r="H23" s="137" t="s">
        <v>21</v>
      </c>
      <c r="I23" s="9">
        <f t="shared" si="40"/>
        <v>4551431.8599999994</v>
      </c>
      <c r="J23" s="140">
        <v>0</v>
      </c>
      <c r="K23" s="140">
        <v>2615729.36</v>
      </c>
      <c r="L23" s="140">
        <v>1935702.5</v>
      </c>
      <c r="M23" s="140">
        <v>0</v>
      </c>
      <c r="N23" s="140">
        <v>0</v>
      </c>
      <c r="O23" s="140">
        <v>0</v>
      </c>
      <c r="P23" s="140">
        <v>0</v>
      </c>
      <c r="Q23" s="140">
        <v>0</v>
      </c>
      <c r="R23" s="140">
        <v>0</v>
      </c>
      <c r="S23" s="140">
        <v>0</v>
      </c>
      <c r="T23" s="140">
        <v>0</v>
      </c>
      <c r="U23" s="140">
        <v>0</v>
      </c>
      <c r="V23" s="140">
        <v>0</v>
      </c>
      <c r="W23" s="5"/>
      <c r="X23" s="5"/>
      <c r="Y23" s="5"/>
    </row>
    <row r="24" spans="1:25" s="101" customFormat="1" ht="48" x14ac:dyDescent="0.2">
      <c r="A24" s="137">
        <v>13</v>
      </c>
      <c r="B24" s="138" t="s">
        <v>35</v>
      </c>
      <c r="C24" s="141" t="s">
        <v>299</v>
      </c>
      <c r="D24" s="137" t="s">
        <v>25</v>
      </c>
      <c r="E24" s="137" t="s">
        <v>21</v>
      </c>
      <c r="F24" s="137" t="s">
        <v>21</v>
      </c>
      <c r="G24" s="137" t="s">
        <v>21</v>
      </c>
      <c r="H24" s="137" t="s">
        <v>21</v>
      </c>
      <c r="I24" s="9">
        <f t="shared" si="40"/>
        <v>0</v>
      </c>
      <c r="J24" s="140">
        <v>0</v>
      </c>
      <c r="K24" s="140">
        <v>0</v>
      </c>
      <c r="L24" s="140">
        <v>0</v>
      </c>
      <c r="M24" s="140">
        <v>0</v>
      </c>
      <c r="N24" s="140">
        <v>0</v>
      </c>
      <c r="O24" s="140">
        <v>0</v>
      </c>
      <c r="P24" s="140">
        <v>0</v>
      </c>
      <c r="Q24" s="140">
        <v>0</v>
      </c>
      <c r="R24" s="140">
        <v>0</v>
      </c>
      <c r="S24" s="140">
        <v>0</v>
      </c>
      <c r="T24" s="140">
        <v>0</v>
      </c>
      <c r="U24" s="140">
        <v>0</v>
      </c>
      <c r="V24" s="140">
        <v>0</v>
      </c>
    </row>
    <row r="25" spans="1:25" s="101" customFormat="1" ht="36" x14ac:dyDescent="0.2">
      <c r="A25" s="137">
        <v>14</v>
      </c>
      <c r="B25" s="138" t="s">
        <v>36</v>
      </c>
      <c r="C25" s="141" t="s">
        <v>299</v>
      </c>
      <c r="D25" s="137" t="s">
        <v>25</v>
      </c>
      <c r="E25" s="137" t="s">
        <v>21</v>
      </c>
      <c r="F25" s="137" t="s">
        <v>21</v>
      </c>
      <c r="G25" s="137" t="s">
        <v>21</v>
      </c>
      <c r="H25" s="137" t="s">
        <v>21</v>
      </c>
      <c r="I25" s="9">
        <f t="shared" si="40"/>
        <v>0</v>
      </c>
      <c r="J25" s="140">
        <v>0</v>
      </c>
      <c r="K25" s="140">
        <v>0</v>
      </c>
      <c r="L25" s="140">
        <v>0</v>
      </c>
      <c r="M25" s="140">
        <v>0</v>
      </c>
      <c r="N25" s="140">
        <v>0</v>
      </c>
      <c r="O25" s="140">
        <v>0</v>
      </c>
      <c r="P25" s="140">
        <v>0</v>
      </c>
      <c r="Q25" s="140">
        <v>0</v>
      </c>
      <c r="R25" s="140">
        <v>0</v>
      </c>
      <c r="S25" s="140">
        <v>0</v>
      </c>
      <c r="T25" s="140">
        <v>0</v>
      </c>
      <c r="U25" s="140">
        <v>0</v>
      </c>
      <c r="V25" s="140">
        <v>0</v>
      </c>
    </row>
    <row r="26" spans="1:25" s="101" customFormat="1" ht="72" x14ac:dyDescent="0.2">
      <c r="A26" s="146">
        <v>15</v>
      </c>
      <c r="B26" s="138" t="s">
        <v>65</v>
      </c>
      <c r="C26" s="141" t="s">
        <v>306</v>
      </c>
      <c r="D26" s="137" t="s">
        <v>25</v>
      </c>
      <c r="E26" s="137" t="s">
        <v>21</v>
      </c>
      <c r="F26" s="137" t="s">
        <v>21</v>
      </c>
      <c r="G26" s="137" t="s">
        <v>21</v>
      </c>
      <c r="H26" s="137" t="s">
        <v>21</v>
      </c>
      <c r="I26" s="9">
        <f t="shared" si="40"/>
        <v>0</v>
      </c>
      <c r="J26" s="140">
        <v>0</v>
      </c>
      <c r="K26" s="140">
        <v>0</v>
      </c>
      <c r="L26" s="140">
        <v>0</v>
      </c>
      <c r="M26" s="140">
        <v>0</v>
      </c>
      <c r="N26" s="140">
        <v>0</v>
      </c>
      <c r="O26" s="140">
        <v>0</v>
      </c>
      <c r="P26" s="140">
        <v>0</v>
      </c>
      <c r="Q26" s="140">
        <v>0</v>
      </c>
      <c r="R26" s="140">
        <v>0</v>
      </c>
      <c r="S26" s="140">
        <v>0</v>
      </c>
      <c r="T26" s="140">
        <v>0</v>
      </c>
      <c r="U26" s="140">
        <v>0</v>
      </c>
      <c r="V26" s="140">
        <v>0</v>
      </c>
    </row>
    <row r="27" spans="1:25" ht="24" customHeight="1" x14ac:dyDescent="0.2">
      <c r="A27" s="146"/>
      <c r="B27" s="147" t="s">
        <v>37</v>
      </c>
      <c r="C27" s="147"/>
      <c r="D27" s="147"/>
      <c r="E27" s="147"/>
      <c r="F27" s="147"/>
      <c r="G27" s="147"/>
      <c r="H27" s="147"/>
      <c r="I27" s="9">
        <f t="shared" si="40"/>
        <v>4551431.8599999994</v>
      </c>
      <c r="J27" s="9">
        <f>J21</f>
        <v>0</v>
      </c>
      <c r="K27" s="9">
        <f t="shared" ref="K27:U27" si="44">K21</f>
        <v>2615729.36</v>
      </c>
      <c r="L27" s="9">
        <f t="shared" si="44"/>
        <v>1935702.5</v>
      </c>
      <c r="M27" s="9">
        <f t="shared" si="44"/>
        <v>0</v>
      </c>
      <c r="N27" s="9">
        <f t="shared" si="44"/>
        <v>0</v>
      </c>
      <c r="O27" s="9">
        <f t="shared" si="44"/>
        <v>0</v>
      </c>
      <c r="P27" s="9">
        <f t="shared" si="44"/>
        <v>0</v>
      </c>
      <c r="Q27" s="9">
        <f t="shared" si="44"/>
        <v>0</v>
      </c>
      <c r="R27" s="9">
        <f t="shared" si="44"/>
        <v>0</v>
      </c>
      <c r="S27" s="9">
        <f t="shared" si="44"/>
        <v>0</v>
      </c>
      <c r="T27" s="9">
        <f t="shared" si="44"/>
        <v>0</v>
      </c>
      <c r="U27" s="9">
        <f t="shared" si="44"/>
        <v>0</v>
      </c>
      <c r="V27" s="9">
        <f t="shared" ref="V27" si="45">V21</f>
        <v>0</v>
      </c>
      <c r="W27" s="5"/>
      <c r="X27" s="5"/>
      <c r="Y27" s="5"/>
    </row>
    <row r="28" spans="1:25" ht="24" customHeight="1" x14ac:dyDescent="0.2">
      <c r="A28" s="146"/>
      <c r="B28" s="148" t="s">
        <v>307</v>
      </c>
      <c r="C28" s="148"/>
      <c r="D28" s="148"/>
      <c r="E28" s="148"/>
      <c r="F28" s="148"/>
      <c r="G28" s="148"/>
      <c r="H28" s="148"/>
      <c r="I28" s="9">
        <f t="shared" si="40"/>
        <v>4551431.8599999994</v>
      </c>
      <c r="J28" s="140">
        <v>0</v>
      </c>
      <c r="K28" s="140">
        <f>K21</f>
        <v>2615729.36</v>
      </c>
      <c r="L28" s="140">
        <f t="shared" ref="L28:R28" si="46">L21</f>
        <v>1935702.5</v>
      </c>
      <c r="M28" s="140">
        <f t="shared" si="46"/>
        <v>0</v>
      </c>
      <c r="N28" s="140">
        <f t="shared" si="46"/>
        <v>0</v>
      </c>
      <c r="O28" s="140">
        <f t="shared" si="46"/>
        <v>0</v>
      </c>
      <c r="P28" s="140">
        <f t="shared" si="46"/>
        <v>0</v>
      </c>
      <c r="Q28" s="140">
        <f t="shared" si="46"/>
        <v>0</v>
      </c>
      <c r="R28" s="140">
        <f t="shared" si="46"/>
        <v>0</v>
      </c>
      <c r="S28" s="140">
        <f t="shared" ref="S28" si="47">S21</f>
        <v>0</v>
      </c>
      <c r="T28" s="140">
        <f t="shared" ref="T28" si="48">T21</f>
        <v>0</v>
      </c>
      <c r="U28" s="140">
        <f t="shared" ref="U28" si="49">U21</f>
        <v>0</v>
      </c>
      <c r="V28" s="140">
        <f t="shared" ref="V28" si="50">V21</f>
        <v>0</v>
      </c>
      <c r="W28" s="5"/>
      <c r="X28" s="5"/>
      <c r="Y28" s="5"/>
    </row>
    <row r="29" spans="1:25" ht="24" customHeight="1" x14ac:dyDescent="0.2">
      <c r="A29" s="146"/>
      <c r="B29" s="148" t="s">
        <v>39</v>
      </c>
      <c r="C29" s="148"/>
      <c r="D29" s="148"/>
      <c r="E29" s="148"/>
      <c r="F29" s="148"/>
      <c r="G29" s="148"/>
      <c r="H29" s="148"/>
      <c r="I29" s="9">
        <f t="shared" si="40"/>
        <v>0</v>
      </c>
      <c r="J29" s="140">
        <v>0</v>
      </c>
      <c r="K29" s="140">
        <v>0</v>
      </c>
      <c r="L29" s="140">
        <v>0</v>
      </c>
      <c r="M29" s="140">
        <v>0</v>
      </c>
      <c r="N29" s="140">
        <v>0</v>
      </c>
      <c r="O29" s="140">
        <v>0</v>
      </c>
      <c r="P29" s="140">
        <v>0</v>
      </c>
      <c r="Q29" s="140">
        <v>0</v>
      </c>
      <c r="R29" s="140">
        <v>0</v>
      </c>
      <c r="S29" s="140">
        <v>0</v>
      </c>
      <c r="T29" s="140">
        <v>0</v>
      </c>
      <c r="U29" s="140">
        <v>0</v>
      </c>
      <c r="V29" s="140">
        <v>0</v>
      </c>
      <c r="W29" s="5"/>
      <c r="X29" s="5"/>
      <c r="Y29" s="5"/>
    </row>
    <row r="30" spans="1:25" ht="24.75" customHeight="1" x14ac:dyDescent="0.2">
      <c r="A30" s="145" t="s">
        <v>40</v>
      </c>
      <c r="B30" s="145"/>
      <c r="C30" s="145"/>
      <c r="D30" s="145"/>
      <c r="E30" s="145"/>
      <c r="F30" s="145"/>
      <c r="G30" s="145"/>
      <c r="H30" s="145"/>
      <c r="I30" s="145"/>
      <c r="J30" s="145"/>
      <c r="K30" s="145"/>
      <c r="L30" s="145"/>
      <c r="M30" s="145"/>
      <c r="N30" s="145"/>
      <c r="O30" s="145"/>
      <c r="P30" s="145"/>
      <c r="Q30" s="5"/>
      <c r="W30" s="5"/>
      <c r="X30" s="5"/>
      <c r="Y30" s="5"/>
    </row>
    <row r="31" spans="1:25" s="2" customFormat="1" ht="28.5" customHeight="1" x14ac:dyDescent="0.2">
      <c r="A31" s="146">
        <v>16</v>
      </c>
      <c r="B31" s="168" t="s">
        <v>66</v>
      </c>
      <c r="C31" s="161" t="s">
        <v>308</v>
      </c>
      <c r="D31" s="139" t="s">
        <v>41</v>
      </c>
      <c r="E31" s="139" t="s">
        <v>21</v>
      </c>
      <c r="F31" s="139" t="s">
        <v>21</v>
      </c>
      <c r="G31" s="139" t="s">
        <v>21</v>
      </c>
      <c r="H31" s="139" t="s">
        <v>21</v>
      </c>
      <c r="I31" s="9">
        <f t="shared" ref="I31:I91" si="51">SUM(J31:V31)</f>
        <v>2321457289.338901</v>
      </c>
      <c r="J31" s="9">
        <f>SUM(J32:J34)</f>
        <v>55458000</v>
      </c>
      <c r="K31" s="9">
        <f t="shared" ref="K31:U31" si="52">SUM(K32:K34)</f>
        <v>401440000</v>
      </c>
      <c r="L31" s="9">
        <f t="shared" si="52"/>
        <v>234672000</v>
      </c>
      <c r="M31" s="9">
        <f t="shared" si="52"/>
        <v>185840147.65000001</v>
      </c>
      <c r="N31" s="9">
        <f t="shared" si="52"/>
        <v>97913076.920000002</v>
      </c>
      <c r="O31" s="9">
        <f t="shared" si="52"/>
        <v>15319583.9</v>
      </c>
      <c r="P31" s="9">
        <f t="shared" si="52"/>
        <v>193340556.23890111</v>
      </c>
      <c r="Q31" s="9">
        <f t="shared" ref="Q31" si="53">SUM(Q32:Q34)</f>
        <v>238496028.41999999</v>
      </c>
      <c r="R31" s="9">
        <f t="shared" si="52"/>
        <v>164421891.51000002</v>
      </c>
      <c r="S31" s="9">
        <f t="shared" si="52"/>
        <v>196656004.69999999</v>
      </c>
      <c r="T31" s="9">
        <f t="shared" si="52"/>
        <v>227900000</v>
      </c>
      <c r="U31" s="9">
        <f t="shared" si="52"/>
        <v>155000000</v>
      </c>
      <c r="V31" s="9">
        <f t="shared" ref="V31" si="54">SUM(V32:V34)</f>
        <v>155000000</v>
      </c>
      <c r="W31" s="24"/>
      <c r="X31" s="24"/>
      <c r="Y31" s="24"/>
    </row>
    <row r="32" spans="1:25" s="2" customFormat="1" ht="26.25" customHeight="1" x14ac:dyDescent="0.2">
      <c r="A32" s="146"/>
      <c r="B32" s="169"/>
      <c r="C32" s="171"/>
      <c r="D32" s="139" t="s">
        <v>30</v>
      </c>
      <c r="E32" s="139" t="s">
        <v>21</v>
      </c>
      <c r="F32" s="139" t="s">
        <v>21</v>
      </c>
      <c r="G32" s="139" t="s">
        <v>21</v>
      </c>
      <c r="H32" s="139" t="s">
        <v>21</v>
      </c>
      <c r="I32" s="9">
        <f t="shared" si="51"/>
        <v>722071000</v>
      </c>
      <c r="J32" s="9">
        <f t="shared" ref="J32:R32" si="55">J37+J40+J60+J79</f>
        <v>55458000</v>
      </c>
      <c r="K32" s="9">
        <f t="shared" si="55"/>
        <v>401440000</v>
      </c>
      <c r="L32" s="9">
        <f t="shared" si="55"/>
        <v>135173000</v>
      </c>
      <c r="M32" s="9">
        <f t="shared" si="55"/>
        <v>110000000</v>
      </c>
      <c r="N32" s="9">
        <f t="shared" si="55"/>
        <v>0</v>
      </c>
      <c r="O32" s="9">
        <f t="shared" si="55"/>
        <v>0</v>
      </c>
      <c r="P32" s="9">
        <f t="shared" ref="P32:Q32" si="56">P37+P40+P60+P77</f>
        <v>20000000</v>
      </c>
      <c r="Q32" s="9">
        <f t="shared" si="56"/>
        <v>0</v>
      </c>
      <c r="R32" s="9">
        <f t="shared" si="55"/>
        <v>0</v>
      </c>
      <c r="S32" s="9">
        <f t="shared" ref="S32" si="57">S37+S40+S60+S79</f>
        <v>0</v>
      </c>
      <c r="T32" s="9">
        <f t="shared" ref="T32" si="58">T37+T40+T60+T79</f>
        <v>0</v>
      </c>
      <c r="U32" s="9">
        <f t="shared" ref="U32" si="59">U37+U40+U60+U79</f>
        <v>0</v>
      </c>
      <c r="V32" s="9">
        <f t="shared" ref="V32" si="60">V37+V40+V60+V79</f>
        <v>0</v>
      </c>
      <c r="W32" s="24"/>
      <c r="X32" s="24"/>
      <c r="Y32" s="24"/>
    </row>
    <row r="33" spans="1:25" s="2" customFormat="1" ht="34.5" customHeight="1" x14ac:dyDescent="0.2">
      <c r="A33" s="146"/>
      <c r="B33" s="169"/>
      <c r="C33" s="171"/>
      <c r="D33" s="139" t="s">
        <v>309</v>
      </c>
      <c r="E33" s="139" t="s">
        <v>21</v>
      </c>
      <c r="F33" s="139" t="s">
        <v>21</v>
      </c>
      <c r="G33" s="139" t="s">
        <v>21</v>
      </c>
      <c r="H33" s="139" t="s">
        <v>21</v>
      </c>
      <c r="I33" s="9">
        <f t="shared" si="51"/>
        <v>1242446422.0089011</v>
      </c>
      <c r="J33" s="9">
        <f t="shared" ref="J33:O33" si="61">J38+J41+J61+J80</f>
        <v>0</v>
      </c>
      <c r="K33" s="9">
        <f t="shared" si="61"/>
        <v>0</v>
      </c>
      <c r="L33" s="9">
        <f t="shared" si="61"/>
        <v>499000</v>
      </c>
      <c r="M33" s="9">
        <f t="shared" si="61"/>
        <v>41040147.649999999</v>
      </c>
      <c r="N33" s="9">
        <f t="shared" si="61"/>
        <v>9986076.9199999999</v>
      </c>
      <c r="O33" s="9">
        <f t="shared" si="61"/>
        <v>15319583.9</v>
      </c>
      <c r="P33" s="9">
        <f>P38+P41+P61+P78+P83</f>
        <v>134120556.23890111</v>
      </c>
      <c r="Q33" s="9">
        <f>Q38+Q41+Q61+Q78+Q83</f>
        <v>148496028.41999999</v>
      </c>
      <c r="R33" s="9">
        <f t="shared" ref="R33" si="62">R38+R41+R61+R80</f>
        <v>158429024.18000001</v>
      </c>
      <c r="S33" s="9">
        <f>S38+S41+S61+S80</f>
        <v>196656004.69999999</v>
      </c>
      <c r="T33" s="9">
        <f>T38+T41+T61+T80</f>
        <v>227900000</v>
      </c>
      <c r="U33" s="9">
        <f>U38+U41+U61+U80</f>
        <v>155000000</v>
      </c>
      <c r="V33" s="9">
        <f>V38+V41+V61+V80</f>
        <v>155000000</v>
      </c>
      <c r="W33" s="24"/>
      <c r="X33" s="24"/>
      <c r="Y33" s="24"/>
    </row>
    <row r="34" spans="1:25" s="2" customFormat="1" ht="36" customHeight="1" x14ac:dyDescent="0.2">
      <c r="A34" s="146"/>
      <c r="B34" s="169"/>
      <c r="C34" s="162"/>
      <c r="D34" s="139" t="s">
        <v>32</v>
      </c>
      <c r="E34" s="139" t="s">
        <v>21</v>
      </c>
      <c r="F34" s="139" t="s">
        <v>21</v>
      </c>
      <c r="G34" s="139" t="s">
        <v>21</v>
      </c>
      <c r="H34" s="139" t="s">
        <v>21</v>
      </c>
      <c r="I34" s="9">
        <f t="shared" si="51"/>
        <v>356939867.32999998</v>
      </c>
      <c r="J34" s="9">
        <f t="shared" ref="J34:R34" si="63">J39+J42+J62</f>
        <v>0</v>
      </c>
      <c r="K34" s="9">
        <f t="shared" si="63"/>
        <v>0</v>
      </c>
      <c r="L34" s="9">
        <f t="shared" si="63"/>
        <v>99000000</v>
      </c>
      <c r="M34" s="9">
        <f t="shared" si="63"/>
        <v>34800000</v>
      </c>
      <c r="N34" s="9">
        <f t="shared" si="63"/>
        <v>87927000</v>
      </c>
      <c r="O34" s="9">
        <f t="shared" si="63"/>
        <v>0</v>
      </c>
      <c r="P34" s="9">
        <f t="shared" si="63"/>
        <v>39220000</v>
      </c>
      <c r="Q34" s="9">
        <f t="shared" ref="Q34" si="64">Q39+Q42+Q62</f>
        <v>90000000</v>
      </c>
      <c r="R34" s="9">
        <f t="shared" si="63"/>
        <v>5992867.3300000001</v>
      </c>
      <c r="S34" s="9">
        <f t="shared" ref="S34" si="65">S39+S42+S62</f>
        <v>0</v>
      </c>
      <c r="T34" s="9">
        <f t="shared" ref="T34" si="66">T39+T42+T62</f>
        <v>0</v>
      </c>
      <c r="U34" s="9">
        <f t="shared" ref="U34" si="67">U39+U42+U62</f>
        <v>0</v>
      </c>
      <c r="V34" s="9">
        <f t="shared" ref="V34" si="68">V39+V42+V62</f>
        <v>0</v>
      </c>
      <c r="W34" s="24"/>
      <c r="X34" s="24"/>
      <c r="Y34" s="24"/>
    </row>
    <row r="35" spans="1:25" ht="15.75" hidden="1" customHeight="1" x14ac:dyDescent="0.2">
      <c r="A35" s="146"/>
      <c r="B35" s="169"/>
      <c r="C35" s="146"/>
      <c r="D35" s="29"/>
      <c r="E35" s="146"/>
      <c r="F35" s="146"/>
      <c r="G35" s="146"/>
      <c r="H35" s="146"/>
      <c r="I35" s="9">
        <f t="shared" si="51"/>
        <v>0</v>
      </c>
      <c r="J35" s="143"/>
      <c r="K35" s="143"/>
      <c r="L35" s="143"/>
      <c r="M35" s="143"/>
      <c r="N35" s="143"/>
      <c r="O35" s="143"/>
      <c r="P35" s="143"/>
      <c r="Q35" s="143"/>
      <c r="R35" s="143"/>
      <c r="S35" s="143"/>
      <c r="T35" s="143"/>
      <c r="U35" s="143"/>
      <c r="V35" s="143"/>
      <c r="W35" s="5"/>
      <c r="X35" s="5"/>
      <c r="Y35" s="5"/>
    </row>
    <row r="36" spans="1:25" ht="15.75" hidden="1" customHeight="1" x14ac:dyDescent="0.2">
      <c r="A36" s="146"/>
      <c r="B36" s="170"/>
      <c r="C36" s="146"/>
      <c r="D36" s="29"/>
      <c r="E36" s="146"/>
      <c r="F36" s="146"/>
      <c r="G36" s="146"/>
      <c r="H36" s="146"/>
      <c r="I36" s="9">
        <f t="shared" si="51"/>
        <v>0</v>
      </c>
      <c r="J36" s="143"/>
      <c r="K36" s="143"/>
      <c r="L36" s="143"/>
      <c r="M36" s="143"/>
      <c r="N36" s="143"/>
      <c r="O36" s="143"/>
      <c r="P36" s="143"/>
      <c r="Q36" s="143"/>
      <c r="R36" s="143"/>
      <c r="S36" s="143"/>
      <c r="T36" s="143"/>
      <c r="U36" s="143"/>
      <c r="V36" s="143"/>
      <c r="W36" s="5"/>
      <c r="X36" s="5"/>
      <c r="Y36" s="5"/>
    </row>
    <row r="37" spans="1:25" s="2" customFormat="1" ht="23.25" customHeight="1" x14ac:dyDescent="0.2">
      <c r="A37" s="164">
        <v>17</v>
      </c>
      <c r="B37" s="168" t="s">
        <v>67</v>
      </c>
      <c r="C37" s="159" t="s">
        <v>310</v>
      </c>
      <c r="D37" s="30" t="s">
        <v>30</v>
      </c>
      <c r="E37" s="139" t="s">
        <v>21</v>
      </c>
      <c r="F37" s="139" t="s">
        <v>21</v>
      </c>
      <c r="G37" s="139" t="s">
        <v>21</v>
      </c>
      <c r="H37" s="139" t="s">
        <v>21</v>
      </c>
      <c r="I37" s="9">
        <f t="shared" si="51"/>
        <v>0</v>
      </c>
      <c r="J37" s="9">
        <v>0</v>
      </c>
      <c r="K37" s="9">
        <v>0</v>
      </c>
      <c r="L37" s="9">
        <v>0</v>
      </c>
      <c r="M37" s="9">
        <v>0</v>
      </c>
      <c r="N37" s="9">
        <v>0</v>
      </c>
      <c r="O37" s="9">
        <v>0</v>
      </c>
      <c r="P37" s="9">
        <v>0</v>
      </c>
      <c r="Q37" s="9">
        <v>0</v>
      </c>
      <c r="R37" s="9">
        <v>0</v>
      </c>
      <c r="S37" s="9">
        <v>0</v>
      </c>
      <c r="T37" s="9">
        <v>0</v>
      </c>
      <c r="U37" s="9">
        <v>0</v>
      </c>
      <c r="V37" s="9">
        <v>0</v>
      </c>
      <c r="W37" s="24"/>
      <c r="X37" s="24"/>
      <c r="Y37" s="24"/>
    </row>
    <row r="38" spans="1:25" s="2" customFormat="1" ht="34.5" customHeight="1" x14ac:dyDescent="0.2">
      <c r="A38" s="174"/>
      <c r="B38" s="169"/>
      <c r="C38" s="159"/>
      <c r="D38" s="30" t="s">
        <v>297</v>
      </c>
      <c r="E38" s="139" t="s">
        <v>21</v>
      </c>
      <c r="F38" s="139" t="s">
        <v>21</v>
      </c>
      <c r="G38" s="139" t="s">
        <v>21</v>
      </c>
      <c r="H38" s="139" t="s">
        <v>21</v>
      </c>
      <c r="I38" s="9">
        <f t="shared" si="51"/>
        <v>1773000</v>
      </c>
      <c r="J38" s="9">
        <f>J53+J55+J59</f>
        <v>0</v>
      </c>
      <c r="K38" s="9">
        <f t="shared" ref="K38:R38" si="69">K53+K55+K59</f>
        <v>0</v>
      </c>
      <c r="L38" s="9">
        <f t="shared" si="69"/>
        <v>0</v>
      </c>
      <c r="M38" s="9">
        <f t="shared" si="69"/>
        <v>0</v>
      </c>
      <c r="N38" s="9">
        <f t="shared" si="69"/>
        <v>1773000</v>
      </c>
      <c r="O38" s="9">
        <f t="shared" si="69"/>
        <v>0</v>
      </c>
      <c r="P38" s="9">
        <f t="shared" si="69"/>
        <v>0</v>
      </c>
      <c r="Q38" s="9">
        <f t="shared" si="69"/>
        <v>0</v>
      </c>
      <c r="R38" s="9">
        <f t="shared" si="69"/>
        <v>0</v>
      </c>
      <c r="S38" s="9">
        <f t="shared" ref="S38" si="70">S53+S55+S59</f>
        <v>0</v>
      </c>
      <c r="T38" s="9">
        <f t="shared" ref="T38" si="71">T53+T55+T59</f>
        <v>0</v>
      </c>
      <c r="U38" s="9">
        <f t="shared" ref="U38" si="72">U53+U55+U59</f>
        <v>0</v>
      </c>
      <c r="V38" s="9">
        <f t="shared" ref="V38" si="73">V53+V55+V59</f>
        <v>0</v>
      </c>
      <c r="W38" s="24"/>
      <c r="X38" s="24"/>
      <c r="Y38" s="24"/>
    </row>
    <row r="39" spans="1:25" s="2" customFormat="1" ht="33.75" customHeight="1" x14ac:dyDescent="0.2">
      <c r="A39" s="174"/>
      <c r="B39" s="169"/>
      <c r="C39" s="159"/>
      <c r="D39" s="30" t="s">
        <v>32</v>
      </c>
      <c r="E39" s="139" t="s">
        <v>21</v>
      </c>
      <c r="F39" s="139" t="s">
        <v>21</v>
      </c>
      <c r="G39" s="139" t="s">
        <v>21</v>
      </c>
      <c r="H39" s="139" t="s">
        <v>21</v>
      </c>
      <c r="I39" s="9">
        <f t="shared" si="51"/>
        <v>17927000</v>
      </c>
      <c r="J39" s="9">
        <f>J54+J56</f>
        <v>0</v>
      </c>
      <c r="K39" s="9">
        <f t="shared" ref="K39:R39" si="74">K54+K56</f>
        <v>0</v>
      </c>
      <c r="L39" s="9">
        <f t="shared" si="74"/>
        <v>0</v>
      </c>
      <c r="M39" s="9">
        <f t="shared" si="74"/>
        <v>0</v>
      </c>
      <c r="N39" s="9">
        <f t="shared" si="74"/>
        <v>17927000</v>
      </c>
      <c r="O39" s="9">
        <f t="shared" si="74"/>
        <v>0</v>
      </c>
      <c r="P39" s="9">
        <f t="shared" si="74"/>
        <v>0</v>
      </c>
      <c r="Q39" s="9">
        <f t="shared" si="74"/>
        <v>0</v>
      </c>
      <c r="R39" s="9">
        <f t="shared" si="74"/>
        <v>0</v>
      </c>
      <c r="S39" s="9">
        <f t="shared" ref="S39" si="75">S54+S56</f>
        <v>0</v>
      </c>
      <c r="T39" s="9">
        <f t="shared" ref="T39" si="76">T54+T56</f>
        <v>0</v>
      </c>
      <c r="U39" s="9">
        <f t="shared" ref="U39" si="77">U54+U56</f>
        <v>0</v>
      </c>
      <c r="V39" s="9">
        <f t="shared" ref="V39" si="78">V54+V56</f>
        <v>0</v>
      </c>
      <c r="W39" s="24"/>
      <c r="X39" s="24"/>
      <c r="Y39" s="24"/>
    </row>
    <row r="40" spans="1:25" s="2" customFormat="1" ht="24" customHeight="1" x14ac:dyDescent="0.2">
      <c r="A40" s="174"/>
      <c r="B40" s="169"/>
      <c r="C40" s="161" t="s">
        <v>311</v>
      </c>
      <c r="D40" s="30" t="s">
        <v>30</v>
      </c>
      <c r="E40" s="139"/>
      <c r="F40" s="139"/>
      <c r="G40" s="139"/>
      <c r="H40" s="139"/>
      <c r="I40" s="9">
        <f t="shared" si="51"/>
        <v>711654000</v>
      </c>
      <c r="J40" s="9">
        <f>J43+J44+J45+J46+J47+J48</f>
        <v>50265000</v>
      </c>
      <c r="K40" s="9">
        <f t="shared" ref="K40:R40" si="79">K43+K44+K45+K46+K47+K48</f>
        <v>400000000</v>
      </c>
      <c r="L40" s="9">
        <f t="shared" si="79"/>
        <v>131389000</v>
      </c>
      <c r="M40" s="9">
        <f t="shared" si="79"/>
        <v>110000000</v>
      </c>
      <c r="N40" s="9">
        <f t="shared" si="79"/>
        <v>0</v>
      </c>
      <c r="O40" s="9">
        <f t="shared" si="79"/>
        <v>0</v>
      </c>
      <c r="P40" s="9">
        <f t="shared" si="79"/>
        <v>20000000</v>
      </c>
      <c r="Q40" s="9">
        <f t="shared" si="79"/>
        <v>0</v>
      </c>
      <c r="R40" s="9">
        <f t="shared" si="79"/>
        <v>0</v>
      </c>
      <c r="S40" s="9">
        <f t="shared" ref="S40" si="80">S43+S44+S45+S46+S47+S48</f>
        <v>0</v>
      </c>
      <c r="T40" s="9">
        <f t="shared" ref="T40" si="81">T43+T44+T45+T46+T47+T48</f>
        <v>0</v>
      </c>
      <c r="U40" s="9">
        <f t="shared" ref="U40" si="82">U43+U44+U45+U46+U47+U48</f>
        <v>0</v>
      </c>
      <c r="V40" s="9">
        <f t="shared" ref="V40" si="83">V43+V44+V45+V46+V47+V48</f>
        <v>0</v>
      </c>
      <c r="W40" s="24"/>
      <c r="X40" s="24"/>
      <c r="Y40" s="24"/>
    </row>
    <row r="41" spans="1:25" s="2" customFormat="1" ht="33" customHeight="1" x14ac:dyDescent="0.2">
      <c r="A41" s="174"/>
      <c r="B41" s="169"/>
      <c r="C41" s="171"/>
      <c r="D41" s="30" t="s">
        <v>297</v>
      </c>
      <c r="E41" s="139"/>
      <c r="F41" s="139"/>
      <c r="G41" s="139"/>
      <c r="H41" s="139"/>
      <c r="I41" s="9">
        <f t="shared" si="51"/>
        <v>37045833.799999997</v>
      </c>
      <c r="J41" s="9">
        <f>J49+J51+J52+J57</f>
        <v>0</v>
      </c>
      <c r="K41" s="9">
        <f t="shared" ref="K41:P41" si="84">K49+K51+K52+K57</f>
        <v>0</v>
      </c>
      <c r="L41" s="9">
        <f t="shared" si="84"/>
        <v>499000</v>
      </c>
      <c r="M41" s="9">
        <f t="shared" si="84"/>
        <v>28056172.98</v>
      </c>
      <c r="N41" s="9">
        <f t="shared" si="84"/>
        <v>6923076.9199999999</v>
      </c>
      <c r="O41" s="9">
        <f t="shared" si="84"/>
        <v>1567583.9</v>
      </c>
      <c r="P41" s="9">
        <f t="shared" si="84"/>
        <v>0</v>
      </c>
      <c r="Q41" s="9">
        <f t="shared" ref="Q41:V41" si="85">Q49+Q51+Q52+Q57</f>
        <v>0</v>
      </c>
      <c r="R41" s="9">
        <f t="shared" si="85"/>
        <v>0</v>
      </c>
      <c r="S41" s="9">
        <f t="shared" si="85"/>
        <v>0</v>
      </c>
      <c r="T41" s="9">
        <f t="shared" si="85"/>
        <v>0</v>
      </c>
      <c r="U41" s="9">
        <f t="shared" si="85"/>
        <v>0</v>
      </c>
      <c r="V41" s="9">
        <f t="shared" si="85"/>
        <v>0</v>
      </c>
      <c r="W41" s="25"/>
      <c r="X41" s="25"/>
      <c r="Y41" s="25"/>
    </row>
    <row r="42" spans="1:25" s="2" customFormat="1" ht="35.25" customHeight="1" x14ac:dyDescent="0.2">
      <c r="A42" s="165"/>
      <c r="B42" s="170"/>
      <c r="C42" s="162"/>
      <c r="D42" s="30" t="s">
        <v>32</v>
      </c>
      <c r="E42" s="139"/>
      <c r="F42" s="139"/>
      <c r="G42" s="139"/>
      <c r="H42" s="139"/>
      <c r="I42" s="9">
        <f t="shared" si="51"/>
        <v>169000000</v>
      </c>
      <c r="J42" s="9">
        <f>J50+J58</f>
        <v>0</v>
      </c>
      <c r="K42" s="9">
        <f t="shared" ref="K42:R42" si="86">K50+K58</f>
        <v>0</v>
      </c>
      <c r="L42" s="9">
        <f t="shared" si="86"/>
        <v>99000000</v>
      </c>
      <c r="M42" s="9">
        <f t="shared" si="86"/>
        <v>0</v>
      </c>
      <c r="N42" s="9">
        <f t="shared" si="86"/>
        <v>70000000</v>
      </c>
      <c r="O42" s="9">
        <f t="shared" si="86"/>
        <v>0</v>
      </c>
      <c r="P42" s="9">
        <f t="shared" si="86"/>
        <v>0</v>
      </c>
      <c r="Q42" s="9">
        <f t="shared" si="86"/>
        <v>0</v>
      </c>
      <c r="R42" s="9">
        <f t="shared" si="86"/>
        <v>0</v>
      </c>
      <c r="S42" s="9">
        <f t="shared" ref="S42" si="87">S50+S58</f>
        <v>0</v>
      </c>
      <c r="T42" s="9">
        <f t="shared" ref="T42" si="88">T50+T58</f>
        <v>0</v>
      </c>
      <c r="U42" s="9">
        <f t="shared" ref="U42" si="89">U50+U58</f>
        <v>0</v>
      </c>
      <c r="V42" s="9">
        <f t="shared" ref="V42" si="90">V50+V58</f>
        <v>0</v>
      </c>
      <c r="W42" s="24"/>
      <c r="X42" s="24"/>
      <c r="Y42" s="24"/>
    </row>
    <row r="43" spans="1:25" ht="45" customHeight="1" x14ac:dyDescent="0.2">
      <c r="A43" s="137">
        <v>18</v>
      </c>
      <c r="B43" s="138" t="s">
        <v>68</v>
      </c>
      <c r="C43" s="141" t="s">
        <v>312</v>
      </c>
      <c r="D43" s="137" t="s">
        <v>30</v>
      </c>
      <c r="E43" s="137" t="s">
        <v>21</v>
      </c>
      <c r="F43" s="137" t="s">
        <v>21</v>
      </c>
      <c r="G43" s="137" t="s">
        <v>21</v>
      </c>
      <c r="H43" s="137" t="s">
        <v>21</v>
      </c>
      <c r="I43" s="9">
        <f t="shared" si="51"/>
        <v>19834000</v>
      </c>
      <c r="J43" s="140">
        <v>19834000</v>
      </c>
      <c r="K43" s="140">
        <v>0</v>
      </c>
      <c r="L43" s="140">
        <v>0</v>
      </c>
      <c r="M43" s="140">
        <v>0</v>
      </c>
      <c r="N43" s="140">
        <v>0</v>
      </c>
      <c r="O43" s="140">
        <v>0</v>
      </c>
      <c r="P43" s="140">
        <v>0</v>
      </c>
      <c r="Q43" s="140">
        <v>0</v>
      </c>
      <c r="R43" s="140">
        <v>0</v>
      </c>
      <c r="S43" s="140">
        <v>0</v>
      </c>
      <c r="T43" s="140">
        <v>0</v>
      </c>
      <c r="U43" s="140">
        <v>0</v>
      </c>
      <c r="V43" s="140">
        <v>0</v>
      </c>
      <c r="W43" s="5"/>
      <c r="X43" s="5"/>
      <c r="Y43" s="5"/>
    </row>
    <row r="44" spans="1:25" ht="48" x14ac:dyDescent="0.2">
      <c r="A44" s="137">
        <v>19</v>
      </c>
      <c r="B44" s="138" t="s">
        <v>69</v>
      </c>
      <c r="C44" s="141" t="s">
        <v>312</v>
      </c>
      <c r="D44" s="137" t="s">
        <v>30</v>
      </c>
      <c r="E44" s="137" t="s">
        <v>21</v>
      </c>
      <c r="F44" s="137" t="s">
        <v>21</v>
      </c>
      <c r="G44" s="137" t="s">
        <v>21</v>
      </c>
      <c r="H44" s="137" t="s">
        <v>21</v>
      </c>
      <c r="I44" s="9">
        <f t="shared" si="51"/>
        <v>30431000</v>
      </c>
      <c r="J44" s="140">
        <v>30431000</v>
      </c>
      <c r="K44" s="140">
        <v>0</v>
      </c>
      <c r="L44" s="140">
        <v>0</v>
      </c>
      <c r="M44" s="140">
        <v>0</v>
      </c>
      <c r="N44" s="140">
        <v>0</v>
      </c>
      <c r="O44" s="140">
        <v>0</v>
      </c>
      <c r="P44" s="140">
        <v>0</v>
      </c>
      <c r="Q44" s="140">
        <v>0</v>
      </c>
      <c r="R44" s="140">
        <v>0</v>
      </c>
      <c r="S44" s="140">
        <v>0</v>
      </c>
      <c r="T44" s="140">
        <v>0</v>
      </c>
      <c r="U44" s="140">
        <v>0</v>
      </c>
      <c r="V44" s="140">
        <v>0</v>
      </c>
      <c r="W44" s="5"/>
      <c r="X44" s="5"/>
      <c r="Y44" s="5"/>
    </row>
    <row r="45" spans="1:25" ht="48" x14ac:dyDescent="0.2">
      <c r="A45" s="137">
        <v>20</v>
      </c>
      <c r="B45" s="138" t="s">
        <v>70</v>
      </c>
      <c r="C45" s="141" t="s">
        <v>312</v>
      </c>
      <c r="D45" s="137" t="s">
        <v>30</v>
      </c>
      <c r="E45" s="137" t="s">
        <v>21</v>
      </c>
      <c r="F45" s="137" t="s">
        <v>21</v>
      </c>
      <c r="G45" s="137" t="s">
        <v>21</v>
      </c>
      <c r="H45" s="137" t="s">
        <v>21</v>
      </c>
      <c r="I45" s="9">
        <f t="shared" si="51"/>
        <v>400000000</v>
      </c>
      <c r="J45" s="140">
        <v>0</v>
      </c>
      <c r="K45" s="140">
        <v>400000000</v>
      </c>
      <c r="L45" s="140">
        <v>0</v>
      </c>
      <c r="M45" s="140">
        <v>0</v>
      </c>
      <c r="N45" s="140">
        <v>0</v>
      </c>
      <c r="O45" s="140">
        <v>0</v>
      </c>
      <c r="P45" s="140">
        <v>0</v>
      </c>
      <c r="Q45" s="140">
        <v>0</v>
      </c>
      <c r="R45" s="140">
        <v>0</v>
      </c>
      <c r="S45" s="140">
        <v>0</v>
      </c>
      <c r="T45" s="140">
        <v>0</v>
      </c>
      <c r="U45" s="140">
        <v>0</v>
      </c>
      <c r="V45" s="140">
        <v>0</v>
      </c>
      <c r="W45" s="5"/>
      <c r="X45" s="5"/>
      <c r="Y45" s="5"/>
    </row>
    <row r="46" spans="1:25" ht="81" customHeight="1" x14ac:dyDescent="0.2">
      <c r="A46" s="137">
        <v>21</v>
      </c>
      <c r="B46" s="138" t="s">
        <v>71</v>
      </c>
      <c r="C46" s="141" t="s">
        <v>312</v>
      </c>
      <c r="D46" s="137" t="s">
        <v>30</v>
      </c>
      <c r="E46" s="137" t="s">
        <v>21</v>
      </c>
      <c r="F46" s="137" t="s">
        <v>21</v>
      </c>
      <c r="G46" s="137" t="s">
        <v>21</v>
      </c>
      <c r="H46" s="137" t="s">
        <v>21</v>
      </c>
      <c r="I46" s="9">
        <f t="shared" si="51"/>
        <v>131389000</v>
      </c>
      <c r="J46" s="140">
        <v>0</v>
      </c>
      <c r="K46" s="140">
        <v>0</v>
      </c>
      <c r="L46" s="140">
        <v>131389000</v>
      </c>
      <c r="M46" s="140">
        <v>0</v>
      </c>
      <c r="N46" s="140">
        <v>0</v>
      </c>
      <c r="O46" s="140">
        <v>0</v>
      </c>
      <c r="P46" s="140">
        <v>0</v>
      </c>
      <c r="Q46" s="140">
        <v>0</v>
      </c>
      <c r="R46" s="140">
        <v>0</v>
      </c>
      <c r="S46" s="140">
        <v>0</v>
      </c>
      <c r="T46" s="140">
        <v>0</v>
      </c>
      <c r="U46" s="140">
        <v>0</v>
      </c>
      <c r="V46" s="140">
        <v>0</v>
      </c>
      <c r="W46" s="5"/>
      <c r="X46" s="5"/>
      <c r="Y46" s="5"/>
    </row>
    <row r="47" spans="1:25" ht="57.75" customHeight="1" x14ac:dyDescent="0.2">
      <c r="A47" s="137">
        <v>22</v>
      </c>
      <c r="B47" s="138" t="s">
        <v>72</v>
      </c>
      <c r="C47" s="141" t="s">
        <v>312</v>
      </c>
      <c r="D47" s="137" t="s">
        <v>30</v>
      </c>
      <c r="E47" s="137" t="s">
        <v>21</v>
      </c>
      <c r="F47" s="137" t="s">
        <v>21</v>
      </c>
      <c r="G47" s="137" t="s">
        <v>21</v>
      </c>
      <c r="H47" s="137" t="s">
        <v>21</v>
      </c>
      <c r="I47" s="9">
        <f t="shared" si="51"/>
        <v>110000000</v>
      </c>
      <c r="J47" s="140">
        <v>0</v>
      </c>
      <c r="K47" s="140">
        <v>0</v>
      </c>
      <c r="L47" s="140">
        <v>0</v>
      </c>
      <c r="M47" s="140">
        <v>110000000</v>
      </c>
      <c r="N47" s="140">
        <v>0</v>
      </c>
      <c r="O47" s="140">
        <v>0</v>
      </c>
      <c r="P47" s="140">
        <v>0</v>
      </c>
      <c r="Q47" s="140">
        <v>0</v>
      </c>
      <c r="R47" s="140">
        <v>0</v>
      </c>
      <c r="S47" s="140">
        <v>0</v>
      </c>
      <c r="T47" s="140">
        <v>0</v>
      </c>
      <c r="U47" s="140">
        <v>0</v>
      </c>
      <c r="V47" s="140">
        <v>0</v>
      </c>
      <c r="W47" s="5"/>
      <c r="X47" s="5"/>
      <c r="Y47" s="5"/>
    </row>
    <row r="48" spans="1:25" ht="45" customHeight="1" x14ac:dyDescent="0.2">
      <c r="A48" s="137">
        <v>23</v>
      </c>
      <c r="B48" s="138" t="s">
        <v>73</v>
      </c>
      <c r="C48" s="141" t="s">
        <v>312</v>
      </c>
      <c r="D48" s="137" t="s">
        <v>30</v>
      </c>
      <c r="E48" s="137" t="s">
        <v>21</v>
      </c>
      <c r="F48" s="137" t="s">
        <v>21</v>
      </c>
      <c r="G48" s="137" t="s">
        <v>21</v>
      </c>
      <c r="H48" s="137" t="s">
        <v>21</v>
      </c>
      <c r="I48" s="9">
        <f t="shared" si="51"/>
        <v>20000000</v>
      </c>
      <c r="J48" s="140">
        <v>0</v>
      </c>
      <c r="K48" s="140">
        <v>0</v>
      </c>
      <c r="L48" s="140">
        <v>0</v>
      </c>
      <c r="M48" s="140">
        <v>0</v>
      </c>
      <c r="N48" s="140">
        <v>0</v>
      </c>
      <c r="O48" s="140">
        <v>0</v>
      </c>
      <c r="P48" s="140">
        <v>20000000</v>
      </c>
      <c r="Q48" s="140">
        <v>0</v>
      </c>
      <c r="R48" s="140">
        <v>0</v>
      </c>
      <c r="S48" s="140">
        <v>0</v>
      </c>
      <c r="T48" s="140">
        <v>0</v>
      </c>
      <c r="U48" s="140">
        <v>0</v>
      </c>
      <c r="V48" s="140">
        <v>0</v>
      </c>
      <c r="W48" s="5"/>
      <c r="X48" s="5"/>
      <c r="Y48" s="5"/>
    </row>
    <row r="49" spans="1:25" ht="43.5" customHeight="1" x14ac:dyDescent="0.2">
      <c r="A49" s="146">
        <v>24</v>
      </c>
      <c r="B49" s="155" t="s">
        <v>74</v>
      </c>
      <c r="C49" s="154" t="s">
        <v>313</v>
      </c>
      <c r="D49" s="137" t="s">
        <v>314</v>
      </c>
      <c r="E49" s="137"/>
      <c r="F49" s="137"/>
      <c r="G49" s="137"/>
      <c r="H49" s="137"/>
      <c r="I49" s="9">
        <f t="shared" si="51"/>
        <v>99000</v>
      </c>
      <c r="J49" s="140">
        <v>0</v>
      </c>
      <c r="K49" s="140">
        <v>0</v>
      </c>
      <c r="L49" s="140">
        <v>99000</v>
      </c>
      <c r="M49" s="140">
        <v>0</v>
      </c>
      <c r="N49" s="140">
        <v>0</v>
      </c>
      <c r="O49" s="140">
        <v>0</v>
      </c>
      <c r="P49" s="140">
        <v>0</v>
      </c>
      <c r="Q49" s="140">
        <v>0</v>
      </c>
      <c r="R49" s="140">
        <v>0</v>
      </c>
      <c r="S49" s="140">
        <v>0</v>
      </c>
      <c r="T49" s="140">
        <v>0</v>
      </c>
      <c r="U49" s="140">
        <v>0</v>
      </c>
      <c r="V49" s="140">
        <v>0</v>
      </c>
      <c r="W49" s="5"/>
      <c r="X49" s="5"/>
      <c r="Y49" s="5"/>
    </row>
    <row r="50" spans="1:25" ht="37.5" customHeight="1" x14ac:dyDescent="0.2">
      <c r="A50" s="146"/>
      <c r="B50" s="155"/>
      <c r="C50" s="154"/>
      <c r="D50" s="137" t="s">
        <v>47</v>
      </c>
      <c r="E50" s="137"/>
      <c r="F50" s="137"/>
      <c r="G50" s="137"/>
      <c r="H50" s="137"/>
      <c r="I50" s="9">
        <f t="shared" si="51"/>
        <v>99000000</v>
      </c>
      <c r="J50" s="140">
        <v>0</v>
      </c>
      <c r="K50" s="140">
        <v>0</v>
      </c>
      <c r="L50" s="140">
        <v>99000000</v>
      </c>
      <c r="M50" s="140">
        <v>0</v>
      </c>
      <c r="N50" s="140">
        <v>0</v>
      </c>
      <c r="O50" s="140">
        <v>0</v>
      </c>
      <c r="P50" s="140">
        <v>0</v>
      </c>
      <c r="Q50" s="140">
        <v>0</v>
      </c>
      <c r="R50" s="140">
        <v>0</v>
      </c>
      <c r="S50" s="140">
        <v>0</v>
      </c>
      <c r="T50" s="140">
        <v>0</v>
      </c>
      <c r="U50" s="140">
        <v>0</v>
      </c>
      <c r="V50" s="140">
        <v>0</v>
      </c>
      <c r="W50" s="5"/>
      <c r="X50" s="5"/>
      <c r="Y50" s="5"/>
    </row>
    <row r="51" spans="1:25" ht="81.75" customHeight="1" x14ac:dyDescent="0.2">
      <c r="A51" s="137">
        <v>25</v>
      </c>
      <c r="B51" s="138" t="s">
        <v>91</v>
      </c>
      <c r="C51" s="141" t="s">
        <v>299</v>
      </c>
      <c r="D51" s="137" t="s">
        <v>314</v>
      </c>
      <c r="E51" s="137"/>
      <c r="F51" s="137"/>
      <c r="G51" s="137"/>
      <c r="H51" s="137"/>
      <c r="I51" s="9">
        <f t="shared" si="51"/>
        <v>28356172.98</v>
      </c>
      <c r="J51" s="140">
        <v>0</v>
      </c>
      <c r="K51" s="140">
        <v>0</v>
      </c>
      <c r="L51" s="140">
        <v>300000</v>
      </c>
      <c r="M51" s="140">
        <v>28056172.98</v>
      </c>
      <c r="N51" s="140">
        <v>0</v>
      </c>
      <c r="O51" s="140">
        <v>0</v>
      </c>
      <c r="P51" s="140">
        <v>0</v>
      </c>
      <c r="Q51" s="140">
        <v>0</v>
      </c>
      <c r="R51" s="140">
        <v>0</v>
      </c>
      <c r="S51" s="140">
        <v>0</v>
      </c>
      <c r="T51" s="140">
        <v>0</v>
      </c>
      <c r="U51" s="140">
        <v>0</v>
      </c>
      <c r="V51" s="140">
        <v>0</v>
      </c>
      <c r="W51" s="5"/>
      <c r="X51" s="5"/>
      <c r="Y51" s="5"/>
    </row>
    <row r="52" spans="1:25" ht="70.5" customHeight="1" x14ac:dyDescent="0.2">
      <c r="A52" s="137">
        <v>26</v>
      </c>
      <c r="B52" s="138" t="s">
        <v>75</v>
      </c>
      <c r="C52" s="141" t="s">
        <v>299</v>
      </c>
      <c r="D52" s="137" t="s">
        <v>314</v>
      </c>
      <c r="E52" s="137"/>
      <c r="F52" s="137"/>
      <c r="G52" s="137"/>
      <c r="H52" s="137"/>
      <c r="I52" s="9">
        <f t="shared" si="51"/>
        <v>100000</v>
      </c>
      <c r="J52" s="140">
        <v>0</v>
      </c>
      <c r="K52" s="140">
        <v>0</v>
      </c>
      <c r="L52" s="140">
        <v>100000</v>
      </c>
      <c r="M52" s="140">
        <v>0</v>
      </c>
      <c r="N52" s="140">
        <v>0</v>
      </c>
      <c r="O52" s="140">
        <v>0</v>
      </c>
      <c r="P52" s="140">
        <v>0</v>
      </c>
      <c r="Q52" s="140">
        <v>0</v>
      </c>
      <c r="R52" s="140">
        <v>0</v>
      </c>
      <c r="S52" s="140">
        <v>0</v>
      </c>
      <c r="T52" s="140">
        <v>0</v>
      </c>
      <c r="U52" s="140">
        <v>0</v>
      </c>
      <c r="V52" s="140">
        <v>0</v>
      </c>
      <c r="W52" s="5"/>
      <c r="X52" s="5"/>
      <c r="Y52" s="5"/>
    </row>
    <row r="53" spans="1:25" ht="52.5" customHeight="1" x14ac:dyDescent="0.2">
      <c r="A53" s="146">
        <v>27</v>
      </c>
      <c r="B53" s="163" t="s">
        <v>76</v>
      </c>
      <c r="C53" s="154" t="s">
        <v>315</v>
      </c>
      <c r="D53" s="137" t="s">
        <v>314</v>
      </c>
      <c r="E53" s="137"/>
      <c r="F53" s="137"/>
      <c r="G53" s="137"/>
      <c r="H53" s="137"/>
      <c r="I53" s="9">
        <f t="shared" si="51"/>
        <v>875700</v>
      </c>
      <c r="J53" s="140">
        <v>0</v>
      </c>
      <c r="K53" s="140">
        <v>0</v>
      </c>
      <c r="L53" s="140">
        <v>0</v>
      </c>
      <c r="M53" s="140">
        <v>0</v>
      </c>
      <c r="N53" s="140">
        <v>875700</v>
      </c>
      <c r="O53" s="140">
        <v>0</v>
      </c>
      <c r="P53" s="140">
        <v>0</v>
      </c>
      <c r="Q53" s="140">
        <v>0</v>
      </c>
      <c r="R53" s="140">
        <v>0</v>
      </c>
      <c r="S53" s="140">
        <v>0</v>
      </c>
      <c r="T53" s="140">
        <v>0</v>
      </c>
      <c r="U53" s="140">
        <v>0</v>
      </c>
      <c r="V53" s="140">
        <v>0</v>
      </c>
      <c r="W53" s="5"/>
      <c r="X53" s="5"/>
      <c r="Y53" s="5"/>
    </row>
    <row r="54" spans="1:25" ht="29.25" customHeight="1" x14ac:dyDescent="0.2">
      <c r="A54" s="146"/>
      <c r="B54" s="163"/>
      <c r="C54" s="154"/>
      <c r="D54" s="137" t="s">
        <v>47</v>
      </c>
      <c r="E54" s="137"/>
      <c r="F54" s="137"/>
      <c r="G54" s="137"/>
      <c r="H54" s="137"/>
      <c r="I54" s="9">
        <f t="shared" si="51"/>
        <v>8854300</v>
      </c>
      <c r="J54" s="140">
        <v>0</v>
      </c>
      <c r="K54" s="140">
        <v>0</v>
      </c>
      <c r="L54" s="140">
        <v>0</v>
      </c>
      <c r="M54" s="140">
        <v>0</v>
      </c>
      <c r="N54" s="140">
        <v>8854300</v>
      </c>
      <c r="O54" s="140">
        <v>0</v>
      </c>
      <c r="P54" s="140">
        <v>0</v>
      </c>
      <c r="Q54" s="140">
        <v>0</v>
      </c>
      <c r="R54" s="140">
        <v>0</v>
      </c>
      <c r="S54" s="140">
        <v>0</v>
      </c>
      <c r="T54" s="140">
        <v>0</v>
      </c>
      <c r="U54" s="140">
        <v>0</v>
      </c>
      <c r="V54" s="140">
        <v>0</v>
      </c>
      <c r="W54" s="5"/>
      <c r="X54" s="5"/>
      <c r="Y54" s="5"/>
    </row>
    <row r="55" spans="1:25" ht="49.5" customHeight="1" x14ac:dyDescent="0.2">
      <c r="A55" s="146">
        <v>28</v>
      </c>
      <c r="B55" s="163" t="s">
        <v>77</v>
      </c>
      <c r="C55" s="154" t="s">
        <v>315</v>
      </c>
      <c r="D55" s="137" t="s">
        <v>314</v>
      </c>
      <c r="E55" s="137"/>
      <c r="F55" s="137"/>
      <c r="G55" s="137"/>
      <c r="H55" s="137"/>
      <c r="I55" s="9">
        <f t="shared" si="51"/>
        <v>897300</v>
      </c>
      <c r="J55" s="140">
        <v>0</v>
      </c>
      <c r="K55" s="140">
        <v>0</v>
      </c>
      <c r="L55" s="140">
        <v>0</v>
      </c>
      <c r="M55" s="140">
        <v>0</v>
      </c>
      <c r="N55" s="140">
        <v>897300</v>
      </c>
      <c r="O55" s="140">
        <v>0</v>
      </c>
      <c r="P55" s="140">
        <v>0</v>
      </c>
      <c r="Q55" s="140">
        <v>0</v>
      </c>
      <c r="R55" s="140">
        <v>0</v>
      </c>
      <c r="S55" s="140">
        <v>0</v>
      </c>
      <c r="T55" s="140">
        <v>0</v>
      </c>
      <c r="U55" s="140">
        <v>0</v>
      </c>
      <c r="V55" s="140">
        <v>0</v>
      </c>
      <c r="W55" s="5"/>
      <c r="X55" s="5"/>
      <c r="Y55" s="5"/>
    </row>
    <row r="56" spans="1:25" ht="35.25" customHeight="1" x14ac:dyDescent="0.2">
      <c r="A56" s="146"/>
      <c r="B56" s="163"/>
      <c r="C56" s="154"/>
      <c r="D56" s="137" t="s">
        <v>47</v>
      </c>
      <c r="E56" s="137"/>
      <c r="F56" s="137"/>
      <c r="G56" s="137"/>
      <c r="H56" s="137"/>
      <c r="I56" s="9">
        <f t="shared" si="51"/>
        <v>9072700</v>
      </c>
      <c r="J56" s="140">
        <v>0</v>
      </c>
      <c r="K56" s="140">
        <v>0</v>
      </c>
      <c r="L56" s="140">
        <v>0</v>
      </c>
      <c r="M56" s="140">
        <v>0</v>
      </c>
      <c r="N56" s="140">
        <v>9072700</v>
      </c>
      <c r="O56" s="140">
        <v>0</v>
      </c>
      <c r="P56" s="140">
        <v>0</v>
      </c>
      <c r="Q56" s="140">
        <v>0</v>
      </c>
      <c r="R56" s="140">
        <v>0</v>
      </c>
      <c r="S56" s="140">
        <v>0</v>
      </c>
      <c r="T56" s="140">
        <v>0</v>
      </c>
      <c r="U56" s="140">
        <v>0</v>
      </c>
      <c r="V56" s="140">
        <v>0</v>
      </c>
      <c r="W56" s="5"/>
      <c r="X56" s="5"/>
      <c r="Y56" s="5"/>
    </row>
    <row r="57" spans="1:25" ht="79.5" customHeight="1" x14ac:dyDescent="0.2">
      <c r="A57" s="146">
        <v>29</v>
      </c>
      <c r="B57" s="177" t="s">
        <v>110</v>
      </c>
      <c r="C57" s="166" t="s">
        <v>299</v>
      </c>
      <c r="D57" s="137" t="s">
        <v>314</v>
      </c>
      <c r="E57" s="29"/>
      <c r="F57" s="29"/>
      <c r="G57" s="29"/>
      <c r="H57" s="29"/>
      <c r="I57" s="9">
        <f t="shared" si="51"/>
        <v>8490660.8200000003</v>
      </c>
      <c r="J57" s="140">
        <v>0</v>
      </c>
      <c r="K57" s="140">
        <v>0</v>
      </c>
      <c r="L57" s="140">
        <v>0</v>
      </c>
      <c r="M57" s="140">
        <v>0</v>
      </c>
      <c r="N57" s="140">
        <v>6923076.9199999999</v>
      </c>
      <c r="O57" s="140">
        <v>1567583.9</v>
      </c>
      <c r="P57" s="140">
        <v>0</v>
      </c>
      <c r="Q57" s="140">
        <v>0</v>
      </c>
      <c r="R57" s="140">
        <v>0</v>
      </c>
      <c r="S57" s="140">
        <v>0</v>
      </c>
      <c r="T57" s="140">
        <v>0</v>
      </c>
      <c r="U57" s="140">
        <v>0</v>
      </c>
      <c r="V57" s="140">
        <v>0</v>
      </c>
      <c r="W57" s="5"/>
      <c r="X57" s="5"/>
      <c r="Y57" s="5"/>
    </row>
    <row r="58" spans="1:25" ht="93" customHeight="1" x14ac:dyDescent="0.2">
      <c r="A58" s="146"/>
      <c r="B58" s="178"/>
      <c r="C58" s="167"/>
      <c r="D58" s="137" t="s">
        <v>47</v>
      </c>
      <c r="E58" s="29"/>
      <c r="F58" s="29"/>
      <c r="G58" s="29"/>
      <c r="H58" s="29"/>
      <c r="I58" s="9">
        <f t="shared" si="51"/>
        <v>70000000</v>
      </c>
      <c r="J58" s="140">
        <v>0</v>
      </c>
      <c r="K58" s="140">
        <v>0</v>
      </c>
      <c r="L58" s="140">
        <v>0</v>
      </c>
      <c r="M58" s="140">
        <v>0</v>
      </c>
      <c r="N58" s="140">
        <v>70000000</v>
      </c>
      <c r="O58" s="140">
        <v>0</v>
      </c>
      <c r="P58" s="140">
        <v>0</v>
      </c>
      <c r="Q58" s="140">
        <v>0</v>
      </c>
      <c r="R58" s="140">
        <v>0</v>
      </c>
      <c r="S58" s="140">
        <v>0</v>
      </c>
      <c r="T58" s="140">
        <v>0</v>
      </c>
      <c r="U58" s="140">
        <v>0</v>
      </c>
      <c r="V58" s="140">
        <v>0</v>
      </c>
      <c r="W58" s="5"/>
      <c r="X58" s="5"/>
      <c r="Y58" s="5"/>
    </row>
    <row r="59" spans="1:25" ht="60.75" customHeight="1" x14ac:dyDescent="0.2">
      <c r="A59" s="146"/>
      <c r="B59" s="179"/>
      <c r="C59" s="141" t="s">
        <v>315</v>
      </c>
      <c r="D59" s="137" t="s">
        <v>314</v>
      </c>
      <c r="E59" s="137"/>
      <c r="F59" s="137"/>
      <c r="G59" s="137"/>
      <c r="H59" s="137"/>
      <c r="I59" s="9">
        <f t="shared" si="51"/>
        <v>0</v>
      </c>
      <c r="J59" s="140">
        <v>0</v>
      </c>
      <c r="K59" s="140">
        <v>0</v>
      </c>
      <c r="L59" s="140">
        <v>0</v>
      </c>
      <c r="M59" s="140">
        <v>0</v>
      </c>
      <c r="N59" s="140">
        <v>0</v>
      </c>
      <c r="O59" s="140">
        <v>0</v>
      </c>
      <c r="P59" s="140">
        <v>0</v>
      </c>
      <c r="Q59" s="140">
        <v>0</v>
      </c>
      <c r="R59" s="140">
        <v>0</v>
      </c>
      <c r="S59" s="140">
        <v>0</v>
      </c>
      <c r="T59" s="140">
        <v>0</v>
      </c>
      <c r="U59" s="140">
        <v>0</v>
      </c>
      <c r="V59" s="140">
        <v>0</v>
      </c>
      <c r="W59" s="5"/>
      <c r="X59" s="5"/>
      <c r="Y59" s="5"/>
    </row>
    <row r="60" spans="1:25" s="2" customFormat="1" ht="32.25" customHeight="1" x14ac:dyDescent="0.2">
      <c r="A60" s="159">
        <v>30</v>
      </c>
      <c r="B60" s="160" t="s">
        <v>90</v>
      </c>
      <c r="C60" s="156" t="s">
        <v>315</v>
      </c>
      <c r="D60" s="139" t="s">
        <v>30</v>
      </c>
      <c r="E60" s="139" t="s">
        <v>21</v>
      </c>
      <c r="F60" s="139" t="s">
        <v>21</v>
      </c>
      <c r="G60" s="139" t="s">
        <v>21</v>
      </c>
      <c r="H60" s="139" t="s">
        <v>21</v>
      </c>
      <c r="I60" s="9">
        <f t="shared" si="51"/>
        <v>8877000</v>
      </c>
      <c r="J60" s="9">
        <f t="shared" ref="J60:R60" si="91">J63+J64+J65+J66+J67+J68+J69</f>
        <v>5093000</v>
      </c>
      <c r="K60" s="9">
        <f t="shared" si="91"/>
        <v>0</v>
      </c>
      <c r="L60" s="9">
        <f t="shared" si="91"/>
        <v>3784000</v>
      </c>
      <c r="M60" s="9">
        <f t="shared" si="91"/>
        <v>0</v>
      </c>
      <c r="N60" s="9">
        <f t="shared" si="91"/>
        <v>0</v>
      </c>
      <c r="O60" s="9">
        <f t="shared" si="91"/>
        <v>0</v>
      </c>
      <c r="P60" s="9">
        <f t="shared" si="91"/>
        <v>0</v>
      </c>
      <c r="Q60" s="9">
        <f t="shared" si="91"/>
        <v>0</v>
      </c>
      <c r="R60" s="9">
        <f t="shared" si="91"/>
        <v>0</v>
      </c>
      <c r="S60" s="9">
        <f t="shared" ref="S60" si="92">S63+S64+S65+S66+S67+S68+S69</f>
        <v>0</v>
      </c>
      <c r="T60" s="9">
        <f t="shared" ref="T60" si="93">T63+T64+T65+T66+T67+T68+T69</f>
        <v>0</v>
      </c>
      <c r="U60" s="9">
        <f t="shared" ref="U60" si="94">U63+U64+U65+U66+U67+U68+U69</f>
        <v>0</v>
      </c>
      <c r="V60" s="9">
        <f t="shared" ref="V60" si="95">V63+V64+V65+V66+V67+V68+V69</f>
        <v>0</v>
      </c>
      <c r="W60" s="24"/>
      <c r="X60" s="24"/>
      <c r="Y60" s="24"/>
    </row>
    <row r="61" spans="1:25" s="2" customFormat="1" ht="40.5" customHeight="1" x14ac:dyDescent="0.2">
      <c r="A61" s="159"/>
      <c r="B61" s="160"/>
      <c r="C61" s="157"/>
      <c r="D61" s="139" t="s">
        <v>297</v>
      </c>
      <c r="E61" s="139" t="s">
        <v>21</v>
      </c>
      <c r="F61" s="139" t="s">
        <v>21</v>
      </c>
      <c r="G61" s="139" t="s">
        <v>21</v>
      </c>
      <c r="H61" s="139" t="s">
        <v>21</v>
      </c>
      <c r="I61" s="9">
        <f t="shared" si="51"/>
        <v>138383506.82890111</v>
      </c>
      <c r="J61" s="9">
        <f t="shared" ref="J61:O61" si="96">J70+J72+J74+J77</f>
        <v>0</v>
      </c>
      <c r="K61" s="9">
        <f t="shared" si="96"/>
        <v>0</v>
      </c>
      <c r="L61" s="9">
        <f t="shared" si="96"/>
        <v>0</v>
      </c>
      <c r="M61" s="9">
        <f t="shared" si="96"/>
        <v>12983974.67</v>
      </c>
      <c r="N61" s="9">
        <f t="shared" si="96"/>
        <v>1290000</v>
      </c>
      <c r="O61" s="9">
        <f t="shared" si="96"/>
        <v>13752000</v>
      </c>
      <c r="P61" s="9">
        <f t="shared" ref="P61:Q61" si="97">P70+P72+P74+P75</f>
        <v>5406901.0989011005</v>
      </c>
      <c r="Q61" s="9">
        <f t="shared" si="97"/>
        <v>8901100</v>
      </c>
      <c r="R61" s="9">
        <f>R70+R72+R74+R77+R75</f>
        <v>7493526.3600000003</v>
      </c>
      <c r="S61" s="9">
        <f t="shared" ref="S61:U61" si="98">S70+S72+S74+S77+S75</f>
        <v>15656004.699999999</v>
      </c>
      <c r="T61" s="9">
        <f t="shared" si="98"/>
        <v>72900000</v>
      </c>
      <c r="U61" s="9">
        <f t="shared" si="98"/>
        <v>0</v>
      </c>
      <c r="V61" s="9">
        <f t="shared" ref="V61" si="99">V70+V72+V74+V77+V75</f>
        <v>0</v>
      </c>
      <c r="W61" s="24"/>
      <c r="X61" s="24"/>
      <c r="Y61" s="24"/>
    </row>
    <row r="62" spans="1:25" s="2" customFormat="1" ht="32.25" customHeight="1" x14ac:dyDescent="0.2">
      <c r="A62" s="159"/>
      <c r="B62" s="160"/>
      <c r="C62" s="158"/>
      <c r="D62" s="30" t="s">
        <v>32</v>
      </c>
      <c r="E62" s="139" t="s">
        <v>21</v>
      </c>
      <c r="F62" s="139" t="s">
        <v>21</v>
      </c>
      <c r="G62" s="139" t="s">
        <v>21</v>
      </c>
      <c r="H62" s="139" t="s">
        <v>21</v>
      </c>
      <c r="I62" s="9">
        <f t="shared" si="51"/>
        <v>170012867.33000001</v>
      </c>
      <c r="J62" s="9">
        <f t="shared" ref="J62:O62" si="100">J71+J73+J78</f>
        <v>0</v>
      </c>
      <c r="K62" s="9">
        <f t="shared" si="100"/>
        <v>0</v>
      </c>
      <c r="L62" s="9">
        <f t="shared" si="100"/>
        <v>0</v>
      </c>
      <c r="M62" s="9">
        <f t="shared" si="100"/>
        <v>34800000</v>
      </c>
      <c r="N62" s="9">
        <f t="shared" si="100"/>
        <v>0</v>
      </c>
      <c r="O62" s="9">
        <f t="shared" si="100"/>
        <v>0</v>
      </c>
      <c r="P62" s="9">
        <f t="shared" ref="P62:Q62" si="101">P71+P73+P76</f>
        <v>39220000</v>
      </c>
      <c r="Q62" s="9">
        <f t="shared" si="101"/>
        <v>90000000</v>
      </c>
      <c r="R62" s="9">
        <f>R71+R73+R78+R76</f>
        <v>5992867.3300000001</v>
      </c>
      <c r="S62" s="9">
        <f t="shared" ref="S62:U62" si="102">S71+S73+S78+S76</f>
        <v>0</v>
      </c>
      <c r="T62" s="9">
        <f t="shared" si="102"/>
        <v>0</v>
      </c>
      <c r="U62" s="9">
        <f t="shared" si="102"/>
        <v>0</v>
      </c>
      <c r="V62" s="9">
        <f t="shared" ref="V62" si="103">V71+V73+V78+V76</f>
        <v>0</v>
      </c>
      <c r="W62" s="24"/>
      <c r="X62" s="24"/>
      <c r="Y62" s="24"/>
    </row>
    <row r="63" spans="1:25" ht="84.75" customHeight="1" x14ac:dyDescent="0.2">
      <c r="A63" s="137">
        <v>31</v>
      </c>
      <c r="B63" s="138" t="s">
        <v>78</v>
      </c>
      <c r="C63" s="141" t="s">
        <v>317</v>
      </c>
      <c r="D63" s="137" t="s">
        <v>30</v>
      </c>
      <c r="E63" s="137" t="s">
        <v>21</v>
      </c>
      <c r="F63" s="137" t="s">
        <v>21</v>
      </c>
      <c r="G63" s="137" t="s">
        <v>21</v>
      </c>
      <c r="H63" s="137" t="s">
        <v>21</v>
      </c>
      <c r="I63" s="9">
        <f t="shared" si="51"/>
        <v>2607000</v>
      </c>
      <c r="J63" s="140">
        <v>1287000</v>
      </c>
      <c r="K63" s="140">
        <v>0</v>
      </c>
      <c r="L63" s="140">
        <v>1320000</v>
      </c>
      <c r="M63" s="140">
        <v>0</v>
      </c>
      <c r="N63" s="140">
        <v>0</v>
      </c>
      <c r="O63" s="140">
        <v>0</v>
      </c>
      <c r="P63" s="140">
        <v>0</v>
      </c>
      <c r="Q63" s="140">
        <v>0</v>
      </c>
      <c r="R63" s="140">
        <v>0</v>
      </c>
      <c r="S63" s="140">
        <v>0</v>
      </c>
      <c r="T63" s="140">
        <v>0</v>
      </c>
      <c r="U63" s="140">
        <v>0</v>
      </c>
      <c r="V63" s="140">
        <v>0</v>
      </c>
      <c r="W63" s="5"/>
      <c r="X63" s="5"/>
      <c r="Y63" s="5"/>
    </row>
    <row r="64" spans="1:25" ht="54.75" customHeight="1" x14ac:dyDescent="0.2">
      <c r="A64" s="137">
        <v>32</v>
      </c>
      <c r="B64" s="138" t="s">
        <v>79</v>
      </c>
      <c r="C64" s="141" t="s">
        <v>316</v>
      </c>
      <c r="D64" s="137" t="s">
        <v>30</v>
      </c>
      <c r="E64" s="137" t="s">
        <v>21</v>
      </c>
      <c r="F64" s="137" t="s">
        <v>21</v>
      </c>
      <c r="G64" s="137" t="s">
        <v>21</v>
      </c>
      <c r="H64" s="137" t="s">
        <v>21</v>
      </c>
      <c r="I64" s="9">
        <f t="shared" si="51"/>
        <v>396000</v>
      </c>
      <c r="J64" s="140">
        <v>198000</v>
      </c>
      <c r="K64" s="140">
        <v>0</v>
      </c>
      <c r="L64" s="140">
        <v>198000</v>
      </c>
      <c r="M64" s="140">
        <v>0</v>
      </c>
      <c r="N64" s="140">
        <v>0</v>
      </c>
      <c r="O64" s="140">
        <v>0</v>
      </c>
      <c r="P64" s="140">
        <v>0</v>
      </c>
      <c r="Q64" s="140">
        <v>0</v>
      </c>
      <c r="R64" s="140">
        <v>0</v>
      </c>
      <c r="S64" s="140">
        <v>0</v>
      </c>
      <c r="T64" s="140">
        <v>0</v>
      </c>
      <c r="U64" s="140">
        <v>0</v>
      </c>
      <c r="V64" s="140">
        <v>0</v>
      </c>
      <c r="W64" s="5"/>
      <c r="X64" s="5"/>
      <c r="Y64" s="5"/>
    </row>
    <row r="65" spans="1:25" ht="90.75" customHeight="1" x14ac:dyDescent="0.2">
      <c r="A65" s="137">
        <v>33</v>
      </c>
      <c r="B65" s="138" t="s">
        <v>80</v>
      </c>
      <c r="C65" s="141" t="s">
        <v>318</v>
      </c>
      <c r="D65" s="137" t="s">
        <v>30</v>
      </c>
      <c r="E65" s="137" t="s">
        <v>21</v>
      </c>
      <c r="F65" s="137" t="s">
        <v>21</v>
      </c>
      <c r="G65" s="137" t="s">
        <v>21</v>
      </c>
      <c r="H65" s="137" t="s">
        <v>21</v>
      </c>
      <c r="I65" s="9">
        <f t="shared" si="51"/>
        <v>1320000</v>
      </c>
      <c r="J65" s="140">
        <v>660000</v>
      </c>
      <c r="K65" s="140">
        <v>0</v>
      </c>
      <c r="L65" s="140">
        <v>660000</v>
      </c>
      <c r="M65" s="140">
        <v>0</v>
      </c>
      <c r="N65" s="140">
        <v>0</v>
      </c>
      <c r="O65" s="140">
        <v>0</v>
      </c>
      <c r="P65" s="140">
        <v>0</v>
      </c>
      <c r="Q65" s="140">
        <v>0</v>
      </c>
      <c r="R65" s="140">
        <v>0</v>
      </c>
      <c r="S65" s="140">
        <v>0</v>
      </c>
      <c r="T65" s="140">
        <v>0</v>
      </c>
      <c r="U65" s="140">
        <v>0</v>
      </c>
      <c r="V65" s="140">
        <v>0</v>
      </c>
      <c r="W65" s="5"/>
      <c r="X65" s="5"/>
      <c r="Y65" s="5"/>
    </row>
    <row r="66" spans="1:25" ht="48" x14ac:dyDescent="0.2">
      <c r="A66" s="137">
        <v>34</v>
      </c>
      <c r="B66" s="138" t="s">
        <v>81</v>
      </c>
      <c r="C66" s="141" t="s">
        <v>319</v>
      </c>
      <c r="D66" s="137" t="s">
        <v>30</v>
      </c>
      <c r="E66" s="137" t="s">
        <v>21</v>
      </c>
      <c r="F66" s="137" t="s">
        <v>21</v>
      </c>
      <c r="G66" s="137" t="s">
        <v>21</v>
      </c>
      <c r="H66" s="137" t="s">
        <v>21</v>
      </c>
      <c r="I66" s="9">
        <f t="shared" si="51"/>
        <v>1100000</v>
      </c>
      <c r="J66" s="140">
        <v>1100000</v>
      </c>
      <c r="K66" s="140">
        <v>0</v>
      </c>
      <c r="L66" s="140">
        <v>0</v>
      </c>
      <c r="M66" s="140">
        <v>0</v>
      </c>
      <c r="N66" s="140">
        <v>0</v>
      </c>
      <c r="O66" s="140">
        <v>0</v>
      </c>
      <c r="P66" s="140">
        <v>0</v>
      </c>
      <c r="Q66" s="140">
        <v>0</v>
      </c>
      <c r="R66" s="140">
        <v>0</v>
      </c>
      <c r="S66" s="140">
        <v>0</v>
      </c>
      <c r="T66" s="140">
        <v>0</v>
      </c>
      <c r="U66" s="140">
        <v>0</v>
      </c>
      <c r="V66" s="140">
        <v>0</v>
      </c>
      <c r="W66" s="5"/>
      <c r="X66" s="5"/>
      <c r="Y66" s="5"/>
    </row>
    <row r="67" spans="1:25" ht="85.5" customHeight="1" x14ac:dyDescent="0.2">
      <c r="A67" s="137">
        <v>35</v>
      </c>
      <c r="B67" s="138" t="s">
        <v>82</v>
      </c>
      <c r="C67" s="141" t="s">
        <v>316</v>
      </c>
      <c r="D67" s="137" t="s">
        <v>30</v>
      </c>
      <c r="E67" s="137" t="s">
        <v>21</v>
      </c>
      <c r="F67" s="137" t="s">
        <v>21</v>
      </c>
      <c r="G67" s="137" t="s">
        <v>21</v>
      </c>
      <c r="H67" s="137" t="s">
        <v>21</v>
      </c>
      <c r="I67" s="9">
        <f t="shared" si="51"/>
        <v>2508000</v>
      </c>
      <c r="J67" s="140">
        <v>1254000</v>
      </c>
      <c r="K67" s="140">
        <v>0</v>
      </c>
      <c r="L67" s="140">
        <v>1254000</v>
      </c>
      <c r="M67" s="140">
        <v>0</v>
      </c>
      <c r="N67" s="140">
        <v>0</v>
      </c>
      <c r="O67" s="140">
        <v>0</v>
      </c>
      <c r="P67" s="140">
        <v>0</v>
      </c>
      <c r="Q67" s="140">
        <v>0</v>
      </c>
      <c r="R67" s="140">
        <v>0</v>
      </c>
      <c r="S67" s="140">
        <v>0</v>
      </c>
      <c r="T67" s="140">
        <v>0</v>
      </c>
      <c r="U67" s="140">
        <v>0</v>
      </c>
      <c r="V67" s="140">
        <v>0</v>
      </c>
      <c r="W67" s="5"/>
      <c r="X67" s="5"/>
      <c r="Y67" s="5"/>
    </row>
    <row r="68" spans="1:25" ht="82.5" customHeight="1" x14ac:dyDescent="0.2">
      <c r="A68" s="137">
        <v>36</v>
      </c>
      <c r="B68" s="138" t="s">
        <v>83</v>
      </c>
      <c r="C68" s="141" t="s">
        <v>320</v>
      </c>
      <c r="D68" s="137" t="s">
        <v>30</v>
      </c>
      <c r="E68" s="137" t="s">
        <v>21</v>
      </c>
      <c r="F68" s="137" t="s">
        <v>21</v>
      </c>
      <c r="G68" s="137" t="s">
        <v>21</v>
      </c>
      <c r="H68" s="137" t="s">
        <v>21</v>
      </c>
      <c r="I68" s="9">
        <f t="shared" si="51"/>
        <v>704000</v>
      </c>
      <c r="J68" s="140">
        <v>352000</v>
      </c>
      <c r="K68" s="140">
        <v>0</v>
      </c>
      <c r="L68" s="140">
        <v>352000</v>
      </c>
      <c r="M68" s="140">
        <v>0</v>
      </c>
      <c r="N68" s="140">
        <v>0</v>
      </c>
      <c r="O68" s="140">
        <v>0</v>
      </c>
      <c r="P68" s="140">
        <v>0</v>
      </c>
      <c r="Q68" s="140">
        <v>0</v>
      </c>
      <c r="R68" s="140">
        <v>0</v>
      </c>
      <c r="S68" s="140">
        <v>0</v>
      </c>
      <c r="T68" s="140">
        <v>0</v>
      </c>
      <c r="U68" s="140">
        <v>0</v>
      </c>
      <c r="V68" s="140">
        <v>0</v>
      </c>
      <c r="W68" s="5"/>
      <c r="X68" s="5"/>
      <c r="Y68" s="5"/>
    </row>
    <row r="69" spans="1:25" ht="52.5" customHeight="1" x14ac:dyDescent="0.2">
      <c r="A69" s="137">
        <v>37</v>
      </c>
      <c r="B69" s="138" t="s">
        <v>84</v>
      </c>
      <c r="C69" s="141" t="s">
        <v>318</v>
      </c>
      <c r="D69" s="137" t="s">
        <v>30</v>
      </c>
      <c r="E69" s="137" t="s">
        <v>21</v>
      </c>
      <c r="F69" s="137" t="s">
        <v>21</v>
      </c>
      <c r="G69" s="137" t="s">
        <v>21</v>
      </c>
      <c r="H69" s="137" t="s">
        <v>21</v>
      </c>
      <c r="I69" s="9">
        <f t="shared" si="51"/>
        <v>242000</v>
      </c>
      <c r="J69" s="140">
        <v>242000</v>
      </c>
      <c r="K69" s="140">
        <v>0</v>
      </c>
      <c r="L69" s="140">
        <v>0</v>
      </c>
      <c r="M69" s="140">
        <v>0</v>
      </c>
      <c r="N69" s="140">
        <v>0</v>
      </c>
      <c r="O69" s="140">
        <v>0</v>
      </c>
      <c r="P69" s="140">
        <v>0</v>
      </c>
      <c r="Q69" s="140">
        <v>0</v>
      </c>
      <c r="R69" s="140">
        <v>0</v>
      </c>
      <c r="S69" s="140">
        <v>0</v>
      </c>
      <c r="T69" s="140">
        <v>0</v>
      </c>
      <c r="U69" s="140">
        <v>0</v>
      </c>
      <c r="V69" s="140">
        <v>0</v>
      </c>
      <c r="W69" s="5"/>
      <c r="X69" s="5"/>
      <c r="Y69" s="5"/>
    </row>
    <row r="70" spans="1:25" ht="59.25" customHeight="1" x14ac:dyDescent="0.2">
      <c r="A70" s="146">
        <v>38</v>
      </c>
      <c r="B70" s="155" t="s">
        <v>85</v>
      </c>
      <c r="C70" s="154" t="s">
        <v>299</v>
      </c>
      <c r="D70" s="137" t="s">
        <v>314</v>
      </c>
      <c r="E70" s="137" t="s">
        <v>21</v>
      </c>
      <c r="F70" s="137" t="s">
        <v>21</v>
      </c>
      <c r="G70" s="137" t="s">
        <v>21</v>
      </c>
      <c r="H70" s="137" t="s">
        <v>21</v>
      </c>
      <c r="I70" s="9">
        <f t="shared" si="51"/>
        <v>841416</v>
      </c>
      <c r="J70" s="140">
        <v>0</v>
      </c>
      <c r="K70" s="140">
        <v>0</v>
      </c>
      <c r="L70" s="140">
        <v>0</v>
      </c>
      <c r="M70" s="140">
        <v>551416</v>
      </c>
      <c r="N70" s="140">
        <v>290000</v>
      </c>
      <c r="O70" s="140">
        <v>0</v>
      </c>
      <c r="P70" s="140">
        <v>0</v>
      </c>
      <c r="Q70" s="140">
        <v>0</v>
      </c>
      <c r="R70" s="140">
        <v>0</v>
      </c>
      <c r="S70" s="140">
        <v>0</v>
      </c>
      <c r="T70" s="140">
        <v>0</v>
      </c>
      <c r="U70" s="140">
        <v>0</v>
      </c>
      <c r="V70" s="140">
        <v>0</v>
      </c>
      <c r="W70" s="5"/>
      <c r="X70" s="5"/>
      <c r="Y70" s="5"/>
    </row>
    <row r="71" spans="1:25" ht="39.75" customHeight="1" x14ac:dyDescent="0.2">
      <c r="A71" s="146"/>
      <c r="B71" s="155"/>
      <c r="C71" s="154"/>
      <c r="D71" s="137" t="s">
        <v>47</v>
      </c>
      <c r="E71" s="137" t="s">
        <v>21</v>
      </c>
      <c r="F71" s="137" t="s">
        <v>21</v>
      </c>
      <c r="G71" s="137" t="s">
        <v>21</v>
      </c>
      <c r="H71" s="137" t="s">
        <v>21</v>
      </c>
      <c r="I71" s="9">
        <f t="shared" si="51"/>
        <v>14800000</v>
      </c>
      <c r="J71" s="140">
        <v>0</v>
      </c>
      <c r="K71" s="140">
        <v>0</v>
      </c>
      <c r="L71" s="140">
        <v>0</v>
      </c>
      <c r="M71" s="140">
        <v>14800000</v>
      </c>
      <c r="N71" s="140">
        <v>0</v>
      </c>
      <c r="O71" s="140">
        <v>0</v>
      </c>
      <c r="P71" s="140">
        <v>0</v>
      </c>
      <c r="Q71" s="140">
        <v>0</v>
      </c>
      <c r="R71" s="140">
        <v>0</v>
      </c>
      <c r="S71" s="140">
        <v>0</v>
      </c>
      <c r="T71" s="140">
        <v>0</v>
      </c>
      <c r="U71" s="140">
        <v>0</v>
      </c>
      <c r="V71" s="140">
        <v>0</v>
      </c>
      <c r="W71" s="5"/>
      <c r="X71" s="5"/>
      <c r="Y71" s="5"/>
    </row>
    <row r="72" spans="1:25" ht="35.25" customHeight="1" x14ac:dyDescent="0.2">
      <c r="A72" s="146">
        <v>39</v>
      </c>
      <c r="B72" s="163" t="s">
        <v>86</v>
      </c>
      <c r="C72" s="154" t="s">
        <v>321</v>
      </c>
      <c r="D72" s="137" t="s">
        <v>314</v>
      </c>
      <c r="E72" s="137" t="s">
        <v>21</v>
      </c>
      <c r="F72" s="137" t="s">
        <v>21</v>
      </c>
      <c r="G72" s="137" t="s">
        <v>21</v>
      </c>
      <c r="H72" s="137" t="s">
        <v>21</v>
      </c>
      <c r="I72" s="9">
        <f t="shared" si="51"/>
        <v>13432558.67</v>
      </c>
      <c r="J72" s="140">
        <v>0</v>
      </c>
      <c r="K72" s="140">
        <v>0</v>
      </c>
      <c r="L72" s="140">
        <v>0</v>
      </c>
      <c r="M72" s="140">
        <v>12432558.67</v>
      </c>
      <c r="N72" s="140">
        <v>1000000</v>
      </c>
      <c r="O72" s="140">
        <v>0</v>
      </c>
      <c r="P72" s="140">
        <v>0</v>
      </c>
      <c r="Q72" s="140">
        <v>0</v>
      </c>
      <c r="R72" s="140">
        <v>0</v>
      </c>
      <c r="S72" s="140">
        <v>0</v>
      </c>
      <c r="T72" s="140">
        <v>0</v>
      </c>
      <c r="U72" s="140">
        <v>0</v>
      </c>
      <c r="V72" s="140">
        <v>0</v>
      </c>
      <c r="W72" s="5"/>
      <c r="X72" s="5"/>
      <c r="Y72" s="5"/>
    </row>
    <row r="73" spans="1:25" ht="28.5" customHeight="1" x14ac:dyDescent="0.2">
      <c r="A73" s="146"/>
      <c r="B73" s="163"/>
      <c r="C73" s="154"/>
      <c r="D73" s="137" t="s">
        <v>47</v>
      </c>
      <c r="E73" s="137" t="s">
        <v>21</v>
      </c>
      <c r="F73" s="137" t="s">
        <v>21</v>
      </c>
      <c r="G73" s="137" t="s">
        <v>21</v>
      </c>
      <c r="H73" s="137" t="s">
        <v>21</v>
      </c>
      <c r="I73" s="9">
        <f t="shared" si="51"/>
        <v>20000000</v>
      </c>
      <c r="J73" s="140">
        <v>0</v>
      </c>
      <c r="K73" s="140">
        <v>0</v>
      </c>
      <c r="L73" s="140">
        <v>0</v>
      </c>
      <c r="M73" s="140">
        <v>20000000</v>
      </c>
      <c r="N73" s="140">
        <v>0</v>
      </c>
      <c r="O73" s="140">
        <v>0</v>
      </c>
      <c r="P73" s="140">
        <v>0</v>
      </c>
      <c r="Q73" s="140">
        <v>0</v>
      </c>
      <c r="R73" s="140">
        <v>0</v>
      </c>
      <c r="S73" s="140">
        <v>0</v>
      </c>
      <c r="T73" s="140">
        <v>0</v>
      </c>
      <c r="U73" s="140">
        <v>0</v>
      </c>
      <c r="V73" s="140">
        <v>0</v>
      </c>
      <c r="W73" s="5"/>
      <c r="X73" s="5"/>
      <c r="Y73" s="5"/>
    </row>
    <row r="74" spans="1:25" ht="36.75" customHeight="1" x14ac:dyDescent="0.2">
      <c r="A74" s="137">
        <v>40</v>
      </c>
      <c r="B74" s="138" t="s">
        <v>108</v>
      </c>
      <c r="C74" s="141" t="s">
        <v>299</v>
      </c>
      <c r="D74" s="137" t="s">
        <v>314</v>
      </c>
      <c r="E74" s="137" t="s">
        <v>21</v>
      </c>
      <c r="F74" s="137" t="s">
        <v>21</v>
      </c>
      <c r="G74" s="137" t="s">
        <v>21</v>
      </c>
      <c r="H74" s="137" t="s">
        <v>21</v>
      </c>
      <c r="I74" s="9">
        <f t="shared" si="51"/>
        <v>20280000</v>
      </c>
      <c r="J74" s="140">
        <v>0</v>
      </c>
      <c r="K74" s="140">
        <v>0</v>
      </c>
      <c r="L74" s="140">
        <v>0</v>
      </c>
      <c r="M74" s="140">
        <v>0</v>
      </c>
      <c r="N74" s="140">
        <v>0</v>
      </c>
      <c r="O74" s="140">
        <v>13752000</v>
      </c>
      <c r="P74" s="140">
        <v>1528000</v>
      </c>
      <c r="Q74" s="140">
        <v>0</v>
      </c>
      <c r="R74" s="140">
        <v>0</v>
      </c>
      <c r="S74" s="140">
        <v>5000000</v>
      </c>
      <c r="T74" s="140">
        <v>0</v>
      </c>
      <c r="U74" s="140">
        <v>0</v>
      </c>
      <c r="V74" s="140">
        <v>0</v>
      </c>
      <c r="W74" s="5"/>
      <c r="X74" s="5"/>
      <c r="Y74" s="5"/>
    </row>
    <row r="75" spans="1:25" s="5" customFormat="1" ht="36" customHeight="1" x14ac:dyDescent="0.2">
      <c r="A75" s="164">
        <v>41</v>
      </c>
      <c r="B75" s="166" t="s">
        <v>111</v>
      </c>
      <c r="C75" s="154" t="s">
        <v>321</v>
      </c>
      <c r="D75" s="137" t="s">
        <v>314</v>
      </c>
      <c r="E75" s="137" t="s">
        <v>21</v>
      </c>
      <c r="F75" s="137" t="s">
        <v>21</v>
      </c>
      <c r="G75" s="137" t="s">
        <v>21</v>
      </c>
      <c r="H75" s="137" t="s">
        <v>21</v>
      </c>
      <c r="I75" s="9">
        <f t="shared" si="51"/>
        <v>30929532.158901099</v>
      </c>
      <c r="J75" s="140">
        <v>0</v>
      </c>
      <c r="K75" s="140">
        <v>0</v>
      </c>
      <c r="L75" s="140">
        <v>0</v>
      </c>
      <c r="M75" s="140">
        <v>0</v>
      </c>
      <c r="N75" s="140">
        <v>0</v>
      </c>
      <c r="O75" s="140">
        <v>0</v>
      </c>
      <c r="P75" s="140">
        <v>3878901.0989011005</v>
      </c>
      <c r="Q75" s="140">
        <v>8901100</v>
      </c>
      <c r="R75" s="140">
        <v>7493526.3600000003</v>
      </c>
      <c r="S75" s="140">
        <v>10656004.699999999</v>
      </c>
      <c r="T75" s="140">
        <v>0</v>
      </c>
      <c r="U75" s="140">
        <v>0</v>
      </c>
      <c r="V75" s="140">
        <v>0</v>
      </c>
    </row>
    <row r="76" spans="1:25" s="5" customFormat="1" ht="36" customHeight="1" x14ac:dyDescent="0.2">
      <c r="A76" s="165"/>
      <c r="B76" s="167"/>
      <c r="C76" s="154"/>
      <c r="D76" s="137" t="s">
        <v>47</v>
      </c>
      <c r="E76" s="137" t="s">
        <v>21</v>
      </c>
      <c r="F76" s="137" t="s">
        <v>21</v>
      </c>
      <c r="G76" s="137" t="s">
        <v>21</v>
      </c>
      <c r="H76" s="137" t="s">
        <v>21</v>
      </c>
      <c r="I76" s="9">
        <f t="shared" si="51"/>
        <v>135212867.33000001</v>
      </c>
      <c r="J76" s="140">
        <v>0</v>
      </c>
      <c r="K76" s="140">
        <v>0</v>
      </c>
      <c r="L76" s="140">
        <v>0</v>
      </c>
      <c r="M76" s="140">
        <v>0</v>
      </c>
      <c r="N76" s="140">
        <v>0</v>
      </c>
      <c r="O76" s="140">
        <v>0</v>
      </c>
      <c r="P76" s="140">
        <f>1820000+37400000</f>
        <v>39220000</v>
      </c>
      <c r="Q76" s="140">
        <v>90000000</v>
      </c>
      <c r="R76" s="140">
        <v>5992867.3300000001</v>
      </c>
      <c r="S76" s="140">
        <v>0</v>
      </c>
      <c r="T76" s="140">
        <v>0</v>
      </c>
      <c r="U76" s="140">
        <v>0</v>
      </c>
      <c r="V76" s="140">
        <v>0</v>
      </c>
    </row>
    <row r="77" spans="1:25" s="5" customFormat="1" ht="36.75" customHeight="1" x14ac:dyDescent="0.2">
      <c r="A77" s="164">
        <v>42</v>
      </c>
      <c r="B77" s="166" t="s">
        <v>287</v>
      </c>
      <c r="C77" s="154" t="s">
        <v>321</v>
      </c>
      <c r="D77" s="137" t="s">
        <v>314</v>
      </c>
      <c r="E77" s="137" t="s">
        <v>21</v>
      </c>
      <c r="F77" s="137" t="s">
        <v>21</v>
      </c>
      <c r="G77" s="137" t="s">
        <v>21</v>
      </c>
      <c r="H77" s="137" t="s">
        <v>21</v>
      </c>
      <c r="I77" s="9">
        <f t="shared" si="51"/>
        <v>72900000</v>
      </c>
      <c r="J77" s="140">
        <v>0</v>
      </c>
      <c r="K77" s="140">
        <v>0</v>
      </c>
      <c r="L77" s="140">
        <v>0</v>
      </c>
      <c r="M77" s="140">
        <v>0</v>
      </c>
      <c r="N77" s="140">
        <v>0</v>
      </c>
      <c r="O77" s="140">
        <v>0</v>
      </c>
      <c r="P77" s="9">
        <f t="shared" ref="P77" si="104">P79</f>
        <v>0</v>
      </c>
      <c r="Q77" s="140">
        <v>0</v>
      </c>
      <c r="R77" s="140">
        <v>0</v>
      </c>
      <c r="S77" s="140">
        <v>0</v>
      </c>
      <c r="T77" s="140">
        <v>72900000</v>
      </c>
      <c r="U77" s="140">
        <v>0</v>
      </c>
      <c r="V77" s="140">
        <v>0</v>
      </c>
    </row>
    <row r="78" spans="1:25" s="5" customFormat="1" ht="54" customHeight="1" x14ac:dyDescent="0.2">
      <c r="A78" s="165"/>
      <c r="B78" s="167"/>
      <c r="C78" s="154"/>
      <c r="D78" s="137" t="s">
        <v>47</v>
      </c>
      <c r="E78" s="137" t="s">
        <v>21</v>
      </c>
      <c r="F78" s="137" t="s">
        <v>21</v>
      </c>
      <c r="G78" s="137" t="s">
        <v>21</v>
      </c>
      <c r="H78" s="137" t="s">
        <v>21</v>
      </c>
      <c r="I78" s="9">
        <f t="shared" si="51"/>
        <v>0</v>
      </c>
      <c r="J78" s="140">
        <v>0</v>
      </c>
      <c r="K78" s="140">
        <v>0</v>
      </c>
      <c r="L78" s="140">
        <v>0</v>
      </c>
      <c r="M78" s="140">
        <v>0</v>
      </c>
      <c r="N78" s="140">
        <v>0</v>
      </c>
      <c r="O78" s="140">
        <v>0</v>
      </c>
      <c r="P78" s="9">
        <f>P81</f>
        <v>0</v>
      </c>
      <c r="Q78" s="140">
        <v>0</v>
      </c>
      <c r="R78" s="140">
        <v>0</v>
      </c>
      <c r="S78" s="140">
        <v>0</v>
      </c>
      <c r="T78" s="140">
        <v>0</v>
      </c>
      <c r="U78" s="140">
        <v>0</v>
      </c>
      <c r="V78" s="140">
        <v>0</v>
      </c>
    </row>
    <row r="79" spans="1:25" s="2" customFormat="1" ht="33" customHeight="1" x14ac:dyDescent="0.2">
      <c r="A79" s="161">
        <v>43</v>
      </c>
      <c r="B79" s="156" t="s">
        <v>109</v>
      </c>
      <c r="C79" s="156" t="s">
        <v>322</v>
      </c>
      <c r="D79" s="139" t="s">
        <v>30</v>
      </c>
      <c r="E79" s="139" t="s">
        <v>21</v>
      </c>
      <c r="F79" s="139" t="s">
        <v>21</v>
      </c>
      <c r="G79" s="139" t="s">
        <v>21</v>
      </c>
      <c r="H79" s="139" t="s">
        <v>21</v>
      </c>
      <c r="I79" s="9">
        <f t="shared" si="51"/>
        <v>1540000</v>
      </c>
      <c r="J79" s="9">
        <f>J81</f>
        <v>100000</v>
      </c>
      <c r="K79" s="9">
        <f t="shared" ref="K79:R79" si="105">K81</f>
        <v>1440000</v>
      </c>
      <c r="L79" s="9">
        <f t="shared" si="105"/>
        <v>0</v>
      </c>
      <c r="M79" s="9">
        <f t="shared" si="105"/>
        <v>0</v>
      </c>
      <c r="N79" s="9">
        <f t="shared" si="105"/>
        <v>0</v>
      </c>
      <c r="O79" s="9">
        <f t="shared" si="105"/>
        <v>0</v>
      </c>
      <c r="P79" s="140">
        <v>0</v>
      </c>
      <c r="Q79" s="9">
        <f t="shared" si="105"/>
        <v>0</v>
      </c>
      <c r="R79" s="9">
        <f t="shared" si="105"/>
        <v>0</v>
      </c>
      <c r="S79" s="9">
        <f t="shared" ref="S79" si="106">S81</f>
        <v>0</v>
      </c>
      <c r="T79" s="9">
        <f t="shared" ref="T79" si="107">T81</f>
        <v>0</v>
      </c>
      <c r="U79" s="9">
        <f t="shared" ref="U79" si="108">U81</f>
        <v>0</v>
      </c>
      <c r="V79" s="9">
        <f t="shared" ref="V79" si="109">V81</f>
        <v>0</v>
      </c>
      <c r="W79" s="24"/>
      <c r="X79" s="24"/>
      <c r="Y79" s="24"/>
    </row>
    <row r="80" spans="1:25" s="2" customFormat="1" ht="39.75" customHeight="1" x14ac:dyDescent="0.2">
      <c r="A80" s="162"/>
      <c r="B80" s="158"/>
      <c r="C80" s="158"/>
      <c r="D80" s="137" t="s">
        <v>314</v>
      </c>
      <c r="E80" s="139"/>
      <c r="F80" s="139"/>
      <c r="G80" s="139"/>
      <c r="H80" s="139"/>
      <c r="I80" s="9">
        <f t="shared" si="51"/>
        <v>1065244081.38</v>
      </c>
      <c r="J80" s="9">
        <f>J83</f>
        <v>0</v>
      </c>
      <c r="K80" s="9">
        <f t="shared" ref="K80:R80" si="110">K83</f>
        <v>0</v>
      </c>
      <c r="L80" s="9">
        <f t="shared" si="110"/>
        <v>0</v>
      </c>
      <c r="M80" s="9">
        <f t="shared" si="110"/>
        <v>0</v>
      </c>
      <c r="N80" s="9">
        <f t="shared" si="110"/>
        <v>0</v>
      </c>
      <c r="O80" s="9">
        <f t="shared" si="110"/>
        <v>0</v>
      </c>
      <c r="P80" s="9">
        <f>P83</f>
        <v>128713655.14</v>
      </c>
      <c r="Q80" s="9">
        <f>Q83</f>
        <v>139594928.41999999</v>
      </c>
      <c r="R80" s="9">
        <f t="shared" si="110"/>
        <v>150935497.81999999</v>
      </c>
      <c r="S80" s="9">
        <f t="shared" ref="S80" si="111">S83</f>
        <v>181000000</v>
      </c>
      <c r="T80" s="9">
        <f t="shared" ref="T80" si="112">T83</f>
        <v>155000000</v>
      </c>
      <c r="U80" s="9">
        <f t="shared" ref="U80" si="113">U83</f>
        <v>155000000</v>
      </c>
      <c r="V80" s="9">
        <f t="shared" ref="V80" si="114">V83</f>
        <v>155000000</v>
      </c>
      <c r="W80" s="24"/>
      <c r="X80" s="24"/>
      <c r="Y80" s="24"/>
    </row>
    <row r="81" spans="1:28" s="2" customFormat="1" ht="48" x14ac:dyDescent="0.2">
      <c r="A81" s="139">
        <v>44</v>
      </c>
      <c r="B81" s="19" t="s">
        <v>87</v>
      </c>
      <c r="C81" s="141" t="s">
        <v>322</v>
      </c>
      <c r="D81" s="137" t="s">
        <v>30</v>
      </c>
      <c r="E81" s="137" t="s">
        <v>21</v>
      </c>
      <c r="F81" s="137" t="s">
        <v>21</v>
      </c>
      <c r="G81" s="137" t="s">
        <v>21</v>
      </c>
      <c r="H81" s="137" t="s">
        <v>21</v>
      </c>
      <c r="I81" s="9">
        <f t="shared" si="51"/>
        <v>1540000</v>
      </c>
      <c r="J81" s="140">
        <v>100000</v>
      </c>
      <c r="K81" s="140">
        <v>1440000</v>
      </c>
      <c r="L81" s="140">
        <v>0</v>
      </c>
      <c r="M81" s="140">
        <v>0</v>
      </c>
      <c r="N81" s="140">
        <v>0</v>
      </c>
      <c r="O81" s="140">
        <v>0</v>
      </c>
      <c r="P81" s="140">
        <v>0</v>
      </c>
      <c r="Q81" s="140">
        <v>0</v>
      </c>
      <c r="R81" s="140">
        <v>0</v>
      </c>
      <c r="S81" s="140">
        <v>0</v>
      </c>
      <c r="T81" s="140">
        <v>0</v>
      </c>
      <c r="U81" s="140">
        <v>0</v>
      </c>
      <c r="V81" s="140">
        <v>0</v>
      </c>
      <c r="W81" s="24"/>
      <c r="X81" s="24"/>
      <c r="Y81" s="24"/>
    </row>
    <row r="82" spans="1:28" s="24" customFormat="1" ht="84" x14ac:dyDescent="0.2">
      <c r="A82" s="139">
        <v>45</v>
      </c>
      <c r="B82" s="19" t="s">
        <v>88</v>
      </c>
      <c r="C82" s="141" t="s">
        <v>322</v>
      </c>
      <c r="D82" s="137" t="s">
        <v>25</v>
      </c>
      <c r="E82" s="137" t="s">
        <v>21</v>
      </c>
      <c r="F82" s="137" t="s">
        <v>21</v>
      </c>
      <c r="G82" s="137" t="s">
        <v>21</v>
      </c>
      <c r="H82" s="137" t="s">
        <v>21</v>
      </c>
      <c r="I82" s="9">
        <f t="shared" si="51"/>
        <v>0</v>
      </c>
      <c r="J82" s="9" t="s">
        <v>21</v>
      </c>
      <c r="K82" s="9" t="s">
        <v>21</v>
      </c>
      <c r="L82" s="9" t="s">
        <v>21</v>
      </c>
      <c r="M82" s="9" t="s">
        <v>21</v>
      </c>
      <c r="N82" s="140" t="s">
        <v>21</v>
      </c>
      <c r="O82" s="140" t="s">
        <v>21</v>
      </c>
      <c r="P82" s="140" t="s">
        <v>21</v>
      </c>
      <c r="Q82" s="140" t="s">
        <v>21</v>
      </c>
      <c r="R82" s="140" t="s">
        <v>21</v>
      </c>
      <c r="S82" s="140" t="s">
        <v>21</v>
      </c>
      <c r="T82" s="140" t="s">
        <v>21</v>
      </c>
      <c r="U82" s="140" t="s">
        <v>21</v>
      </c>
      <c r="V82" s="140" t="s">
        <v>21</v>
      </c>
    </row>
    <row r="83" spans="1:28" s="7" customFormat="1" ht="84.75" customHeight="1" x14ac:dyDescent="0.25">
      <c r="A83" s="139">
        <v>46</v>
      </c>
      <c r="B83" s="19" t="s">
        <v>323</v>
      </c>
      <c r="C83" s="141" t="s">
        <v>313</v>
      </c>
      <c r="D83" s="137" t="s">
        <v>314</v>
      </c>
      <c r="E83" s="137" t="s">
        <v>21</v>
      </c>
      <c r="F83" s="137" t="s">
        <v>21</v>
      </c>
      <c r="G83" s="137" t="s">
        <v>21</v>
      </c>
      <c r="H83" s="137" t="s">
        <v>21</v>
      </c>
      <c r="I83" s="9">
        <f t="shared" si="51"/>
        <v>1065244081.38</v>
      </c>
      <c r="J83" s="140">
        <v>0</v>
      </c>
      <c r="K83" s="140">
        <v>0</v>
      </c>
      <c r="L83" s="140">
        <v>0</v>
      </c>
      <c r="M83" s="140">
        <v>0</v>
      </c>
      <c r="N83" s="140">
        <v>0</v>
      </c>
      <c r="O83" s="140">
        <v>0</v>
      </c>
      <c r="P83" s="140">
        <v>128713655.14</v>
      </c>
      <c r="Q83" s="140">
        <v>139594928.41999999</v>
      </c>
      <c r="R83" s="140">
        <v>150935497.81999999</v>
      </c>
      <c r="S83" s="140">
        <v>181000000</v>
      </c>
      <c r="T83" s="140">
        <v>155000000</v>
      </c>
      <c r="U83" s="140">
        <v>155000000</v>
      </c>
      <c r="V83" s="140">
        <v>155000000</v>
      </c>
      <c r="W83" s="31"/>
      <c r="X83" s="31"/>
      <c r="Y83" s="31"/>
    </row>
    <row r="84" spans="1:28" ht="32.25" customHeight="1" x14ac:dyDescent="0.2">
      <c r="A84" s="161">
        <v>47</v>
      </c>
      <c r="B84" s="147" t="s">
        <v>53</v>
      </c>
      <c r="C84" s="147"/>
      <c r="D84" s="147"/>
      <c r="E84" s="147"/>
      <c r="F84" s="147"/>
      <c r="G84" s="147"/>
      <c r="H84" s="147"/>
      <c r="I84" s="9">
        <f t="shared" si="51"/>
        <v>2321457289.338901</v>
      </c>
      <c r="J84" s="9">
        <f>SUM(J85:J87)</f>
        <v>55458000</v>
      </c>
      <c r="K84" s="9">
        <f t="shared" ref="K84:O84" si="115">SUM(K85:K87)</f>
        <v>401440000</v>
      </c>
      <c r="L84" s="9">
        <f t="shared" si="115"/>
        <v>234672000</v>
      </c>
      <c r="M84" s="9">
        <f t="shared" si="115"/>
        <v>185840147.65000001</v>
      </c>
      <c r="N84" s="9">
        <f t="shared" si="115"/>
        <v>97913076.920000002</v>
      </c>
      <c r="O84" s="9">
        <f t="shared" si="115"/>
        <v>15319583.9</v>
      </c>
      <c r="P84" s="9">
        <f>SUM(P85:P87)</f>
        <v>193340556.23890111</v>
      </c>
      <c r="Q84" s="9">
        <f>SUM(Q85:Q87)</f>
        <v>238496028.41999999</v>
      </c>
      <c r="R84" s="9">
        <f>SUM(R85:R87)</f>
        <v>164421891.51000002</v>
      </c>
      <c r="S84" s="9">
        <f>SUM(S85:S87)</f>
        <v>196656004.69999999</v>
      </c>
      <c r="T84" s="9">
        <f t="shared" ref="T84" si="116">SUM(T85:T87)</f>
        <v>227900000</v>
      </c>
      <c r="U84" s="9">
        <f t="shared" ref="U84" si="117">SUM(U85:U87)</f>
        <v>155000000</v>
      </c>
      <c r="V84" s="9">
        <f t="shared" ref="V84" si="118">SUM(V85:V87)</f>
        <v>155000000</v>
      </c>
      <c r="W84" s="5"/>
      <c r="X84" s="5"/>
      <c r="Y84" s="5"/>
    </row>
    <row r="85" spans="1:28" ht="32.25" customHeight="1" x14ac:dyDescent="0.2">
      <c r="A85" s="175"/>
      <c r="B85" s="148" t="s">
        <v>324</v>
      </c>
      <c r="C85" s="148"/>
      <c r="D85" s="148"/>
      <c r="E85" s="148"/>
      <c r="F85" s="148"/>
      <c r="G85" s="148"/>
      <c r="H85" s="148"/>
      <c r="I85" s="9">
        <f t="shared" si="51"/>
        <v>1242446422.0089011</v>
      </c>
      <c r="J85" s="140">
        <f t="shared" ref="J85:U85" si="119">J33</f>
        <v>0</v>
      </c>
      <c r="K85" s="140">
        <f t="shared" si="119"/>
        <v>0</v>
      </c>
      <c r="L85" s="140">
        <f t="shared" si="119"/>
        <v>499000</v>
      </c>
      <c r="M85" s="140">
        <f t="shared" si="119"/>
        <v>41040147.649999999</v>
      </c>
      <c r="N85" s="140">
        <f t="shared" si="119"/>
        <v>9986076.9199999999</v>
      </c>
      <c r="O85" s="140">
        <f t="shared" si="119"/>
        <v>15319583.9</v>
      </c>
      <c r="P85" s="140">
        <f t="shared" si="119"/>
        <v>134120556.23890111</v>
      </c>
      <c r="Q85" s="140">
        <f t="shared" ref="Q85" si="120">Q33</f>
        <v>148496028.41999999</v>
      </c>
      <c r="R85" s="140">
        <f t="shared" si="119"/>
        <v>158429024.18000001</v>
      </c>
      <c r="S85" s="140">
        <f t="shared" si="119"/>
        <v>196656004.69999999</v>
      </c>
      <c r="T85" s="140">
        <f t="shared" si="119"/>
        <v>227900000</v>
      </c>
      <c r="U85" s="140">
        <f t="shared" si="119"/>
        <v>155000000</v>
      </c>
      <c r="V85" s="140">
        <f t="shared" ref="V85" si="121">V33</f>
        <v>155000000</v>
      </c>
      <c r="W85" s="5"/>
      <c r="X85" s="5"/>
      <c r="Y85" s="5"/>
    </row>
    <row r="86" spans="1:28" ht="32.25" customHeight="1" x14ac:dyDescent="0.2">
      <c r="A86" s="175"/>
      <c r="B86" s="148" t="s">
        <v>54</v>
      </c>
      <c r="C86" s="148"/>
      <c r="D86" s="148"/>
      <c r="E86" s="148"/>
      <c r="F86" s="148"/>
      <c r="G86" s="148"/>
      <c r="H86" s="148"/>
      <c r="I86" s="9">
        <f t="shared" si="51"/>
        <v>356939867.32999998</v>
      </c>
      <c r="J86" s="140">
        <f t="shared" ref="J86:U86" si="122">J34</f>
        <v>0</v>
      </c>
      <c r="K86" s="140">
        <f t="shared" si="122"/>
        <v>0</v>
      </c>
      <c r="L86" s="140">
        <f t="shared" si="122"/>
        <v>99000000</v>
      </c>
      <c r="M86" s="140">
        <f t="shared" si="122"/>
        <v>34800000</v>
      </c>
      <c r="N86" s="140">
        <f t="shared" si="122"/>
        <v>87927000</v>
      </c>
      <c r="O86" s="140">
        <f t="shared" si="122"/>
        <v>0</v>
      </c>
      <c r="P86" s="140">
        <f t="shared" si="122"/>
        <v>39220000</v>
      </c>
      <c r="Q86" s="140">
        <f t="shared" ref="Q86" si="123">Q34</f>
        <v>90000000</v>
      </c>
      <c r="R86" s="140">
        <f t="shared" si="122"/>
        <v>5992867.3300000001</v>
      </c>
      <c r="S86" s="140">
        <f t="shared" si="122"/>
        <v>0</v>
      </c>
      <c r="T86" s="140">
        <f t="shared" si="122"/>
        <v>0</v>
      </c>
      <c r="U86" s="140">
        <f t="shared" si="122"/>
        <v>0</v>
      </c>
      <c r="V86" s="140">
        <f t="shared" ref="V86" si="124">V34</f>
        <v>0</v>
      </c>
      <c r="W86" s="5"/>
      <c r="X86" s="5"/>
      <c r="Y86" s="5"/>
    </row>
    <row r="87" spans="1:28" ht="32.25" customHeight="1" x14ac:dyDescent="0.2">
      <c r="A87" s="175"/>
      <c r="B87" s="148" t="s">
        <v>39</v>
      </c>
      <c r="C87" s="148"/>
      <c r="D87" s="148"/>
      <c r="E87" s="148"/>
      <c r="F87" s="148"/>
      <c r="G87" s="148"/>
      <c r="H87" s="148"/>
      <c r="I87" s="9">
        <f t="shared" si="51"/>
        <v>722071000</v>
      </c>
      <c r="J87" s="140">
        <f>J32</f>
        <v>55458000</v>
      </c>
      <c r="K87" s="140">
        <f t="shared" ref="K87:R87" si="125">K32</f>
        <v>401440000</v>
      </c>
      <c r="L87" s="140">
        <f t="shared" si="125"/>
        <v>135173000</v>
      </c>
      <c r="M87" s="140">
        <f t="shared" si="125"/>
        <v>110000000</v>
      </c>
      <c r="N87" s="140">
        <f t="shared" si="125"/>
        <v>0</v>
      </c>
      <c r="O87" s="140">
        <f t="shared" si="125"/>
        <v>0</v>
      </c>
      <c r="P87" s="140">
        <f t="shared" si="125"/>
        <v>20000000</v>
      </c>
      <c r="Q87" s="140">
        <f t="shared" ref="Q87" si="126">Q32</f>
        <v>0</v>
      </c>
      <c r="R87" s="140">
        <f t="shared" si="125"/>
        <v>0</v>
      </c>
      <c r="S87" s="140">
        <f t="shared" ref="S87" si="127">S32</f>
        <v>0</v>
      </c>
      <c r="T87" s="140">
        <f t="shared" ref="T87" si="128">T32</f>
        <v>0</v>
      </c>
      <c r="U87" s="140">
        <f t="shared" ref="U87" si="129">U32</f>
        <v>0</v>
      </c>
      <c r="V87" s="140">
        <f t="shared" ref="V87" si="130">V32</f>
        <v>0</v>
      </c>
      <c r="W87" s="5"/>
      <c r="X87" s="5"/>
      <c r="Y87" s="5"/>
    </row>
    <row r="88" spans="1:28" ht="32.25" customHeight="1" x14ac:dyDescent="0.2">
      <c r="A88" s="175"/>
      <c r="B88" s="147" t="s">
        <v>55</v>
      </c>
      <c r="C88" s="147"/>
      <c r="D88" s="147"/>
      <c r="E88" s="147"/>
      <c r="F88" s="147"/>
      <c r="G88" s="147"/>
      <c r="H88" s="147"/>
      <c r="I88" s="9">
        <f t="shared" si="51"/>
        <v>2326008721.1989012</v>
      </c>
      <c r="J88" s="9">
        <f>SUM(J89:J91)</f>
        <v>55458000</v>
      </c>
      <c r="K88" s="9">
        <f t="shared" ref="K88:R88" si="131">SUM(K89:K91)</f>
        <v>404055729.36000001</v>
      </c>
      <c r="L88" s="9">
        <f t="shared" si="131"/>
        <v>236607702.5</v>
      </c>
      <c r="M88" s="9">
        <f t="shared" si="131"/>
        <v>185840147.65000001</v>
      </c>
      <c r="N88" s="9">
        <f t="shared" si="131"/>
        <v>97913076.920000002</v>
      </c>
      <c r="O88" s="9">
        <f>SUM(O89:O91)</f>
        <v>15319583.9</v>
      </c>
      <c r="P88" s="9">
        <f t="shared" si="131"/>
        <v>193340556.23890111</v>
      </c>
      <c r="Q88" s="9">
        <f t="shared" si="131"/>
        <v>238496028.41999999</v>
      </c>
      <c r="R88" s="9">
        <f t="shared" si="131"/>
        <v>164421891.51000002</v>
      </c>
      <c r="S88" s="9">
        <f t="shared" ref="S88" si="132">SUM(S89:S91)</f>
        <v>196656004.69999999</v>
      </c>
      <c r="T88" s="9">
        <f t="shared" ref="T88" si="133">SUM(T89:T91)</f>
        <v>227900000</v>
      </c>
      <c r="U88" s="9">
        <f t="shared" ref="U88" si="134">SUM(U89:U91)</f>
        <v>155000000</v>
      </c>
      <c r="V88" s="9">
        <f t="shared" ref="V88" si="135">SUM(V89:V91)</f>
        <v>155000000</v>
      </c>
      <c r="W88" s="5"/>
      <c r="X88" s="5"/>
      <c r="Y88" s="5"/>
    </row>
    <row r="89" spans="1:28" ht="32.25" customHeight="1" x14ac:dyDescent="0.2">
      <c r="A89" s="175"/>
      <c r="B89" s="148" t="s">
        <v>324</v>
      </c>
      <c r="C89" s="148"/>
      <c r="D89" s="148"/>
      <c r="E89" s="148"/>
      <c r="F89" s="148"/>
      <c r="G89" s="148"/>
      <c r="H89" s="148"/>
      <c r="I89" s="9">
        <f t="shared" si="51"/>
        <v>1246997853.8689013</v>
      </c>
      <c r="J89" s="9">
        <f>J28+J85</f>
        <v>0</v>
      </c>
      <c r="K89" s="9">
        <f t="shared" ref="K89:O89" si="136">K28+K85</f>
        <v>2615729.36</v>
      </c>
      <c r="L89" s="9">
        <f t="shared" si="136"/>
        <v>2434702.5</v>
      </c>
      <c r="M89" s="9">
        <f t="shared" si="136"/>
        <v>41040147.649999999</v>
      </c>
      <c r="N89" s="9">
        <f t="shared" si="136"/>
        <v>9986076.9199999999</v>
      </c>
      <c r="O89" s="9">
        <f t="shared" si="136"/>
        <v>15319583.9</v>
      </c>
      <c r="P89" s="9">
        <f>P28+P85</f>
        <v>134120556.23890111</v>
      </c>
      <c r="Q89" s="9">
        <f t="shared" ref="Q89:R89" si="137">Q28+Q85</f>
        <v>148496028.41999999</v>
      </c>
      <c r="R89" s="9">
        <f t="shared" si="137"/>
        <v>158429024.18000001</v>
      </c>
      <c r="S89" s="9">
        <f t="shared" ref="S89" si="138">S28+S85</f>
        <v>196656004.69999999</v>
      </c>
      <c r="T89" s="9">
        <f t="shared" ref="T89" si="139">T28+T85</f>
        <v>227900000</v>
      </c>
      <c r="U89" s="9">
        <f t="shared" ref="U89" si="140">U28+U85</f>
        <v>155000000</v>
      </c>
      <c r="V89" s="9">
        <f t="shared" ref="V89" si="141">V28+V85</f>
        <v>155000000</v>
      </c>
      <c r="W89" s="5"/>
      <c r="X89" s="5"/>
      <c r="Y89" s="5"/>
    </row>
    <row r="90" spans="1:28" ht="32.25" customHeight="1" x14ac:dyDescent="0.2">
      <c r="A90" s="175"/>
      <c r="B90" s="148" t="s">
        <v>56</v>
      </c>
      <c r="C90" s="148"/>
      <c r="D90" s="148"/>
      <c r="E90" s="148"/>
      <c r="F90" s="148"/>
      <c r="G90" s="148"/>
      <c r="H90" s="148"/>
      <c r="I90" s="9">
        <f t="shared" si="51"/>
        <v>356939867.32999998</v>
      </c>
      <c r="J90" s="9">
        <f>J86</f>
        <v>0</v>
      </c>
      <c r="K90" s="9">
        <f t="shared" ref="K90:Q90" si="142">K86</f>
        <v>0</v>
      </c>
      <c r="L90" s="9">
        <f t="shared" si="142"/>
        <v>99000000</v>
      </c>
      <c r="M90" s="9">
        <f t="shared" si="142"/>
        <v>34800000</v>
      </c>
      <c r="N90" s="9">
        <f t="shared" si="142"/>
        <v>87927000</v>
      </c>
      <c r="O90" s="9">
        <f t="shared" si="142"/>
        <v>0</v>
      </c>
      <c r="P90" s="9">
        <f t="shared" si="142"/>
        <v>39220000</v>
      </c>
      <c r="Q90" s="9">
        <f t="shared" si="142"/>
        <v>90000000</v>
      </c>
      <c r="R90" s="9">
        <f>R86</f>
        <v>5992867.3300000001</v>
      </c>
      <c r="S90" s="9">
        <f t="shared" ref="S90" si="143">S86</f>
        <v>0</v>
      </c>
      <c r="T90" s="9">
        <f t="shared" ref="T90" si="144">T86</f>
        <v>0</v>
      </c>
      <c r="U90" s="9">
        <f t="shared" ref="U90" si="145">U86</f>
        <v>0</v>
      </c>
      <c r="V90" s="9">
        <f t="shared" ref="V90" si="146">V86</f>
        <v>0</v>
      </c>
      <c r="W90" s="5"/>
      <c r="X90" s="5"/>
      <c r="Y90" s="5"/>
    </row>
    <row r="91" spans="1:28" ht="32.25" customHeight="1" x14ac:dyDescent="0.2">
      <c r="A91" s="176"/>
      <c r="B91" s="148" t="s">
        <v>39</v>
      </c>
      <c r="C91" s="148"/>
      <c r="D91" s="148"/>
      <c r="E91" s="148"/>
      <c r="F91" s="148"/>
      <c r="G91" s="148"/>
      <c r="H91" s="148"/>
      <c r="I91" s="9">
        <f t="shared" si="51"/>
        <v>722071000</v>
      </c>
      <c r="J91" s="9">
        <f>J29+J87</f>
        <v>55458000</v>
      </c>
      <c r="K91" s="9">
        <f t="shared" ref="K91:R91" si="147">K29+K87</f>
        <v>401440000</v>
      </c>
      <c r="L91" s="9">
        <f t="shared" si="147"/>
        <v>135173000</v>
      </c>
      <c r="M91" s="9">
        <f t="shared" si="147"/>
        <v>110000000</v>
      </c>
      <c r="N91" s="9">
        <f t="shared" si="147"/>
        <v>0</v>
      </c>
      <c r="O91" s="9">
        <f t="shared" si="147"/>
        <v>0</v>
      </c>
      <c r="P91" s="9">
        <f t="shared" si="147"/>
        <v>20000000</v>
      </c>
      <c r="Q91" s="9">
        <f t="shared" si="147"/>
        <v>0</v>
      </c>
      <c r="R91" s="9">
        <f t="shared" si="147"/>
        <v>0</v>
      </c>
      <c r="S91" s="9">
        <f t="shared" ref="S91" si="148">S29+S87</f>
        <v>0</v>
      </c>
      <c r="T91" s="9">
        <f t="shared" ref="T91" si="149">T29+T87</f>
        <v>0</v>
      </c>
      <c r="U91" s="9">
        <f t="shared" ref="U91" si="150">U29+U87</f>
        <v>0</v>
      </c>
      <c r="V91" s="9">
        <f t="shared" ref="V91" si="151">V29+V87</f>
        <v>0</v>
      </c>
      <c r="W91" s="5"/>
      <c r="X91" s="5"/>
      <c r="Y91" s="5"/>
    </row>
    <row r="92" spans="1:28" ht="32.25" customHeight="1" x14ac:dyDescent="0.2">
      <c r="A92" s="109"/>
      <c r="B92" s="110"/>
      <c r="C92" s="110"/>
      <c r="D92" s="110"/>
      <c r="E92" s="110"/>
      <c r="F92" s="110"/>
      <c r="G92" s="110"/>
      <c r="H92" s="110"/>
      <c r="I92" s="98"/>
      <c r="J92" s="98"/>
      <c r="K92" s="98"/>
      <c r="L92" s="98"/>
      <c r="M92" s="98"/>
      <c r="N92" s="98"/>
      <c r="O92" s="98"/>
      <c r="P92" s="98"/>
      <c r="Q92" s="98"/>
      <c r="R92" s="98"/>
      <c r="S92" s="98"/>
      <c r="T92" s="98"/>
      <c r="U92" s="98"/>
      <c r="V92" s="98"/>
    </row>
    <row r="93" spans="1:28" ht="32.25" customHeight="1" x14ac:dyDescent="0.2">
      <c r="A93" s="109"/>
      <c r="B93" s="110"/>
      <c r="C93" s="110"/>
      <c r="D93" s="110"/>
      <c r="E93" s="110"/>
      <c r="F93" s="110"/>
      <c r="G93" s="110"/>
      <c r="H93" s="110"/>
      <c r="I93" s="98"/>
      <c r="J93" s="98"/>
      <c r="K93" s="98"/>
      <c r="L93" s="98"/>
      <c r="M93" s="98"/>
      <c r="N93" s="98"/>
      <c r="O93" s="98"/>
      <c r="P93" s="98"/>
      <c r="Q93" s="98"/>
      <c r="R93" s="98"/>
      <c r="S93" s="98"/>
      <c r="T93" s="98"/>
      <c r="U93" s="98"/>
      <c r="V93" s="98"/>
    </row>
    <row r="94" spans="1:28" s="125" customFormat="1" ht="68.25" customHeight="1" x14ac:dyDescent="0.25">
      <c r="A94" s="120"/>
      <c r="B94" s="210" t="s">
        <v>341</v>
      </c>
      <c r="C94" s="211"/>
      <c r="D94" s="211"/>
      <c r="E94" s="121"/>
      <c r="F94" s="121"/>
      <c r="G94" s="122"/>
      <c r="H94" s="123"/>
      <c r="I94" s="124"/>
      <c r="J94" s="124"/>
      <c r="K94" s="124"/>
      <c r="L94" s="124"/>
      <c r="M94" s="124"/>
      <c r="N94" s="121"/>
      <c r="O94" s="121"/>
      <c r="P94" s="122"/>
      <c r="Q94" s="123"/>
      <c r="R94" s="124"/>
      <c r="S94" s="124"/>
      <c r="T94" s="124"/>
      <c r="U94" s="124"/>
      <c r="V94" s="124"/>
      <c r="W94" s="121"/>
      <c r="X94" s="121"/>
      <c r="Y94" s="122"/>
      <c r="Z94" s="122"/>
      <c r="AA94" s="122"/>
      <c r="AB94" s="123"/>
    </row>
    <row r="95" spans="1:28" s="127" customFormat="1" ht="23.25" customHeight="1" x14ac:dyDescent="0.3">
      <c r="A95" s="126"/>
      <c r="B95" s="211"/>
      <c r="C95" s="211"/>
      <c r="D95" s="211"/>
      <c r="E95" s="126"/>
      <c r="F95" s="126"/>
      <c r="G95" s="126"/>
      <c r="H95" s="126"/>
      <c r="I95" s="126"/>
      <c r="J95" s="205"/>
      <c r="K95" s="205"/>
      <c r="L95" s="205"/>
      <c r="M95" s="206"/>
      <c r="N95" s="126"/>
      <c r="O95" s="126"/>
      <c r="P95" s="126"/>
      <c r="Q95" s="205" t="s">
        <v>342</v>
      </c>
      <c r="R95" s="205"/>
      <c r="S95" s="205"/>
      <c r="T95" s="206"/>
      <c r="U95" s="126"/>
      <c r="V95" s="126"/>
      <c r="W95" s="205"/>
      <c r="X95" s="205"/>
      <c r="Y95" s="205"/>
      <c r="Z95" s="206"/>
      <c r="AA95" s="126"/>
      <c r="AB95" s="126"/>
    </row>
    <row r="96" spans="1:28" ht="32.25" customHeight="1" x14ac:dyDescent="0.2">
      <c r="A96" s="10"/>
      <c r="B96" s="11"/>
      <c r="C96" s="110"/>
      <c r="D96" s="11"/>
      <c r="E96" s="11"/>
      <c r="F96" s="11"/>
      <c r="G96" s="11"/>
      <c r="H96" s="11"/>
      <c r="I96" s="12"/>
      <c r="J96" s="13"/>
      <c r="K96" s="13"/>
      <c r="L96" s="13"/>
      <c r="M96" s="13"/>
      <c r="N96" s="13"/>
      <c r="O96" s="13"/>
      <c r="P96" s="13"/>
      <c r="Q96" s="13"/>
      <c r="R96" s="98"/>
      <c r="S96" s="98"/>
      <c r="T96" s="98"/>
      <c r="U96" s="98"/>
      <c r="V96" s="98"/>
    </row>
    <row r="97" spans="1:22" ht="32.25" customHeight="1" x14ac:dyDescent="0.2">
      <c r="A97" s="10"/>
      <c r="B97" s="11"/>
      <c r="C97" s="110"/>
      <c r="D97" s="11"/>
      <c r="E97" s="11"/>
      <c r="F97" s="11"/>
      <c r="G97" s="11"/>
      <c r="H97" s="11"/>
      <c r="I97" s="12"/>
      <c r="J97" s="13"/>
      <c r="K97" s="13"/>
      <c r="L97" s="13"/>
      <c r="M97" s="13"/>
      <c r="N97" s="13"/>
      <c r="O97" s="13"/>
      <c r="P97" s="13"/>
      <c r="Q97" s="13"/>
      <c r="R97" s="98"/>
      <c r="S97" s="98"/>
      <c r="T97" s="98"/>
      <c r="U97" s="98"/>
      <c r="V97" s="98"/>
    </row>
    <row r="98" spans="1:22" ht="32.25" customHeight="1" x14ac:dyDescent="0.2">
      <c r="A98" s="10"/>
      <c r="B98" s="11"/>
      <c r="C98" s="110"/>
      <c r="D98" s="11"/>
      <c r="E98" s="11"/>
      <c r="F98" s="11"/>
      <c r="G98" s="11"/>
      <c r="H98" s="11"/>
      <c r="I98" s="12"/>
      <c r="J98" s="13"/>
      <c r="K98" s="13"/>
      <c r="L98" s="13"/>
      <c r="M98" s="13"/>
      <c r="N98" s="13"/>
      <c r="O98" s="13"/>
      <c r="P98" s="13"/>
      <c r="Q98" s="13"/>
      <c r="R98" s="98"/>
      <c r="S98" s="98"/>
      <c r="T98" s="98"/>
      <c r="U98" s="98"/>
      <c r="V98" s="98"/>
    </row>
    <row r="99" spans="1:22" ht="32.25" customHeight="1" x14ac:dyDescent="0.2">
      <c r="A99" s="10"/>
      <c r="B99" s="11"/>
      <c r="C99" s="110"/>
      <c r="D99" s="11"/>
      <c r="E99" s="11"/>
      <c r="F99" s="11"/>
      <c r="G99" s="11"/>
      <c r="H99" s="11"/>
      <c r="I99" s="12"/>
      <c r="J99" s="13"/>
      <c r="K99" s="13"/>
      <c r="L99" s="13"/>
      <c r="M99" s="13"/>
      <c r="N99" s="13"/>
      <c r="O99" s="13"/>
      <c r="P99" s="13"/>
      <c r="Q99" s="13"/>
      <c r="R99" s="98"/>
      <c r="S99" s="98"/>
      <c r="T99" s="98"/>
      <c r="U99" s="98"/>
      <c r="V99" s="98"/>
    </row>
    <row r="100" spans="1:22" ht="32.25" customHeight="1" x14ac:dyDescent="0.2">
      <c r="A100" s="10"/>
      <c r="B100" s="11"/>
      <c r="C100" s="110"/>
      <c r="D100" s="11"/>
      <c r="E100" s="11"/>
      <c r="F100" s="11"/>
      <c r="G100" s="11"/>
      <c r="H100" s="11"/>
      <c r="I100" s="12"/>
      <c r="J100" s="13"/>
      <c r="K100" s="13"/>
      <c r="L100" s="13"/>
      <c r="M100" s="13"/>
      <c r="N100" s="13"/>
      <c r="O100" s="13"/>
      <c r="P100" s="13"/>
      <c r="Q100" s="13"/>
      <c r="R100" s="98"/>
      <c r="S100" s="98"/>
      <c r="T100" s="98"/>
      <c r="U100" s="98"/>
      <c r="V100" s="98"/>
    </row>
    <row r="101" spans="1:22" ht="32.25" customHeight="1" x14ac:dyDescent="0.2">
      <c r="A101" s="10"/>
      <c r="B101" s="11"/>
      <c r="C101" s="110"/>
      <c r="D101" s="11"/>
      <c r="E101" s="11"/>
      <c r="F101" s="11"/>
      <c r="G101" s="11"/>
      <c r="H101" s="11"/>
      <c r="I101" s="12"/>
      <c r="J101" s="13"/>
      <c r="K101" s="13"/>
      <c r="L101" s="13"/>
      <c r="M101" s="13"/>
      <c r="N101" s="13"/>
      <c r="O101" s="13"/>
      <c r="P101" s="13"/>
      <c r="Q101" s="13"/>
      <c r="R101" s="98"/>
      <c r="S101" s="98"/>
      <c r="T101" s="98"/>
      <c r="U101" s="98"/>
      <c r="V101" s="98"/>
    </row>
    <row r="102" spans="1:22" ht="32.25" customHeight="1" x14ac:dyDescent="0.2">
      <c r="A102" s="10"/>
      <c r="B102" s="11"/>
      <c r="C102" s="110"/>
      <c r="D102" s="11"/>
      <c r="E102" s="11"/>
      <c r="F102" s="11"/>
      <c r="G102" s="11"/>
      <c r="H102" s="11"/>
      <c r="I102" s="12"/>
      <c r="J102" s="13"/>
      <c r="K102" s="13"/>
      <c r="L102" s="13"/>
      <c r="M102" s="13"/>
      <c r="N102" s="13"/>
      <c r="O102" s="13"/>
      <c r="P102" s="13"/>
      <c r="Q102" s="13"/>
      <c r="R102" s="98"/>
      <c r="S102" s="98"/>
      <c r="T102" s="98"/>
      <c r="U102" s="98"/>
      <c r="V102" s="98"/>
    </row>
    <row r="103" spans="1:22" ht="32.25" customHeight="1" x14ac:dyDescent="0.2">
      <c r="A103" s="10"/>
      <c r="B103" s="11"/>
      <c r="C103" s="110"/>
      <c r="D103" s="11"/>
      <c r="E103" s="11"/>
      <c r="F103" s="11"/>
      <c r="G103" s="11"/>
      <c r="H103" s="11"/>
      <c r="I103" s="12"/>
      <c r="J103" s="13"/>
      <c r="K103" s="13"/>
      <c r="L103" s="13"/>
      <c r="M103" s="13"/>
      <c r="N103" s="13"/>
      <c r="O103" s="13"/>
      <c r="P103" s="13"/>
      <c r="Q103" s="13"/>
      <c r="R103" s="98"/>
      <c r="S103" s="98"/>
      <c r="T103" s="98"/>
      <c r="U103" s="98"/>
      <c r="V103" s="98"/>
    </row>
    <row r="104" spans="1:22" ht="32.25" customHeight="1" x14ac:dyDescent="0.2">
      <c r="A104" s="10"/>
      <c r="B104" s="11"/>
      <c r="C104" s="110"/>
      <c r="D104" s="11"/>
      <c r="E104" s="11"/>
      <c r="F104" s="11"/>
      <c r="G104" s="11"/>
      <c r="H104" s="11"/>
      <c r="I104" s="12"/>
      <c r="J104" s="13"/>
      <c r="K104" s="13"/>
      <c r="L104" s="13"/>
      <c r="M104" s="13"/>
      <c r="N104" s="13"/>
      <c r="O104" s="13"/>
      <c r="P104" s="13"/>
      <c r="Q104" s="13"/>
      <c r="R104" s="98"/>
      <c r="S104" s="98"/>
      <c r="T104" s="98"/>
      <c r="U104" s="98"/>
      <c r="V104" s="98"/>
    </row>
    <row r="105" spans="1:22" ht="32.25" customHeight="1" x14ac:dyDescent="0.2">
      <c r="A105" s="10"/>
      <c r="B105" s="11"/>
      <c r="C105" s="110"/>
      <c r="D105" s="11"/>
      <c r="E105" s="11"/>
      <c r="F105" s="11"/>
      <c r="G105" s="11"/>
      <c r="H105" s="11"/>
      <c r="I105" s="12"/>
      <c r="J105" s="13"/>
      <c r="K105" s="13"/>
      <c r="L105" s="13"/>
      <c r="M105" s="13"/>
      <c r="N105" s="13"/>
      <c r="O105" s="13"/>
      <c r="P105" s="13"/>
      <c r="Q105" s="13"/>
      <c r="R105" s="98"/>
      <c r="S105" s="98"/>
      <c r="T105" s="98"/>
      <c r="U105" s="98"/>
      <c r="V105" s="98"/>
    </row>
    <row r="106" spans="1:22" ht="32.25" customHeight="1" x14ac:dyDescent="0.2">
      <c r="A106" s="10"/>
      <c r="B106" s="11"/>
      <c r="C106" s="110"/>
      <c r="D106" s="11"/>
      <c r="E106" s="11"/>
      <c r="F106" s="11"/>
      <c r="G106" s="11"/>
      <c r="H106" s="11"/>
      <c r="I106" s="12"/>
      <c r="J106" s="13"/>
      <c r="K106" s="13"/>
      <c r="L106" s="13"/>
      <c r="M106" s="13"/>
      <c r="N106" s="13"/>
      <c r="O106" s="13"/>
      <c r="P106" s="13"/>
      <c r="Q106" s="13"/>
      <c r="R106" s="98"/>
      <c r="S106" s="98"/>
      <c r="T106" s="98"/>
      <c r="U106" s="98"/>
      <c r="V106" s="98"/>
    </row>
    <row r="107" spans="1:22" ht="32.25" customHeight="1" x14ac:dyDescent="0.2">
      <c r="A107" s="10"/>
      <c r="B107" s="11"/>
      <c r="C107" s="110"/>
      <c r="D107" s="11"/>
      <c r="E107" s="11"/>
      <c r="F107" s="11"/>
      <c r="G107" s="11"/>
      <c r="H107" s="11"/>
      <c r="I107" s="12"/>
      <c r="J107" s="13"/>
      <c r="K107" s="13"/>
      <c r="L107" s="13"/>
      <c r="M107" s="13"/>
      <c r="N107" s="13"/>
      <c r="O107" s="13"/>
      <c r="P107" s="13"/>
      <c r="Q107" s="13"/>
      <c r="R107" s="98"/>
      <c r="S107" s="98"/>
      <c r="T107" s="98"/>
      <c r="U107" s="98"/>
      <c r="V107" s="98"/>
    </row>
    <row r="108" spans="1:22" ht="32.25" customHeight="1" x14ac:dyDescent="0.2">
      <c r="A108" s="10"/>
      <c r="B108" s="11"/>
      <c r="C108" s="110"/>
      <c r="D108" s="11"/>
      <c r="E108" s="11"/>
      <c r="F108" s="11"/>
      <c r="G108" s="11"/>
      <c r="H108" s="11"/>
      <c r="I108" s="12"/>
      <c r="J108" s="13"/>
      <c r="K108" s="13"/>
      <c r="L108" s="13"/>
      <c r="M108" s="13"/>
      <c r="N108" s="13"/>
      <c r="O108" s="13"/>
      <c r="P108" s="13"/>
      <c r="Q108" s="13"/>
      <c r="R108" s="98"/>
      <c r="S108" s="98"/>
      <c r="T108" s="98"/>
      <c r="U108" s="98"/>
      <c r="V108" s="98"/>
    </row>
    <row r="109" spans="1:22" ht="32.25" customHeight="1" x14ac:dyDescent="0.2">
      <c r="A109" s="10"/>
      <c r="B109" s="11"/>
      <c r="C109" s="110"/>
      <c r="D109" s="11"/>
      <c r="E109" s="11"/>
      <c r="F109" s="11"/>
      <c r="G109" s="11"/>
      <c r="H109" s="11"/>
      <c r="I109" s="12"/>
      <c r="J109" s="13"/>
      <c r="K109" s="13"/>
      <c r="L109" s="13"/>
      <c r="M109" s="13"/>
      <c r="N109" s="13"/>
      <c r="O109" s="13"/>
      <c r="P109" s="13"/>
      <c r="Q109" s="13"/>
      <c r="R109" s="98"/>
      <c r="S109" s="98"/>
      <c r="T109" s="98"/>
      <c r="U109" s="98"/>
      <c r="V109" s="98"/>
    </row>
    <row r="110" spans="1:22" x14ac:dyDescent="0.2">
      <c r="A110" s="3"/>
      <c r="I110" s="6">
        <f>I6-I88</f>
        <v>0</v>
      </c>
      <c r="J110" s="6">
        <f>J6-J88</f>
        <v>0</v>
      </c>
      <c r="K110" s="6">
        <f t="shared" ref="K110:R110" si="152">K6-K88</f>
        <v>0</v>
      </c>
      <c r="L110" s="6">
        <f t="shared" si="152"/>
        <v>0</v>
      </c>
      <c r="M110" s="6">
        <f t="shared" si="152"/>
        <v>0</v>
      </c>
      <c r="N110" s="6">
        <f t="shared" si="152"/>
        <v>0</v>
      </c>
      <c r="O110" s="6">
        <f t="shared" si="152"/>
        <v>0</v>
      </c>
      <c r="P110" s="6">
        <f t="shared" si="152"/>
        <v>0</v>
      </c>
      <c r="Q110" s="6">
        <f t="shared" si="152"/>
        <v>0</v>
      </c>
      <c r="R110" s="99">
        <f t="shared" si="152"/>
        <v>0</v>
      </c>
      <c r="S110" s="99">
        <f t="shared" ref="S110" si="153">S6-S88</f>
        <v>0</v>
      </c>
      <c r="T110" s="99">
        <f t="shared" ref="T110" si="154">T6-T88</f>
        <v>0</v>
      </c>
      <c r="U110" s="99">
        <f t="shared" ref="U110" si="155">U6-U88</f>
        <v>0</v>
      </c>
      <c r="V110" s="99">
        <f t="shared" ref="V110" si="156">V6-V88</f>
        <v>0</v>
      </c>
    </row>
    <row r="111" spans="1:22" x14ac:dyDescent="0.2">
      <c r="A111" s="3"/>
      <c r="I111" s="6">
        <f>SUM(I89:I91)</f>
        <v>2326008721.1989012</v>
      </c>
    </row>
    <row r="112" spans="1:22" x14ac:dyDescent="0.2">
      <c r="I112" s="6">
        <f>I111-I6</f>
        <v>0</v>
      </c>
      <c r="N112" s="6">
        <v>128904675.3</v>
      </c>
    </row>
    <row r="113" spans="14:15" x14ac:dyDescent="0.2">
      <c r="N113" s="6">
        <f>N112-N88</f>
        <v>30991598.379999995</v>
      </c>
    </row>
    <row r="115" spans="14:15" x14ac:dyDescent="0.2">
      <c r="N115" s="6">
        <f>N57+N58+N70</f>
        <v>77213076.920000002</v>
      </c>
      <c r="O115" s="6">
        <v>97913076.920000002</v>
      </c>
    </row>
    <row r="116" spans="14:15" x14ac:dyDescent="0.2">
      <c r="N116" s="6">
        <f>N53+N54+N55+N72</f>
        <v>11627300</v>
      </c>
      <c r="O116" s="6">
        <f>N90+N89</f>
        <v>97913076.920000002</v>
      </c>
    </row>
    <row r="117" spans="14:15" x14ac:dyDescent="0.2">
      <c r="N117" s="6">
        <f>SUM(N115:N116)</f>
        <v>88840376.920000002</v>
      </c>
    </row>
    <row r="118" spans="14:15" x14ac:dyDescent="0.2">
      <c r="N118" s="6">
        <f>N112-N115</f>
        <v>51691598.379999995</v>
      </c>
    </row>
  </sheetData>
  <mergeCells count="90">
    <mergeCell ref="V35:V36"/>
    <mergeCell ref="F35:F36"/>
    <mergeCell ref="B94:D95"/>
    <mergeCell ref="J95:M95"/>
    <mergeCell ref="S35:S36"/>
    <mergeCell ref="O35:O36"/>
    <mergeCell ref="P35:P36"/>
    <mergeCell ref="Q35:Q36"/>
    <mergeCell ref="R35:R36"/>
    <mergeCell ref="L35:L36"/>
    <mergeCell ref="M35:M36"/>
    <mergeCell ref="A79:A80"/>
    <mergeCell ref="B79:B80"/>
    <mergeCell ref="C79:C80"/>
    <mergeCell ref="A84:A91"/>
    <mergeCell ref="B84:H84"/>
    <mergeCell ref="B85:H85"/>
    <mergeCell ref="B86:H86"/>
    <mergeCell ref="B87:H87"/>
    <mergeCell ref="B88:H88"/>
    <mergeCell ref="B89:H89"/>
    <mergeCell ref="B90:H90"/>
    <mergeCell ref="B91:H91"/>
    <mergeCell ref="A72:A73"/>
    <mergeCell ref="B72:B73"/>
    <mergeCell ref="C72:C73"/>
    <mergeCell ref="A77:A78"/>
    <mergeCell ref="B77:B78"/>
    <mergeCell ref="C77:C78"/>
    <mergeCell ref="A60:A62"/>
    <mergeCell ref="B60:B62"/>
    <mergeCell ref="C60:C62"/>
    <mergeCell ref="A70:A71"/>
    <mergeCell ref="B70:B71"/>
    <mergeCell ref="C70:C71"/>
    <mergeCell ref="A55:A56"/>
    <mergeCell ref="B55:B56"/>
    <mergeCell ref="C55:C56"/>
    <mergeCell ref="A57:A59"/>
    <mergeCell ref="B57:B59"/>
    <mergeCell ref="C57:C58"/>
    <mergeCell ref="A49:A50"/>
    <mergeCell ref="B49:B50"/>
    <mergeCell ref="C49:C50"/>
    <mergeCell ref="A53:A54"/>
    <mergeCell ref="B53:B54"/>
    <mergeCell ref="C53:C54"/>
    <mergeCell ref="A31:A36"/>
    <mergeCell ref="B31:B36"/>
    <mergeCell ref="C31:C34"/>
    <mergeCell ref="C35:C36"/>
    <mergeCell ref="E35:E36"/>
    <mergeCell ref="A1:M1"/>
    <mergeCell ref="N1:R1"/>
    <mergeCell ref="A2:P2"/>
    <mergeCell ref="A3:A4"/>
    <mergeCell ref="B3:B4"/>
    <mergeCell ref="C3:C4"/>
    <mergeCell ref="D3:D4"/>
    <mergeCell ref="E3:H3"/>
    <mergeCell ref="I3:U3"/>
    <mergeCell ref="A30:P30"/>
    <mergeCell ref="B5:O5"/>
    <mergeCell ref="A7:A10"/>
    <mergeCell ref="B7:B10"/>
    <mergeCell ref="C7:C10"/>
    <mergeCell ref="A17:A19"/>
    <mergeCell ref="B17:B19"/>
    <mergeCell ref="C17:C19"/>
    <mergeCell ref="A20:P20"/>
    <mergeCell ref="A26:A29"/>
    <mergeCell ref="B27:H27"/>
    <mergeCell ref="B28:H28"/>
    <mergeCell ref="B29:H29"/>
    <mergeCell ref="W95:Z95"/>
    <mergeCell ref="Q95:T95"/>
    <mergeCell ref="T35:T36"/>
    <mergeCell ref="U35:U36"/>
    <mergeCell ref="A75:A76"/>
    <mergeCell ref="B75:B76"/>
    <mergeCell ref="C75:C76"/>
    <mergeCell ref="A37:A42"/>
    <mergeCell ref="B37:B42"/>
    <mergeCell ref="C37:C39"/>
    <mergeCell ref="C40:C42"/>
    <mergeCell ref="N35:N36"/>
    <mergeCell ref="G35:G36"/>
    <mergeCell ref="H35:H36"/>
    <mergeCell ref="J35:J36"/>
    <mergeCell ref="K35:K36"/>
  </mergeCells>
  <pageMargins left="0" right="0" top="0" bottom="0" header="0" footer="0"/>
  <pageSetup paperSize="9" scale="41" fitToHeight="0" orientation="landscape" r:id="rId1"/>
  <rowBreaks count="1" manualBreakCount="1">
    <brk id="67" max="2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82"/>
  <sheetViews>
    <sheetView view="pageBreakPreview" topLeftCell="A78" zoomScale="80" zoomScaleNormal="80" zoomScaleSheetLayoutView="80" workbookViewId="0">
      <selection activeCell="B64" sqref="B64"/>
    </sheetView>
  </sheetViews>
  <sheetFormatPr defaultColWidth="9.140625" defaultRowHeight="15" x14ac:dyDescent="0.25"/>
  <cols>
    <col min="1" max="1" width="5.5703125" style="41" customWidth="1"/>
    <col min="2" max="2" width="30.85546875" style="41" customWidth="1"/>
    <col min="3" max="3" width="21.5703125" style="41" customWidth="1"/>
    <col min="4" max="4" width="20.140625" style="41" customWidth="1"/>
    <col min="5" max="5" width="10.140625" style="41" customWidth="1"/>
    <col min="6" max="9" width="9.28515625" style="41" bestFit="1" customWidth="1"/>
    <col min="10" max="10" width="9.5703125" style="41" bestFit="1" customWidth="1"/>
    <col min="11" max="17" width="9.28515625" style="41" bestFit="1" customWidth="1"/>
    <col min="18" max="18" width="9.5703125" style="41" bestFit="1" customWidth="1"/>
    <col min="19" max="19" width="9.140625" style="41"/>
    <col min="20" max="20" width="9.5703125" style="41" bestFit="1" customWidth="1"/>
    <col min="21" max="21" width="9.140625" style="41"/>
    <col min="22" max="22" width="9.5703125" style="41" bestFit="1" customWidth="1"/>
    <col min="23" max="23" width="9.140625" style="41"/>
    <col min="24" max="24" width="9.5703125" style="41" bestFit="1" customWidth="1"/>
    <col min="25" max="25" width="9.140625" style="41"/>
    <col min="26" max="26" width="9.5703125" style="41" bestFit="1" customWidth="1"/>
    <col min="27" max="27" width="9.140625" style="41"/>
    <col min="28" max="28" width="9.5703125" style="41" bestFit="1" customWidth="1"/>
    <col min="29" max="29" width="9.140625" style="41"/>
    <col min="30" max="30" width="9.5703125" style="41" bestFit="1" customWidth="1"/>
    <col min="31" max="31" width="9.140625" style="41"/>
    <col min="32" max="32" width="9.5703125" style="41" bestFit="1" customWidth="1"/>
    <col min="33" max="33" width="9.140625" style="41"/>
    <col min="34" max="34" width="12.85546875" style="41" customWidth="1"/>
    <col min="35" max="16384" width="9.140625" style="41"/>
  </cols>
  <sheetData>
    <row r="1" spans="1:34" ht="104.25" customHeight="1" x14ac:dyDescent="0.25">
      <c r="T1" s="202" t="s">
        <v>336</v>
      </c>
      <c r="U1" s="203"/>
      <c r="V1" s="203"/>
      <c r="W1" s="203"/>
      <c r="X1" s="203"/>
      <c r="Y1" s="203"/>
      <c r="Z1" s="203"/>
      <c r="AA1" s="203"/>
      <c r="AB1" s="203"/>
      <c r="AC1" s="203"/>
      <c r="AD1" s="203"/>
      <c r="AE1" s="203"/>
    </row>
    <row r="2" spans="1:34" ht="54.75" customHeight="1" x14ac:dyDescent="0.25">
      <c r="A2" s="204" t="s">
        <v>337</v>
      </c>
      <c r="B2" s="204"/>
      <c r="C2" s="204"/>
      <c r="D2" s="204"/>
      <c r="E2" s="204"/>
      <c r="F2" s="204"/>
      <c r="G2" s="204"/>
      <c r="H2" s="204"/>
      <c r="I2" s="204"/>
      <c r="J2" s="204"/>
      <c r="K2" s="204"/>
      <c r="L2" s="204"/>
      <c r="M2" s="204"/>
      <c r="N2" s="204"/>
      <c r="O2" s="204"/>
      <c r="P2" s="204"/>
      <c r="Q2" s="204"/>
      <c r="R2" s="204"/>
      <c r="S2" s="204"/>
      <c r="T2" s="204"/>
      <c r="U2" s="204"/>
      <c r="V2" s="204"/>
      <c r="W2" s="204"/>
      <c r="X2" s="204"/>
      <c r="Y2" s="204"/>
      <c r="Z2" s="204"/>
      <c r="AA2" s="204"/>
      <c r="AB2" s="204"/>
      <c r="AC2" s="204"/>
      <c r="AD2" s="204"/>
      <c r="AE2" s="204"/>
    </row>
    <row r="3" spans="1:34" ht="28.5" customHeight="1" x14ac:dyDescent="0.25">
      <c r="A3" s="180" t="s">
        <v>0</v>
      </c>
      <c r="B3" s="180" t="s">
        <v>116</v>
      </c>
      <c r="C3" s="180" t="s">
        <v>2</v>
      </c>
      <c r="D3" s="180" t="s">
        <v>117</v>
      </c>
      <c r="E3" s="180" t="s">
        <v>118</v>
      </c>
      <c r="F3" s="180" t="s">
        <v>119</v>
      </c>
      <c r="G3" s="180" t="s">
        <v>120</v>
      </c>
      <c r="H3" s="180" t="s">
        <v>121</v>
      </c>
      <c r="I3" s="180"/>
      <c r="J3" s="180"/>
      <c r="K3" s="180"/>
      <c r="L3" s="180"/>
      <c r="M3" s="180"/>
      <c r="N3" s="180"/>
      <c r="O3" s="180"/>
      <c r="P3" s="180"/>
      <c r="Q3" s="180"/>
      <c r="R3" s="180"/>
      <c r="S3" s="180"/>
      <c r="T3" s="180"/>
      <c r="U3" s="180"/>
      <c r="V3" s="180"/>
      <c r="W3" s="180"/>
      <c r="X3" s="180"/>
      <c r="Y3" s="180"/>
      <c r="Z3" s="115"/>
      <c r="AA3" s="115"/>
      <c r="AB3" s="115"/>
      <c r="AC3" s="115"/>
      <c r="AD3" s="115"/>
      <c r="AE3" s="115"/>
      <c r="AF3" s="128"/>
      <c r="AG3" s="128"/>
      <c r="AH3" s="213" t="s">
        <v>122</v>
      </c>
    </row>
    <row r="4" spans="1:34" ht="24.75" customHeight="1" x14ac:dyDescent="0.25">
      <c r="A4" s="180"/>
      <c r="B4" s="180"/>
      <c r="C4" s="180"/>
      <c r="D4" s="180"/>
      <c r="E4" s="180"/>
      <c r="F4" s="199"/>
      <c r="G4" s="180"/>
      <c r="H4" s="180" t="s">
        <v>11</v>
      </c>
      <c r="I4" s="180"/>
      <c r="J4" s="180" t="s">
        <v>12</v>
      </c>
      <c r="K4" s="180"/>
      <c r="L4" s="180" t="s">
        <v>13</v>
      </c>
      <c r="M4" s="180"/>
      <c r="N4" s="180" t="s">
        <v>14</v>
      </c>
      <c r="O4" s="180"/>
      <c r="P4" s="180" t="s">
        <v>15</v>
      </c>
      <c r="Q4" s="180"/>
      <c r="R4" s="180" t="s">
        <v>16</v>
      </c>
      <c r="S4" s="191"/>
      <c r="T4" s="180" t="s">
        <v>17</v>
      </c>
      <c r="U4" s="180"/>
      <c r="V4" s="180" t="s">
        <v>58</v>
      </c>
      <c r="W4" s="191"/>
      <c r="X4" s="180" t="s">
        <v>113</v>
      </c>
      <c r="Y4" s="191"/>
      <c r="Z4" s="180" t="s">
        <v>284</v>
      </c>
      <c r="AA4" s="191"/>
      <c r="AB4" s="180" t="s">
        <v>285</v>
      </c>
      <c r="AC4" s="191"/>
      <c r="AD4" s="180" t="s">
        <v>286</v>
      </c>
      <c r="AE4" s="191"/>
      <c r="AF4" s="180" t="s">
        <v>344</v>
      </c>
      <c r="AG4" s="191"/>
      <c r="AH4" s="214"/>
    </row>
    <row r="5" spans="1:34" ht="15" customHeight="1" x14ac:dyDescent="0.25">
      <c r="A5" s="180"/>
      <c r="B5" s="180"/>
      <c r="C5" s="180"/>
      <c r="D5" s="180"/>
      <c r="E5" s="180"/>
      <c r="F5" s="199"/>
      <c r="G5" s="180"/>
      <c r="H5" s="180" t="s">
        <v>10</v>
      </c>
      <c r="I5" s="180" t="s">
        <v>123</v>
      </c>
      <c r="J5" s="180" t="s">
        <v>10</v>
      </c>
      <c r="K5" s="180" t="s">
        <v>123</v>
      </c>
      <c r="L5" s="180" t="s">
        <v>10</v>
      </c>
      <c r="M5" s="180" t="s">
        <v>123</v>
      </c>
      <c r="N5" s="180" t="s">
        <v>10</v>
      </c>
      <c r="O5" s="180" t="s">
        <v>123</v>
      </c>
      <c r="P5" s="180" t="s">
        <v>10</v>
      </c>
      <c r="Q5" s="180" t="s">
        <v>123</v>
      </c>
      <c r="R5" s="180" t="s">
        <v>10</v>
      </c>
      <c r="S5" s="180" t="s">
        <v>123</v>
      </c>
      <c r="T5" s="180" t="s">
        <v>10</v>
      </c>
      <c r="U5" s="180" t="s">
        <v>123</v>
      </c>
      <c r="V5" s="180" t="s">
        <v>10</v>
      </c>
      <c r="W5" s="180" t="s">
        <v>123</v>
      </c>
      <c r="X5" s="180" t="s">
        <v>10</v>
      </c>
      <c r="Y5" s="180" t="s">
        <v>123</v>
      </c>
      <c r="Z5" s="180" t="s">
        <v>10</v>
      </c>
      <c r="AA5" s="180" t="s">
        <v>123</v>
      </c>
      <c r="AB5" s="180" t="s">
        <v>10</v>
      </c>
      <c r="AC5" s="180" t="s">
        <v>123</v>
      </c>
      <c r="AD5" s="180" t="s">
        <v>10</v>
      </c>
      <c r="AE5" s="180" t="s">
        <v>123</v>
      </c>
      <c r="AF5" s="180" t="s">
        <v>10</v>
      </c>
      <c r="AG5" s="180" t="s">
        <v>123</v>
      </c>
      <c r="AH5" s="214"/>
    </row>
    <row r="6" spans="1:34" x14ac:dyDescent="0.25">
      <c r="A6" s="180"/>
      <c r="B6" s="180"/>
      <c r="C6" s="180"/>
      <c r="D6" s="180"/>
      <c r="E6" s="180"/>
      <c r="F6" s="199"/>
      <c r="G6" s="180"/>
      <c r="H6" s="180"/>
      <c r="I6" s="180"/>
      <c r="J6" s="180"/>
      <c r="K6" s="180"/>
      <c r="L6" s="180"/>
      <c r="M6" s="180"/>
      <c r="N6" s="180"/>
      <c r="O6" s="180"/>
      <c r="P6" s="180"/>
      <c r="Q6" s="180"/>
      <c r="R6" s="180"/>
      <c r="S6" s="191"/>
      <c r="T6" s="180"/>
      <c r="U6" s="180"/>
      <c r="V6" s="191"/>
      <c r="W6" s="180"/>
      <c r="X6" s="191"/>
      <c r="Y6" s="180"/>
      <c r="Z6" s="191"/>
      <c r="AA6" s="180"/>
      <c r="AB6" s="191"/>
      <c r="AC6" s="180"/>
      <c r="AD6" s="191"/>
      <c r="AE6" s="180"/>
      <c r="AF6" s="191"/>
      <c r="AG6" s="180"/>
      <c r="AH6" s="214"/>
    </row>
    <row r="7" spans="1:34" ht="28.5" customHeight="1" x14ac:dyDescent="0.25">
      <c r="A7" s="180"/>
      <c r="B7" s="180"/>
      <c r="C7" s="180"/>
      <c r="D7" s="180"/>
      <c r="E7" s="180"/>
      <c r="F7" s="199"/>
      <c r="G7" s="180"/>
      <c r="H7" s="180"/>
      <c r="I7" s="180"/>
      <c r="J7" s="180"/>
      <c r="K7" s="180"/>
      <c r="L7" s="180"/>
      <c r="M7" s="180"/>
      <c r="N7" s="180"/>
      <c r="O7" s="180"/>
      <c r="P7" s="180"/>
      <c r="Q7" s="180"/>
      <c r="R7" s="180"/>
      <c r="S7" s="191"/>
      <c r="T7" s="180"/>
      <c r="U7" s="180"/>
      <c r="V7" s="191"/>
      <c r="W7" s="180"/>
      <c r="X7" s="191"/>
      <c r="Y7" s="180"/>
      <c r="Z7" s="191"/>
      <c r="AA7" s="180"/>
      <c r="AB7" s="191"/>
      <c r="AC7" s="180"/>
      <c r="AD7" s="191"/>
      <c r="AE7" s="180"/>
      <c r="AF7" s="191"/>
      <c r="AG7" s="180"/>
      <c r="AH7" s="215"/>
    </row>
    <row r="8" spans="1:34" ht="32.25" customHeight="1" x14ac:dyDescent="0.25">
      <c r="A8" s="115"/>
      <c r="B8" s="198" t="s">
        <v>327</v>
      </c>
      <c r="C8" s="198"/>
      <c r="D8" s="198"/>
      <c r="E8" s="198"/>
      <c r="F8" s="198"/>
      <c r="G8" s="198"/>
      <c r="H8" s="198"/>
      <c r="I8" s="198"/>
      <c r="J8" s="198"/>
      <c r="K8" s="198"/>
      <c r="L8" s="198"/>
      <c r="M8" s="198"/>
      <c r="N8" s="198"/>
      <c r="O8" s="198"/>
      <c r="P8" s="198"/>
      <c r="Q8" s="198"/>
      <c r="R8" s="198"/>
      <c r="S8" s="198"/>
      <c r="T8" s="198"/>
      <c r="U8" s="198"/>
      <c r="V8" s="198"/>
      <c r="W8" s="198"/>
      <c r="X8" s="198"/>
      <c r="Y8" s="198"/>
      <c r="Z8" s="198"/>
      <c r="AA8" s="198"/>
      <c r="AB8" s="198"/>
      <c r="AC8" s="198"/>
      <c r="AD8" s="198"/>
      <c r="AE8" s="198"/>
      <c r="AF8" s="132"/>
      <c r="AG8" s="129"/>
    </row>
    <row r="9" spans="1:34" ht="59.25" customHeight="1" x14ac:dyDescent="0.25">
      <c r="A9" s="180">
        <v>1</v>
      </c>
      <c r="B9" s="212" t="s">
        <v>295</v>
      </c>
      <c r="C9" s="180" t="s">
        <v>299</v>
      </c>
      <c r="D9" s="181" t="s">
        <v>124</v>
      </c>
      <c r="E9" s="43" t="s">
        <v>125</v>
      </c>
      <c r="F9" s="115" t="s">
        <v>126</v>
      </c>
      <c r="G9" s="115" t="s">
        <v>127</v>
      </c>
      <c r="H9" s="115" t="s">
        <v>128</v>
      </c>
      <c r="I9" s="115" t="s">
        <v>129</v>
      </c>
      <c r="J9" s="115" t="s">
        <v>130</v>
      </c>
      <c r="K9" s="115" t="s">
        <v>129</v>
      </c>
      <c r="L9" s="115">
        <v>21.06</v>
      </c>
      <c r="M9" s="115" t="s">
        <v>129</v>
      </c>
      <c r="N9" s="115">
        <v>20.420000000000002</v>
      </c>
      <c r="O9" s="115" t="s">
        <v>129</v>
      </c>
      <c r="P9" s="115">
        <v>20.399999999999999</v>
      </c>
      <c r="Q9" s="115" t="s">
        <v>129</v>
      </c>
      <c r="R9" s="115">
        <v>20.329999999999998</v>
      </c>
      <c r="S9" s="115" t="s">
        <v>129</v>
      </c>
      <c r="T9" s="115">
        <v>20.2</v>
      </c>
      <c r="U9" s="115" t="s">
        <v>129</v>
      </c>
      <c r="V9" s="115">
        <v>20.2</v>
      </c>
      <c r="W9" s="115" t="s">
        <v>129</v>
      </c>
      <c r="X9" s="115">
        <v>20.2</v>
      </c>
      <c r="Y9" s="115" t="s">
        <v>129</v>
      </c>
      <c r="Z9" s="115">
        <v>20.2</v>
      </c>
      <c r="AA9" s="115" t="s">
        <v>129</v>
      </c>
      <c r="AB9" s="115">
        <v>20.2</v>
      </c>
      <c r="AC9" s="115" t="s">
        <v>129</v>
      </c>
      <c r="AD9" s="115">
        <v>20.2</v>
      </c>
      <c r="AE9" s="115" t="s">
        <v>129</v>
      </c>
      <c r="AF9" s="128">
        <v>20.2</v>
      </c>
      <c r="AG9" s="128" t="s">
        <v>129</v>
      </c>
      <c r="AH9" s="128">
        <v>20.2</v>
      </c>
    </row>
    <row r="10" spans="1:34" ht="64.5" customHeight="1" x14ac:dyDescent="0.25">
      <c r="A10" s="180"/>
      <c r="B10" s="212"/>
      <c r="C10" s="180"/>
      <c r="D10" s="192"/>
      <c r="E10" s="43" t="s">
        <v>131</v>
      </c>
      <c r="F10" s="115">
        <v>1.68</v>
      </c>
      <c r="G10" s="115">
        <v>1.65</v>
      </c>
      <c r="H10" s="115">
        <v>1.63</v>
      </c>
      <c r="I10" s="115" t="s">
        <v>129</v>
      </c>
      <c r="J10" s="115">
        <v>1.57</v>
      </c>
      <c r="K10" s="115" t="s">
        <v>129</v>
      </c>
      <c r="L10" s="115">
        <v>1.52</v>
      </c>
      <c r="M10" s="115" t="s">
        <v>129</v>
      </c>
      <c r="N10" s="115">
        <v>1.48</v>
      </c>
      <c r="O10" s="115" t="s">
        <v>129</v>
      </c>
      <c r="P10" s="115">
        <v>1.43</v>
      </c>
      <c r="Q10" s="115" t="s">
        <v>129</v>
      </c>
      <c r="R10" s="115">
        <v>1.46</v>
      </c>
      <c r="S10" s="115" t="s">
        <v>129</v>
      </c>
      <c r="T10" s="115">
        <v>1.44</v>
      </c>
      <c r="U10" s="115" t="s">
        <v>129</v>
      </c>
      <c r="V10" s="115">
        <v>1.44</v>
      </c>
      <c r="W10" s="115" t="s">
        <v>129</v>
      </c>
      <c r="X10" s="115">
        <v>1.44</v>
      </c>
      <c r="Y10" s="115" t="s">
        <v>129</v>
      </c>
      <c r="Z10" s="115">
        <v>1.44</v>
      </c>
      <c r="AA10" s="115" t="s">
        <v>129</v>
      </c>
      <c r="AB10" s="115">
        <v>1.44</v>
      </c>
      <c r="AC10" s="115" t="s">
        <v>129</v>
      </c>
      <c r="AD10" s="115">
        <v>1.44</v>
      </c>
      <c r="AE10" s="115" t="s">
        <v>129</v>
      </c>
      <c r="AF10" s="128">
        <v>1.44</v>
      </c>
      <c r="AG10" s="128" t="s">
        <v>129</v>
      </c>
      <c r="AH10" s="44">
        <v>1.44</v>
      </c>
    </row>
    <row r="11" spans="1:34" ht="58.5" customHeight="1" x14ac:dyDescent="0.25">
      <c r="A11" s="180"/>
      <c r="B11" s="212"/>
      <c r="C11" s="180"/>
      <c r="D11" s="192"/>
      <c r="E11" s="43" t="s">
        <v>132</v>
      </c>
      <c r="F11" s="115" t="s">
        <v>133</v>
      </c>
      <c r="G11" s="115" t="s">
        <v>134</v>
      </c>
      <c r="H11" s="115" t="s">
        <v>134</v>
      </c>
      <c r="I11" s="115" t="s">
        <v>129</v>
      </c>
      <c r="J11" s="115" t="s">
        <v>134</v>
      </c>
      <c r="K11" s="115" t="s">
        <v>129</v>
      </c>
      <c r="L11" s="115" t="s">
        <v>134</v>
      </c>
      <c r="M11" s="115" t="s">
        <v>129</v>
      </c>
      <c r="N11" s="115" t="s">
        <v>134</v>
      </c>
      <c r="O11" s="115" t="s">
        <v>129</v>
      </c>
      <c r="P11" s="115" t="s">
        <v>134</v>
      </c>
      <c r="Q11" s="115" t="s">
        <v>129</v>
      </c>
      <c r="R11" s="115" t="s">
        <v>134</v>
      </c>
      <c r="S11" s="115" t="s">
        <v>129</v>
      </c>
      <c r="T11" s="115" t="s">
        <v>134</v>
      </c>
      <c r="U11" s="115" t="s">
        <v>129</v>
      </c>
      <c r="V11" s="115" t="s">
        <v>134</v>
      </c>
      <c r="W11" s="115" t="s">
        <v>129</v>
      </c>
      <c r="X11" s="115" t="s">
        <v>134</v>
      </c>
      <c r="Y11" s="115" t="s">
        <v>129</v>
      </c>
      <c r="Z11" s="115" t="s">
        <v>134</v>
      </c>
      <c r="AA11" s="115" t="s">
        <v>129</v>
      </c>
      <c r="AB11" s="115" t="s">
        <v>134</v>
      </c>
      <c r="AC11" s="115" t="s">
        <v>129</v>
      </c>
      <c r="AD11" s="115" t="s">
        <v>134</v>
      </c>
      <c r="AE11" s="115" t="s">
        <v>129</v>
      </c>
      <c r="AF11" s="128" t="s">
        <v>134</v>
      </c>
      <c r="AG11" s="128" t="s">
        <v>129</v>
      </c>
      <c r="AH11" s="128" t="s">
        <v>134</v>
      </c>
    </row>
    <row r="12" spans="1:34" ht="78" customHeight="1" x14ac:dyDescent="0.25">
      <c r="A12" s="180"/>
      <c r="B12" s="212"/>
      <c r="C12" s="180"/>
      <c r="D12" s="192"/>
      <c r="E12" s="43" t="s">
        <v>135</v>
      </c>
      <c r="F12" s="115" t="s">
        <v>129</v>
      </c>
      <c r="G12" s="115" t="s">
        <v>129</v>
      </c>
      <c r="H12" s="115" t="s">
        <v>129</v>
      </c>
      <c r="I12" s="115" t="s">
        <v>129</v>
      </c>
      <c r="J12" s="115" t="s">
        <v>129</v>
      </c>
      <c r="K12" s="115" t="s">
        <v>129</v>
      </c>
      <c r="L12" s="115" t="s">
        <v>129</v>
      </c>
      <c r="M12" s="115" t="s">
        <v>129</v>
      </c>
      <c r="N12" s="115" t="s">
        <v>129</v>
      </c>
      <c r="O12" s="115" t="s">
        <v>129</v>
      </c>
      <c r="P12" s="115">
        <v>0.32</v>
      </c>
      <c r="Q12" s="115" t="s">
        <v>129</v>
      </c>
      <c r="R12" s="115">
        <v>0.31</v>
      </c>
      <c r="S12" s="115" t="s">
        <v>129</v>
      </c>
      <c r="T12" s="115">
        <v>0.31</v>
      </c>
      <c r="U12" s="115" t="s">
        <v>129</v>
      </c>
      <c r="V12" s="115">
        <v>0.31</v>
      </c>
      <c r="W12" s="115" t="s">
        <v>129</v>
      </c>
      <c r="X12" s="115">
        <v>0.31</v>
      </c>
      <c r="Y12" s="115" t="s">
        <v>129</v>
      </c>
      <c r="Z12" s="115">
        <v>0.31</v>
      </c>
      <c r="AA12" s="115" t="s">
        <v>129</v>
      </c>
      <c r="AB12" s="115">
        <v>0.31</v>
      </c>
      <c r="AC12" s="115" t="s">
        <v>129</v>
      </c>
      <c r="AD12" s="115">
        <v>0.31</v>
      </c>
      <c r="AE12" s="115" t="s">
        <v>129</v>
      </c>
      <c r="AF12" s="128">
        <v>0.31</v>
      </c>
      <c r="AG12" s="128" t="s">
        <v>129</v>
      </c>
      <c r="AH12" s="128">
        <v>0.31</v>
      </c>
    </row>
    <row r="13" spans="1:34" ht="48" customHeight="1" x14ac:dyDescent="0.25">
      <c r="A13" s="180"/>
      <c r="B13" s="212"/>
      <c r="C13" s="180"/>
      <c r="D13" s="181" t="s">
        <v>328</v>
      </c>
      <c r="E13" s="115" t="s">
        <v>137</v>
      </c>
      <c r="F13" s="115" t="s">
        <v>138</v>
      </c>
      <c r="G13" s="115" t="s">
        <v>138</v>
      </c>
      <c r="H13" s="115" t="s">
        <v>138</v>
      </c>
      <c r="I13" s="115" t="s">
        <v>129</v>
      </c>
      <c r="J13" s="115" t="s">
        <v>138</v>
      </c>
      <c r="K13" s="115" t="s">
        <v>129</v>
      </c>
      <c r="L13" s="115" t="s">
        <v>138</v>
      </c>
      <c r="M13" s="115" t="s">
        <v>129</v>
      </c>
      <c r="N13" s="115" t="s">
        <v>138</v>
      </c>
      <c r="O13" s="115" t="s">
        <v>129</v>
      </c>
      <c r="P13" s="115" t="s">
        <v>138</v>
      </c>
      <c r="Q13" s="115" t="s">
        <v>129</v>
      </c>
      <c r="R13" s="115" t="s">
        <v>138</v>
      </c>
      <c r="S13" s="115" t="s">
        <v>129</v>
      </c>
      <c r="T13" s="115" t="s">
        <v>138</v>
      </c>
      <c r="U13" s="115" t="s">
        <v>129</v>
      </c>
      <c r="V13" s="115" t="s">
        <v>138</v>
      </c>
      <c r="W13" s="115" t="s">
        <v>129</v>
      </c>
      <c r="X13" s="115" t="s">
        <v>138</v>
      </c>
      <c r="Y13" s="115" t="s">
        <v>129</v>
      </c>
      <c r="Z13" s="115" t="s">
        <v>138</v>
      </c>
      <c r="AA13" s="115" t="s">
        <v>129</v>
      </c>
      <c r="AB13" s="115" t="s">
        <v>138</v>
      </c>
      <c r="AC13" s="115" t="s">
        <v>129</v>
      </c>
      <c r="AD13" s="115" t="s">
        <v>138</v>
      </c>
      <c r="AE13" s="115" t="s">
        <v>129</v>
      </c>
      <c r="AF13" s="128" t="s">
        <v>138</v>
      </c>
      <c r="AG13" s="128" t="s">
        <v>129</v>
      </c>
      <c r="AH13" s="128" t="s">
        <v>138</v>
      </c>
    </row>
    <row r="14" spans="1:34" ht="52.5" customHeight="1" x14ac:dyDescent="0.25">
      <c r="A14" s="180"/>
      <c r="B14" s="212"/>
      <c r="C14" s="180"/>
      <c r="D14" s="199"/>
      <c r="E14" s="115" t="s">
        <v>139</v>
      </c>
      <c r="F14" s="115" t="s">
        <v>140</v>
      </c>
      <c r="G14" s="115" t="s">
        <v>140</v>
      </c>
      <c r="H14" s="115" t="s">
        <v>141</v>
      </c>
      <c r="I14" s="115" t="s">
        <v>129</v>
      </c>
      <c r="J14" s="115" t="s">
        <v>142</v>
      </c>
      <c r="K14" s="115" t="s">
        <v>129</v>
      </c>
      <c r="L14" s="115" t="s">
        <v>142</v>
      </c>
      <c r="M14" s="115" t="s">
        <v>129</v>
      </c>
      <c r="N14" s="115" t="s">
        <v>143</v>
      </c>
      <c r="O14" s="115" t="s">
        <v>129</v>
      </c>
      <c r="P14" s="115" t="s">
        <v>144</v>
      </c>
      <c r="Q14" s="115" t="s">
        <v>129</v>
      </c>
      <c r="R14" s="115">
        <v>96.74</v>
      </c>
      <c r="S14" s="115" t="s">
        <v>129</v>
      </c>
      <c r="T14" s="115">
        <v>96.75</v>
      </c>
      <c r="U14" s="115" t="s">
        <v>129</v>
      </c>
      <c r="V14" s="115">
        <v>96.75</v>
      </c>
      <c r="W14" s="115" t="s">
        <v>129</v>
      </c>
      <c r="X14" s="115">
        <v>96.75</v>
      </c>
      <c r="Y14" s="115" t="s">
        <v>129</v>
      </c>
      <c r="Z14" s="115">
        <v>96.75</v>
      </c>
      <c r="AA14" s="115" t="s">
        <v>129</v>
      </c>
      <c r="AB14" s="115">
        <v>96.75</v>
      </c>
      <c r="AC14" s="115" t="s">
        <v>129</v>
      </c>
      <c r="AD14" s="115">
        <v>96.75</v>
      </c>
      <c r="AE14" s="115" t="s">
        <v>129</v>
      </c>
      <c r="AF14" s="128">
        <v>96.75</v>
      </c>
      <c r="AG14" s="128" t="s">
        <v>129</v>
      </c>
      <c r="AH14" s="128" t="s">
        <v>145</v>
      </c>
    </row>
    <row r="15" spans="1:34" ht="42" customHeight="1" x14ac:dyDescent="0.25">
      <c r="A15" s="180"/>
      <c r="B15" s="212"/>
      <c r="C15" s="180"/>
      <c r="D15" s="199"/>
      <c r="E15" s="115" t="s">
        <v>146</v>
      </c>
      <c r="F15" s="115" t="s">
        <v>147</v>
      </c>
      <c r="G15" s="115" t="s">
        <v>147</v>
      </c>
      <c r="H15" s="115" t="s">
        <v>148</v>
      </c>
      <c r="I15" s="115" t="s">
        <v>129</v>
      </c>
      <c r="J15" s="115" t="s">
        <v>149</v>
      </c>
      <c r="K15" s="115" t="s">
        <v>129</v>
      </c>
      <c r="L15" s="115" t="s">
        <v>150</v>
      </c>
      <c r="M15" s="115" t="s">
        <v>129</v>
      </c>
      <c r="N15" s="115" t="s">
        <v>151</v>
      </c>
      <c r="O15" s="115" t="s">
        <v>129</v>
      </c>
      <c r="P15" s="115" t="s">
        <v>152</v>
      </c>
      <c r="Q15" s="115" t="s">
        <v>129</v>
      </c>
      <c r="R15" s="115">
        <v>66</v>
      </c>
      <c r="S15" s="115" t="s">
        <v>129</v>
      </c>
      <c r="T15" s="115">
        <v>67</v>
      </c>
      <c r="U15" s="115" t="s">
        <v>129</v>
      </c>
      <c r="V15" s="115">
        <v>67</v>
      </c>
      <c r="W15" s="115" t="s">
        <v>129</v>
      </c>
      <c r="X15" s="115">
        <v>67</v>
      </c>
      <c r="Y15" s="115" t="s">
        <v>129</v>
      </c>
      <c r="Z15" s="115">
        <v>67</v>
      </c>
      <c r="AA15" s="115" t="s">
        <v>129</v>
      </c>
      <c r="AB15" s="115">
        <v>67</v>
      </c>
      <c r="AC15" s="115" t="s">
        <v>129</v>
      </c>
      <c r="AD15" s="115">
        <v>67</v>
      </c>
      <c r="AE15" s="115" t="s">
        <v>129</v>
      </c>
      <c r="AF15" s="128">
        <v>67</v>
      </c>
      <c r="AG15" s="128" t="s">
        <v>129</v>
      </c>
      <c r="AH15" s="128" t="s">
        <v>153</v>
      </c>
    </row>
    <row r="16" spans="1:34" ht="84" customHeight="1" x14ac:dyDescent="0.25">
      <c r="A16" s="180"/>
      <c r="B16" s="212"/>
      <c r="C16" s="180"/>
      <c r="D16" s="199"/>
      <c r="E16" s="115" t="s">
        <v>154</v>
      </c>
      <c r="F16" s="115" t="s">
        <v>155</v>
      </c>
      <c r="G16" s="115" t="s">
        <v>155</v>
      </c>
      <c r="H16" s="115" t="s">
        <v>155</v>
      </c>
      <c r="I16" s="115" t="s">
        <v>129</v>
      </c>
      <c r="J16" s="115" t="s">
        <v>156</v>
      </c>
      <c r="K16" s="115" t="s">
        <v>129</v>
      </c>
      <c r="L16" s="115" t="s">
        <v>156</v>
      </c>
      <c r="M16" s="115" t="s">
        <v>129</v>
      </c>
      <c r="N16" s="115" t="s">
        <v>156</v>
      </c>
      <c r="O16" s="115" t="s">
        <v>129</v>
      </c>
      <c r="P16" s="115" t="s">
        <v>153</v>
      </c>
      <c r="Q16" s="115" t="s">
        <v>129</v>
      </c>
      <c r="R16" s="115">
        <v>67</v>
      </c>
      <c r="S16" s="115" t="s">
        <v>129</v>
      </c>
      <c r="T16" s="115">
        <v>67</v>
      </c>
      <c r="U16" s="115" t="s">
        <v>129</v>
      </c>
      <c r="V16" s="115">
        <v>67</v>
      </c>
      <c r="W16" s="115" t="s">
        <v>129</v>
      </c>
      <c r="X16" s="115">
        <v>67</v>
      </c>
      <c r="Y16" s="115" t="s">
        <v>129</v>
      </c>
      <c r="Z16" s="115">
        <v>67</v>
      </c>
      <c r="AA16" s="115" t="s">
        <v>129</v>
      </c>
      <c r="AB16" s="115">
        <v>67</v>
      </c>
      <c r="AC16" s="115" t="s">
        <v>129</v>
      </c>
      <c r="AD16" s="115">
        <v>67</v>
      </c>
      <c r="AE16" s="115" t="s">
        <v>129</v>
      </c>
      <c r="AF16" s="128">
        <v>67</v>
      </c>
      <c r="AG16" s="128" t="s">
        <v>129</v>
      </c>
      <c r="AH16" s="128" t="s">
        <v>153</v>
      </c>
    </row>
    <row r="17" spans="1:34" s="104" customFormat="1" ht="70.5" customHeight="1" x14ac:dyDescent="0.25">
      <c r="A17" s="180">
        <v>2</v>
      </c>
      <c r="B17" s="212" t="s">
        <v>298</v>
      </c>
      <c r="C17" s="180" t="s">
        <v>299</v>
      </c>
      <c r="D17" s="181" t="s">
        <v>157</v>
      </c>
      <c r="E17" s="43" t="s">
        <v>158</v>
      </c>
      <c r="F17" s="115" t="s">
        <v>159</v>
      </c>
      <c r="G17" s="115">
        <v>720.2</v>
      </c>
      <c r="H17" s="115">
        <v>719.53</v>
      </c>
      <c r="I17" s="115" t="s">
        <v>129</v>
      </c>
      <c r="J17" s="115">
        <v>712.52</v>
      </c>
      <c r="K17" s="115" t="s">
        <v>129</v>
      </c>
      <c r="L17" s="115">
        <v>708.46</v>
      </c>
      <c r="M17" s="115" t="s">
        <v>129</v>
      </c>
      <c r="N17" s="115">
        <v>704.92</v>
      </c>
      <c r="O17" s="115" t="s">
        <v>129</v>
      </c>
      <c r="P17" s="115">
        <v>701.39</v>
      </c>
      <c r="Q17" s="115" t="s">
        <v>129</v>
      </c>
      <c r="R17" s="115" t="s">
        <v>129</v>
      </c>
      <c r="S17" s="115" t="s">
        <v>129</v>
      </c>
      <c r="T17" s="115" t="s">
        <v>129</v>
      </c>
      <c r="U17" s="115" t="s">
        <v>129</v>
      </c>
      <c r="V17" s="115" t="s">
        <v>129</v>
      </c>
      <c r="W17" s="115" t="s">
        <v>129</v>
      </c>
      <c r="X17" s="115" t="s">
        <v>129</v>
      </c>
      <c r="Y17" s="115" t="s">
        <v>129</v>
      </c>
      <c r="Z17" s="115" t="s">
        <v>129</v>
      </c>
      <c r="AA17" s="115" t="s">
        <v>129</v>
      </c>
      <c r="AB17" s="115" t="s">
        <v>129</v>
      </c>
      <c r="AC17" s="115" t="s">
        <v>129</v>
      </c>
      <c r="AD17" s="115" t="s">
        <v>129</v>
      </c>
      <c r="AE17" s="115" t="s">
        <v>129</v>
      </c>
      <c r="AF17" s="128" t="s">
        <v>129</v>
      </c>
      <c r="AG17" s="128" t="s">
        <v>129</v>
      </c>
      <c r="AH17" s="128">
        <f>P17</f>
        <v>701.39</v>
      </c>
    </row>
    <row r="18" spans="1:34" s="104" customFormat="1" ht="70.5" x14ac:dyDescent="0.25">
      <c r="A18" s="180"/>
      <c r="B18" s="212"/>
      <c r="C18" s="180"/>
      <c r="D18" s="181"/>
      <c r="E18" s="43" t="s">
        <v>160</v>
      </c>
      <c r="F18" s="115" t="s">
        <v>161</v>
      </c>
      <c r="G18" s="115" t="s">
        <v>162</v>
      </c>
      <c r="H18" s="115" t="s">
        <v>163</v>
      </c>
      <c r="I18" s="115" t="s">
        <v>129</v>
      </c>
      <c r="J18" s="115">
        <v>49.37</v>
      </c>
      <c r="K18" s="115" t="s">
        <v>129</v>
      </c>
      <c r="L18" s="115">
        <v>48.14</v>
      </c>
      <c r="M18" s="115" t="s">
        <v>129</v>
      </c>
      <c r="N18" s="115">
        <v>47.18</v>
      </c>
      <c r="O18" s="115" t="s">
        <v>129</v>
      </c>
      <c r="P18" s="115">
        <v>46.23</v>
      </c>
      <c r="Q18" s="115" t="s">
        <v>129</v>
      </c>
      <c r="R18" s="115" t="s">
        <v>129</v>
      </c>
      <c r="S18" s="115" t="s">
        <v>129</v>
      </c>
      <c r="T18" s="115" t="s">
        <v>129</v>
      </c>
      <c r="U18" s="115" t="s">
        <v>129</v>
      </c>
      <c r="V18" s="115" t="s">
        <v>129</v>
      </c>
      <c r="W18" s="115" t="s">
        <v>129</v>
      </c>
      <c r="X18" s="115" t="s">
        <v>129</v>
      </c>
      <c r="Y18" s="115" t="s">
        <v>129</v>
      </c>
      <c r="Z18" s="115" t="s">
        <v>129</v>
      </c>
      <c r="AA18" s="115" t="s">
        <v>129</v>
      </c>
      <c r="AB18" s="115" t="s">
        <v>129</v>
      </c>
      <c r="AC18" s="115" t="s">
        <v>129</v>
      </c>
      <c r="AD18" s="115" t="s">
        <v>129</v>
      </c>
      <c r="AE18" s="115" t="s">
        <v>129</v>
      </c>
      <c r="AF18" s="128" t="s">
        <v>129</v>
      </c>
      <c r="AG18" s="128" t="s">
        <v>129</v>
      </c>
      <c r="AH18" s="128">
        <f>P18</f>
        <v>46.23</v>
      </c>
    </row>
    <row r="19" spans="1:34" s="104" customFormat="1" ht="82.5" customHeight="1" x14ac:dyDescent="0.25">
      <c r="A19" s="180"/>
      <c r="B19" s="212"/>
      <c r="C19" s="180"/>
      <c r="D19" s="181"/>
      <c r="E19" s="43" t="s">
        <v>164</v>
      </c>
      <c r="F19" s="115" t="s">
        <v>165</v>
      </c>
      <c r="G19" s="115" t="s">
        <v>165</v>
      </c>
      <c r="H19" s="115" t="s">
        <v>165</v>
      </c>
      <c r="I19" s="115" t="s">
        <v>129</v>
      </c>
      <c r="J19" s="115" t="s">
        <v>165</v>
      </c>
      <c r="K19" s="115" t="s">
        <v>129</v>
      </c>
      <c r="L19" s="115" t="s">
        <v>165</v>
      </c>
      <c r="M19" s="115" t="s">
        <v>129</v>
      </c>
      <c r="N19" s="115" t="s">
        <v>165</v>
      </c>
      <c r="O19" s="115" t="s">
        <v>129</v>
      </c>
      <c r="P19" s="115" t="s">
        <v>165</v>
      </c>
      <c r="Q19" s="115" t="s">
        <v>129</v>
      </c>
      <c r="R19" s="115" t="s">
        <v>129</v>
      </c>
      <c r="S19" s="115" t="s">
        <v>129</v>
      </c>
      <c r="T19" s="115" t="s">
        <v>129</v>
      </c>
      <c r="U19" s="115" t="s">
        <v>129</v>
      </c>
      <c r="V19" s="115" t="s">
        <v>129</v>
      </c>
      <c r="W19" s="115" t="s">
        <v>129</v>
      </c>
      <c r="X19" s="115" t="s">
        <v>129</v>
      </c>
      <c r="Y19" s="115" t="s">
        <v>129</v>
      </c>
      <c r="Z19" s="115" t="s">
        <v>129</v>
      </c>
      <c r="AA19" s="115" t="s">
        <v>129</v>
      </c>
      <c r="AB19" s="115" t="s">
        <v>129</v>
      </c>
      <c r="AC19" s="115" t="s">
        <v>129</v>
      </c>
      <c r="AD19" s="115" t="s">
        <v>129</v>
      </c>
      <c r="AE19" s="115" t="s">
        <v>129</v>
      </c>
      <c r="AF19" s="128" t="s">
        <v>129</v>
      </c>
      <c r="AG19" s="128" t="s">
        <v>129</v>
      </c>
      <c r="AH19" s="128" t="str">
        <f>P19</f>
        <v>0.16</v>
      </c>
    </row>
    <row r="20" spans="1:34" s="104" customFormat="1" ht="72.75" customHeight="1" x14ac:dyDescent="0.25">
      <c r="A20" s="180"/>
      <c r="B20" s="212"/>
      <c r="C20" s="180"/>
      <c r="D20" s="181"/>
      <c r="E20" s="43" t="s">
        <v>166</v>
      </c>
      <c r="F20" s="115" t="s">
        <v>167</v>
      </c>
      <c r="G20" s="115" t="s">
        <v>167</v>
      </c>
      <c r="H20" s="115" t="s">
        <v>167</v>
      </c>
      <c r="I20" s="115" t="s">
        <v>129</v>
      </c>
      <c r="J20" s="115" t="s">
        <v>167</v>
      </c>
      <c r="K20" s="115" t="s">
        <v>129</v>
      </c>
      <c r="L20" s="115" t="s">
        <v>167</v>
      </c>
      <c r="M20" s="115" t="s">
        <v>129</v>
      </c>
      <c r="N20" s="115" t="s">
        <v>167</v>
      </c>
      <c r="O20" s="115" t="s">
        <v>129</v>
      </c>
      <c r="P20" s="115" t="s">
        <v>167</v>
      </c>
      <c r="Q20" s="115" t="s">
        <v>129</v>
      </c>
      <c r="R20" s="115" t="s">
        <v>129</v>
      </c>
      <c r="S20" s="115" t="s">
        <v>129</v>
      </c>
      <c r="T20" s="115" t="s">
        <v>129</v>
      </c>
      <c r="U20" s="115" t="s">
        <v>129</v>
      </c>
      <c r="V20" s="115" t="s">
        <v>129</v>
      </c>
      <c r="W20" s="115" t="s">
        <v>129</v>
      </c>
      <c r="X20" s="115" t="s">
        <v>129</v>
      </c>
      <c r="Y20" s="115" t="s">
        <v>129</v>
      </c>
      <c r="Z20" s="115" t="s">
        <v>129</v>
      </c>
      <c r="AA20" s="115" t="s">
        <v>129</v>
      </c>
      <c r="AB20" s="115" t="s">
        <v>129</v>
      </c>
      <c r="AC20" s="115" t="s">
        <v>129</v>
      </c>
      <c r="AD20" s="115" t="s">
        <v>129</v>
      </c>
      <c r="AE20" s="115" t="s">
        <v>129</v>
      </c>
      <c r="AF20" s="128" t="s">
        <v>129</v>
      </c>
      <c r="AG20" s="128" t="s">
        <v>129</v>
      </c>
      <c r="AH20" s="128" t="str">
        <f>P20</f>
        <v>244.77</v>
      </c>
    </row>
    <row r="21" spans="1:34" s="104" customFormat="1" ht="141" customHeight="1" x14ac:dyDescent="0.25">
      <c r="A21" s="115">
        <v>3</v>
      </c>
      <c r="B21" s="116" t="s">
        <v>26</v>
      </c>
      <c r="C21" s="115" t="s">
        <v>299</v>
      </c>
      <c r="D21" s="116" t="s">
        <v>168</v>
      </c>
      <c r="E21" s="115" t="s">
        <v>169</v>
      </c>
      <c r="F21" s="115" t="s">
        <v>129</v>
      </c>
      <c r="G21" s="115" t="s">
        <v>129</v>
      </c>
      <c r="H21" s="115" t="s">
        <v>170</v>
      </c>
      <c r="I21" s="115" t="s">
        <v>129</v>
      </c>
      <c r="J21" s="115" t="s">
        <v>171</v>
      </c>
      <c r="K21" s="115" t="s">
        <v>129</v>
      </c>
      <c r="L21" s="115" t="s">
        <v>172</v>
      </c>
      <c r="M21" s="115" t="s">
        <v>129</v>
      </c>
      <c r="N21" s="115" t="s">
        <v>173</v>
      </c>
      <c r="O21" s="115" t="s">
        <v>129</v>
      </c>
      <c r="P21" s="115" t="s">
        <v>174</v>
      </c>
      <c r="Q21" s="115" t="s">
        <v>129</v>
      </c>
      <c r="R21" s="115" t="s">
        <v>129</v>
      </c>
      <c r="S21" s="115" t="s">
        <v>129</v>
      </c>
      <c r="T21" s="115" t="s">
        <v>129</v>
      </c>
      <c r="U21" s="115" t="s">
        <v>129</v>
      </c>
      <c r="V21" s="115" t="s">
        <v>129</v>
      </c>
      <c r="W21" s="115" t="s">
        <v>129</v>
      </c>
      <c r="X21" s="115" t="s">
        <v>129</v>
      </c>
      <c r="Y21" s="115" t="s">
        <v>129</v>
      </c>
      <c r="Z21" s="115" t="s">
        <v>129</v>
      </c>
      <c r="AA21" s="115" t="s">
        <v>129</v>
      </c>
      <c r="AB21" s="115" t="s">
        <v>129</v>
      </c>
      <c r="AC21" s="115" t="s">
        <v>129</v>
      </c>
      <c r="AD21" s="115" t="s">
        <v>129</v>
      </c>
      <c r="AE21" s="115" t="s">
        <v>129</v>
      </c>
      <c r="AF21" s="128" t="s">
        <v>129</v>
      </c>
      <c r="AG21" s="128" t="s">
        <v>129</v>
      </c>
      <c r="AH21" s="128" t="str">
        <f>P21</f>
        <v>55.00</v>
      </c>
    </row>
    <row r="22" spans="1:34" s="104" customFormat="1" ht="135" x14ac:dyDescent="0.25">
      <c r="A22" s="115">
        <v>4</v>
      </c>
      <c r="B22" s="116" t="s">
        <v>175</v>
      </c>
      <c r="C22" s="115" t="s">
        <v>299</v>
      </c>
      <c r="D22" s="116" t="s">
        <v>176</v>
      </c>
      <c r="E22" s="115" t="s">
        <v>177</v>
      </c>
      <c r="F22" s="115" t="s">
        <v>129</v>
      </c>
      <c r="G22" s="115" t="s">
        <v>129</v>
      </c>
      <c r="H22" s="115">
        <v>1</v>
      </c>
      <c r="I22" s="115" t="s">
        <v>129</v>
      </c>
      <c r="J22" s="115">
        <v>1</v>
      </c>
      <c r="K22" s="115" t="s">
        <v>129</v>
      </c>
      <c r="L22" s="115">
        <v>1</v>
      </c>
      <c r="M22" s="115" t="s">
        <v>129</v>
      </c>
      <c r="N22" s="115">
        <v>1</v>
      </c>
      <c r="O22" s="115" t="s">
        <v>129</v>
      </c>
      <c r="P22" s="115">
        <v>1</v>
      </c>
      <c r="Q22" s="115" t="s">
        <v>129</v>
      </c>
      <c r="R22" s="115" t="s">
        <v>129</v>
      </c>
      <c r="S22" s="115" t="s">
        <v>129</v>
      </c>
      <c r="T22" s="115" t="s">
        <v>129</v>
      </c>
      <c r="U22" s="115" t="s">
        <v>129</v>
      </c>
      <c r="V22" s="115" t="s">
        <v>129</v>
      </c>
      <c r="W22" s="115" t="s">
        <v>129</v>
      </c>
      <c r="X22" s="115" t="s">
        <v>129</v>
      </c>
      <c r="Y22" s="115" t="s">
        <v>129</v>
      </c>
      <c r="Z22" s="115" t="s">
        <v>129</v>
      </c>
      <c r="AA22" s="115" t="s">
        <v>129</v>
      </c>
      <c r="AB22" s="115" t="s">
        <v>129</v>
      </c>
      <c r="AC22" s="115" t="s">
        <v>129</v>
      </c>
      <c r="AD22" s="115" t="s">
        <v>129</v>
      </c>
      <c r="AE22" s="115" t="s">
        <v>129</v>
      </c>
      <c r="AF22" s="128" t="s">
        <v>129</v>
      </c>
      <c r="AG22" s="128" t="s">
        <v>129</v>
      </c>
      <c r="AH22" s="128">
        <f>H22+J22+L22+N22+P22</f>
        <v>5</v>
      </c>
    </row>
    <row r="23" spans="1:34" s="104" customFormat="1" ht="135" x14ac:dyDescent="0.25">
      <c r="A23" s="115">
        <v>5</v>
      </c>
      <c r="B23" s="116" t="s">
        <v>100</v>
      </c>
      <c r="C23" s="115" t="s">
        <v>299</v>
      </c>
      <c r="D23" s="116" t="s">
        <v>178</v>
      </c>
      <c r="E23" s="115" t="s">
        <v>179</v>
      </c>
      <c r="F23" s="115" t="s">
        <v>129</v>
      </c>
      <c r="G23" s="115" t="s">
        <v>129</v>
      </c>
      <c r="H23" s="115">
        <v>2</v>
      </c>
      <c r="I23" s="115">
        <v>1</v>
      </c>
      <c r="J23" s="115">
        <v>2</v>
      </c>
      <c r="K23" s="115">
        <v>1</v>
      </c>
      <c r="L23" s="115">
        <v>2</v>
      </c>
      <c r="M23" s="115">
        <v>1</v>
      </c>
      <c r="N23" s="115">
        <v>2</v>
      </c>
      <c r="O23" s="115">
        <v>1</v>
      </c>
      <c r="P23" s="115">
        <v>2</v>
      </c>
      <c r="Q23" s="115">
        <v>1</v>
      </c>
      <c r="R23" s="115" t="s">
        <v>129</v>
      </c>
      <c r="S23" s="115" t="s">
        <v>129</v>
      </c>
      <c r="T23" s="115" t="s">
        <v>129</v>
      </c>
      <c r="U23" s="115" t="s">
        <v>129</v>
      </c>
      <c r="V23" s="115" t="s">
        <v>129</v>
      </c>
      <c r="W23" s="115" t="s">
        <v>129</v>
      </c>
      <c r="X23" s="115" t="s">
        <v>129</v>
      </c>
      <c r="Y23" s="115" t="s">
        <v>129</v>
      </c>
      <c r="Z23" s="115" t="s">
        <v>129</v>
      </c>
      <c r="AA23" s="115" t="s">
        <v>129</v>
      </c>
      <c r="AB23" s="115" t="s">
        <v>129</v>
      </c>
      <c r="AC23" s="115" t="s">
        <v>129</v>
      </c>
      <c r="AD23" s="115" t="s">
        <v>129</v>
      </c>
      <c r="AE23" s="115" t="s">
        <v>129</v>
      </c>
      <c r="AF23" s="128" t="s">
        <v>129</v>
      </c>
      <c r="AG23" s="128" t="s">
        <v>129</v>
      </c>
      <c r="AH23" s="128">
        <f>H23+J23+N23+P23+L23</f>
        <v>10</v>
      </c>
    </row>
    <row r="24" spans="1:34" s="104" customFormat="1" ht="135" x14ac:dyDescent="0.25">
      <c r="A24" s="115">
        <v>6</v>
      </c>
      <c r="B24" s="116" t="s">
        <v>101</v>
      </c>
      <c r="C24" s="115" t="s">
        <v>299</v>
      </c>
      <c r="D24" s="116" t="s">
        <v>180</v>
      </c>
      <c r="E24" s="115" t="s">
        <v>181</v>
      </c>
      <c r="F24" s="115">
        <v>1</v>
      </c>
      <c r="G24" s="115">
        <v>1</v>
      </c>
      <c r="H24" s="115">
        <v>1</v>
      </c>
      <c r="I24" s="115" t="s">
        <v>129</v>
      </c>
      <c r="J24" s="115">
        <v>1</v>
      </c>
      <c r="K24" s="115" t="s">
        <v>129</v>
      </c>
      <c r="L24" s="115">
        <v>1</v>
      </c>
      <c r="M24" s="115" t="s">
        <v>129</v>
      </c>
      <c r="N24" s="115">
        <v>1</v>
      </c>
      <c r="O24" s="115" t="s">
        <v>129</v>
      </c>
      <c r="P24" s="115">
        <v>1</v>
      </c>
      <c r="Q24" s="115" t="s">
        <v>129</v>
      </c>
      <c r="R24" s="115" t="s">
        <v>129</v>
      </c>
      <c r="S24" s="115" t="s">
        <v>129</v>
      </c>
      <c r="T24" s="115" t="s">
        <v>129</v>
      </c>
      <c r="U24" s="115" t="s">
        <v>129</v>
      </c>
      <c r="V24" s="115" t="s">
        <v>129</v>
      </c>
      <c r="W24" s="115" t="s">
        <v>129</v>
      </c>
      <c r="X24" s="115" t="s">
        <v>129</v>
      </c>
      <c r="Y24" s="115" t="s">
        <v>129</v>
      </c>
      <c r="Z24" s="115" t="s">
        <v>129</v>
      </c>
      <c r="AA24" s="115" t="s">
        <v>129</v>
      </c>
      <c r="AB24" s="115" t="s">
        <v>129</v>
      </c>
      <c r="AC24" s="115" t="s">
        <v>129</v>
      </c>
      <c r="AD24" s="115" t="s">
        <v>129</v>
      </c>
      <c r="AE24" s="115" t="s">
        <v>129</v>
      </c>
      <c r="AF24" s="128" t="s">
        <v>129</v>
      </c>
      <c r="AG24" s="128" t="s">
        <v>129</v>
      </c>
      <c r="AH24" s="128">
        <v>1</v>
      </c>
    </row>
    <row r="25" spans="1:34" ht="330" x14ac:dyDescent="0.25">
      <c r="A25" s="115">
        <v>7</v>
      </c>
      <c r="B25" s="133" t="s">
        <v>27</v>
      </c>
      <c r="C25" s="115" t="s">
        <v>329</v>
      </c>
      <c r="D25" s="116" t="s">
        <v>183</v>
      </c>
      <c r="E25" s="115" t="s">
        <v>184</v>
      </c>
      <c r="F25" s="115" t="s">
        <v>185</v>
      </c>
      <c r="G25" s="115" t="s">
        <v>186</v>
      </c>
      <c r="H25" s="115" t="s">
        <v>187</v>
      </c>
      <c r="I25" s="115" t="s">
        <v>129</v>
      </c>
      <c r="J25" s="115" t="s">
        <v>188</v>
      </c>
      <c r="K25" s="115" t="s">
        <v>129</v>
      </c>
      <c r="L25" s="115" t="s">
        <v>189</v>
      </c>
      <c r="M25" s="115" t="s">
        <v>129</v>
      </c>
      <c r="N25" s="115" t="s">
        <v>190</v>
      </c>
      <c r="O25" s="115" t="s">
        <v>129</v>
      </c>
      <c r="P25" s="115">
        <v>21103.62</v>
      </c>
      <c r="Q25" s="115" t="s">
        <v>129</v>
      </c>
      <c r="R25" s="115" t="s">
        <v>129</v>
      </c>
      <c r="S25" s="115" t="s">
        <v>129</v>
      </c>
      <c r="T25" s="115" t="s">
        <v>129</v>
      </c>
      <c r="U25" s="115" t="s">
        <v>129</v>
      </c>
      <c r="V25" s="115" t="s">
        <v>129</v>
      </c>
      <c r="W25" s="115" t="s">
        <v>129</v>
      </c>
      <c r="X25" s="115" t="s">
        <v>129</v>
      </c>
      <c r="Y25" s="115" t="s">
        <v>129</v>
      </c>
      <c r="Z25" s="115" t="s">
        <v>129</v>
      </c>
      <c r="AA25" s="115" t="s">
        <v>129</v>
      </c>
      <c r="AB25" s="115" t="s">
        <v>129</v>
      </c>
      <c r="AC25" s="115" t="s">
        <v>129</v>
      </c>
      <c r="AD25" s="115" t="s">
        <v>129</v>
      </c>
      <c r="AE25" s="115" t="s">
        <v>129</v>
      </c>
      <c r="AF25" s="128" t="s">
        <v>129</v>
      </c>
      <c r="AG25" s="128" t="s">
        <v>129</v>
      </c>
      <c r="AH25" s="128">
        <f>P25</f>
        <v>21103.62</v>
      </c>
    </row>
    <row r="26" spans="1:34" ht="225" x14ac:dyDescent="0.25">
      <c r="A26" s="115">
        <v>8</v>
      </c>
      <c r="B26" s="133" t="s">
        <v>29</v>
      </c>
      <c r="C26" s="115" t="s">
        <v>330</v>
      </c>
      <c r="D26" s="116" t="s">
        <v>192</v>
      </c>
      <c r="E26" s="115" t="s">
        <v>193</v>
      </c>
      <c r="F26" s="115" t="s">
        <v>194</v>
      </c>
      <c r="G26" s="115" t="s">
        <v>194</v>
      </c>
      <c r="H26" s="115" t="s">
        <v>195</v>
      </c>
      <c r="I26" s="115" t="s">
        <v>129</v>
      </c>
      <c r="J26" s="115" t="s">
        <v>196</v>
      </c>
      <c r="K26" s="115" t="s">
        <v>129</v>
      </c>
      <c r="L26" s="115" t="s">
        <v>197</v>
      </c>
      <c r="M26" s="115" t="s">
        <v>129</v>
      </c>
      <c r="N26" s="115" t="s">
        <v>198</v>
      </c>
      <c r="O26" s="115" t="s">
        <v>129</v>
      </c>
      <c r="P26" s="115" t="s">
        <v>199</v>
      </c>
      <c r="Q26" s="115" t="s">
        <v>129</v>
      </c>
      <c r="R26" s="115">
        <v>77.099999999999994</v>
      </c>
      <c r="S26" s="115" t="s">
        <v>129</v>
      </c>
      <c r="T26" s="115">
        <v>76.319999999999993</v>
      </c>
      <c r="U26" s="115" t="s">
        <v>129</v>
      </c>
      <c r="V26" s="115">
        <v>76.319999999999993</v>
      </c>
      <c r="W26" s="115" t="s">
        <v>129</v>
      </c>
      <c r="X26" s="115">
        <v>76.319999999999993</v>
      </c>
      <c r="Y26" s="115" t="s">
        <v>129</v>
      </c>
      <c r="Z26" s="115">
        <v>76.319999999999993</v>
      </c>
      <c r="AA26" s="115" t="s">
        <v>129</v>
      </c>
      <c r="AB26" s="115">
        <v>76.319999999999993</v>
      </c>
      <c r="AC26" s="115" t="s">
        <v>129</v>
      </c>
      <c r="AD26" s="115">
        <v>76.319999999999993</v>
      </c>
      <c r="AE26" s="115" t="s">
        <v>129</v>
      </c>
      <c r="AF26" s="128">
        <v>76.319999999999993</v>
      </c>
      <c r="AG26" s="128" t="s">
        <v>129</v>
      </c>
      <c r="AH26" s="128">
        <f>AD26</f>
        <v>76.319999999999993</v>
      </c>
    </row>
    <row r="27" spans="1:34" ht="22.5" customHeight="1" x14ac:dyDescent="0.25">
      <c r="A27" s="180" t="s">
        <v>103</v>
      </c>
      <c r="B27" s="180"/>
      <c r="C27" s="180"/>
      <c r="D27" s="180"/>
      <c r="E27" s="180"/>
      <c r="F27" s="180"/>
      <c r="G27" s="180"/>
      <c r="H27" s="180"/>
      <c r="I27" s="180"/>
      <c r="J27" s="180"/>
      <c r="K27" s="180"/>
      <c r="L27" s="180"/>
      <c r="M27" s="180"/>
      <c r="N27" s="180"/>
      <c r="O27" s="180"/>
      <c r="P27" s="180"/>
      <c r="Q27" s="180"/>
      <c r="R27" s="180"/>
      <c r="S27" s="180"/>
      <c r="T27" s="180"/>
      <c r="U27" s="180"/>
      <c r="V27" s="180"/>
      <c r="W27" s="180"/>
      <c r="X27" s="180"/>
      <c r="Y27" s="180"/>
      <c r="Z27" s="180"/>
      <c r="AA27" s="180"/>
      <c r="AB27" s="180"/>
      <c r="AC27" s="180"/>
      <c r="AD27" s="180"/>
      <c r="AE27" s="180"/>
      <c r="AF27" s="132"/>
      <c r="AG27" s="129"/>
    </row>
    <row r="28" spans="1:34" ht="332.25" customHeight="1" x14ac:dyDescent="0.25">
      <c r="A28" s="115">
        <v>9</v>
      </c>
      <c r="B28" s="133" t="s">
        <v>64</v>
      </c>
      <c r="C28" s="115" t="s">
        <v>329</v>
      </c>
      <c r="D28" s="116" t="s">
        <v>183</v>
      </c>
      <c r="E28" s="115" t="s">
        <v>184</v>
      </c>
      <c r="F28" s="115" t="s">
        <v>185</v>
      </c>
      <c r="G28" s="115" t="s">
        <v>186</v>
      </c>
      <c r="H28" s="115" t="s">
        <v>187</v>
      </c>
      <c r="I28" s="115" t="s">
        <v>129</v>
      </c>
      <c r="J28" s="115" t="s">
        <v>188</v>
      </c>
      <c r="K28" s="115" t="s">
        <v>129</v>
      </c>
      <c r="L28" s="115" t="s">
        <v>189</v>
      </c>
      <c r="M28" s="115" t="s">
        <v>129</v>
      </c>
      <c r="N28" s="115" t="s">
        <v>190</v>
      </c>
      <c r="O28" s="115" t="s">
        <v>129</v>
      </c>
      <c r="P28" s="115" t="s">
        <v>200</v>
      </c>
      <c r="Q28" s="115" t="s">
        <v>129</v>
      </c>
      <c r="R28" s="115" t="s">
        <v>129</v>
      </c>
      <c r="S28" s="115" t="s">
        <v>129</v>
      </c>
      <c r="T28" s="115" t="s">
        <v>129</v>
      </c>
      <c r="U28" s="115" t="s">
        <v>129</v>
      </c>
      <c r="V28" s="115" t="s">
        <v>129</v>
      </c>
      <c r="W28" s="115" t="s">
        <v>129</v>
      </c>
      <c r="X28" s="115" t="s">
        <v>129</v>
      </c>
      <c r="Y28" s="115" t="s">
        <v>129</v>
      </c>
      <c r="Z28" s="115" t="s">
        <v>129</v>
      </c>
      <c r="AA28" s="115" t="s">
        <v>129</v>
      </c>
      <c r="AB28" s="115" t="s">
        <v>129</v>
      </c>
      <c r="AC28" s="115" t="s">
        <v>129</v>
      </c>
      <c r="AD28" s="115" t="s">
        <v>129</v>
      </c>
      <c r="AE28" s="115" t="s">
        <v>129</v>
      </c>
      <c r="AF28" s="128" t="s">
        <v>129</v>
      </c>
      <c r="AG28" s="128" t="s">
        <v>129</v>
      </c>
      <c r="AH28" s="128" t="str">
        <f>P28</f>
        <v>21103.62</v>
      </c>
    </row>
    <row r="29" spans="1:34" ht="330" x14ac:dyDescent="0.25">
      <c r="A29" s="115">
        <v>10</v>
      </c>
      <c r="B29" s="133" t="s">
        <v>201</v>
      </c>
      <c r="C29" s="115" t="s">
        <v>329</v>
      </c>
      <c r="D29" s="116" t="s">
        <v>202</v>
      </c>
      <c r="E29" s="115" t="s">
        <v>169</v>
      </c>
      <c r="F29" s="44">
        <v>3.3</v>
      </c>
      <c r="G29" s="44">
        <v>10.4</v>
      </c>
      <c r="H29" s="115">
        <v>0</v>
      </c>
      <c r="I29" s="115" t="s">
        <v>129</v>
      </c>
      <c r="J29" s="115">
        <v>12.1</v>
      </c>
      <c r="K29" s="115" t="s">
        <v>129</v>
      </c>
      <c r="L29" s="44">
        <v>24.6</v>
      </c>
      <c r="M29" s="115" t="s">
        <v>129</v>
      </c>
      <c r="N29" s="44">
        <v>31.7</v>
      </c>
      <c r="O29" s="115" t="s">
        <v>129</v>
      </c>
      <c r="P29" s="115" t="s">
        <v>203</v>
      </c>
      <c r="Q29" s="115" t="s">
        <v>129</v>
      </c>
      <c r="R29" s="115" t="s">
        <v>129</v>
      </c>
      <c r="S29" s="115" t="s">
        <v>129</v>
      </c>
      <c r="T29" s="115" t="s">
        <v>129</v>
      </c>
      <c r="U29" s="115" t="s">
        <v>129</v>
      </c>
      <c r="V29" s="115" t="s">
        <v>129</v>
      </c>
      <c r="W29" s="115" t="s">
        <v>129</v>
      </c>
      <c r="X29" s="115" t="s">
        <v>129</v>
      </c>
      <c r="Y29" s="115" t="s">
        <v>129</v>
      </c>
      <c r="Z29" s="115" t="s">
        <v>129</v>
      </c>
      <c r="AA29" s="115" t="s">
        <v>129</v>
      </c>
      <c r="AB29" s="115" t="s">
        <v>129</v>
      </c>
      <c r="AC29" s="115" t="s">
        <v>129</v>
      </c>
      <c r="AD29" s="115" t="s">
        <v>129</v>
      </c>
      <c r="AE29" s="115" t="s">
        <v>129</v>
      </c>
      <c r="AF29" s="128" t="s">
        <v>129</v>
      </c>
      <c r="AG29" s="128" t="s">
        <v>129</v>
      </c>
      <c r="AH29" s="128" t="s">
        <v>203</v>
      </c>
    </row>
    <row r="30" spans="1:34" ht="331.5" customHeight="1" x14ac:dyDescent="0.25">
      <c r="A30" s="115">
        <v>11</v>
      </c>
      <c r="B30" s="116" t="s">
        <v>34</v>
      </c>
      <c r="C30" s="115" t="s">
        <v>329</v>
      </c>
      <c r="D30" s="116" t="s">
        <v>204</v>
      </c>
      <c r="E30" s="115" t="s">
        <v>177</v>
      </c>
      <c r="F30" s="115">
        <v>6</v>
      </c>
      <c r="G30" s="115">
        <v>13</v>
      </c>
      <c r="H30" s="115">
        <v>0</v>
      </c>
      <c r="I30" s="115" t="s">
        <v>129</v>
      </c>
      <c r="J30" s="49">
        <v>9</v>
      </c>
      <c r="K30" s="115" t="s">
        <v>129</v>
      </c>
      <c r="L30" s="49">
        <v>16</v>
      </c>
      <c r="M30" s="115" t="s">
        <v>129</v>
      </c>
      <c r="N30" s="115" t="s">
        <v>129</v>
      </c>
      <c r="O30" s="115" t="s">
        <v>129</v>
      </c>
      <c r="P30" s="115" t="s">
        <v>129</v>
      </c>
      <c r="Q30" s="115" t="s">
        <v>129</v>
      </c>
      <c r="R30" s="115" t="s">
        <v>129</v>
      </c>
      <c r="S30" s="115" t="s">
        <v>129</v>
      </c>
      <c r="T30" s="115" t="s">
        <v>129</v>
      </c>
      <c r="U30" s="115" t="s">
        <v>129</v>
      </c>
      <c r="V30" s="115" t="s">
        <v>129</v>
      </c>
      <c r="W30" s="115" t="s">
        <v>129</v>
      </c>
      <c r="X30" s="115" t="s">
        <v>129</v>
      </c>
      <c r="Y30" s="115" t="s">
        <v>129</v>
      </c>
      <c r="Z30" s="115" t="s">
        <v>129</v>
      </c>
      <c r="AA30" s="115" t="s">
        <v>129</v>
      </c>
      <c r="AB30" s="115" t="s">
        <v>129</v>
      </c>
      <c r="AC30" s="115" t="s">
        <v>129</v>
      </c>
      <c r="AD30" s="115" t="s">
        <v>129</v>
      </c>
      <c r="AE30" s="115" t="s">
        <v>129</v>
      </c>
      <c r="AF30" s="128" t="s">
        <v>129</v>
      </c>
      <c r="AG30" s="128" t="s">
        <v>129</v>
      </c>
      <c r="AH30" s="49">
        <f>J30+L30</f>
        <v>25</v>
      </c>
    </row>
    <row r="31" spans="1:34" ht="135" x14ac:dyDescent="0.25">
      <c r="A31" s="115">
        <v>12</v>
      </c>
      <c r="B31" s="116" t="s">
        <v>35</v>
      </c>
      <c r="C31" s="115" t="s">
        <v>299</v>
      </c>
      <c r="D31" s="116" t="s">
        <v>205</v>
      </c>
      <c r="E31" s="115" t="s">
        <v>179</v>
      </c>
      <c r="F31" s="115" t="s">
        <v>129</v>
      </c>
      <c r="G31" s="115" t="s">
        <v>129</v>
      </c>
      <c r="H31" s="115">
        <v>1</v>
      </c>
      <c r="I31" s="115" t="s">
        <v>129</v>
      </c>
      <c r="J31" s="115">
        <v>1</v>
      </c>
      <c r="K31" s="115" t="s">
        <v>129</v>
      </c>
      <c r="L31" s="115">
        <v>1</v>
      </c>
      <c r="M31" s="115" t="s">
        <v>129</v>
      </c>
      <c r="N31" s="115">
        <v>1</v>
      </c>
      <c r="O31" s="115" t="s">
        <v>129</v>
      </c>
      <c r="P31" s="115">
        <v>1</v>
      </c>
      <c r="Q31" s="115" t="s">
        <v>129</v>
      </c>
      <c r="R31" s="115" t="s">
        <v>129</v>
      </c>
      <c r="S31" s="115" t="s">
        <v>129</v>
      </c>
      <c r="T31" s="115" t="s">
        <v>129</v>
      </c>
      <c r="U31" s="115" t="s">
        <v>129</v>
      </c>
      <c r="V31" s="115" t="s">
        <v>129</v>
      </c>
      <c r="W31" s="115" t="s">
        <v>129</v>
      </c>
      <c r="X31" s="115" t="s">
        <v>129</v>
      </c>
      <c r="Y31" s="115" t="s">
        <v>129</v>
      </c>
      <c r="Z31" s="115" t="s">
        <v>129</v>
      </c>
      <c r="AA31" s="115" t="s">
        <v>129</v>
      </c>
      <c r="AB31" s="115" t="s">
        <v>129</v>
      </c>
      <c r="AC31" s="115" t="s">
        <v>129</v>
      </c>
      <c r="AD31" s="115" t="s">
        <v>129</v>
      </c>
      <c r="AE31" s="115" t="s">
        <v>129</v>
      </c>
      <c r="AF31" s="128" t="s">
        <v>129</v>
      </c>
      <c r="AG31" s="128" t="s">
        <v>129</v>
      </c>
      <c r="AH31" s="128">
        <v>5</v>
      </c>
    </row>
    <row r="32" spans="1:34" ht="135" x14ac:dyDescent="0.25">
      <c r="A32" s="115">
        <v>13</v>
      </c>
      <c r="B32" s="116" t="s">
        <v>36</v>
      </c>
      <c r="C32" s="115" t="s">
        <v>299</v>
      </c>
      <c r="D32" s="116" t="s">
        <v>206</v>
      </c>
      <c r="E32" s="115" t="s">
        <v>179</v>
      </c>
      <c r="F32" s="115" t="s">
        <v>129</v>
      </c>
      <c r="G32" s="115" t="s">
        <v>129</v>
      </c>
      <c r="H32" s="115">
        <v>10</v>
      </c>
      <c r="I32" s="115" t="s">
        <v>129</v>
      </c>
      <c r="J32" s="115">
        <v>12</v>
      </c>
      <c r="K32" s="115" t="s">
        <v>129</v>
      </c>
      <c r="L32" s="115">
        <v>14</v>
      </c>
      <c r="M32" s="115" t="s">
        <v>129</v>
      </c>
      <c r="N32" s="115">
        <v>16</v>
      </c>
      <c r="O32" s="115" t="s">
        <v>129</v>
      </c>
      <c r="P32" s="115">
        <v>18</v>
      </c>
      <c r="Q32" s="115" t="s">
        <v>129</v>
      </c>
      <c r="R32" s="115" t="s">
        <v>129</v>
      </c>
      <c r="S32" s="115" t="s">
        <v>129</v>
      </c>
      <c r="T32" s="115" t="s">
        <v>129</v>
      </c>
      <c r="U32" s="115" t="s">
        <v>129</v>
      </c>
      <c r="V32" s="115" t="s">
        <v>129</v>
      </c>
      <c r="W32" s="115" t="s">
        <v>129</v>
      </c>
      <c r="X32" s="115" t="s">
        <v>129</v>
      </c>
      <c r="Y32" s="115" t="s">
        <v>129</v>
      </c>
      <c r="Z32" s="115" t="s">
        <v>129</v>
      </c>
      <c r="AA32" s="115" t="s">
        <v>129</v>
      </c>
      <c r="AB32" s="115" t="s">
        <v>129</v>
      </c>
      <c r="AC32" s="115" t="s">
        <v>129</v>
      </c>
      <c r="AD32" s="115" t="s">
        <v>129</v>
      </c>
      <c r="AE32" s="115" t="s">
        <v>129</v>
      </c>
      <c r="AF32" s="128" t="s">
        <v>129</v>
      </c>
      <c r="AG32" s="128" t="s">
        <v>129</v>
      </c>
      <c r="AH32" s="128">
        <v>70</v>
      </c>
    </row>
    <row r="33" spans="1:34" ht="246.75" customHeight="1" x14ac:dyDescent="0.25">
      <c r="A33" s="117">
        <v>14</v>
      </c>
      <c r="B33" s="51" t="s">
        <v>65</v>
      </c>
      <c r="C33" s="117" t="s">
        <v>331</v>
      </c>
      <c r="D33" s="51" t="s">
        <v>208</v>
      </c>
      <c r="E33" s="117" t="s">
        <v>179</v>
      </c>
      <c r="F33" s="117" t="s">
        <v>129</v>
      </c>
      <c r="G33" s="117" t="s">
        <v>129</v>
      </c>
      <c r="H33" s="117">
        <v>1</v>
      </c>
      <c r="I33" s="117" t="s">
        <v>129</v>
      </c>
      <c r="J33" s="117">
        <v>1</v>
      </c>
      <c r="K33" s="117" t="s">
        <v>129</v>
      </c>
      <c r="L33" s="117">
        <v>1</v>
      </c>
      <c r="M33" s="117" t="s">
        <v>129</v>
      </c>
      <c r="N33" s="117">
        <v>1</v>
      </c>
      <c r="O33" s="117" t="s">
        <v>129</v>
      </c>
      <c r="P33" s="117">
        <v>1</v>
      </c>
      <c r="Q33" s="117" t="s">
        <v>129</v>
      </c>
      <c r="R33" s="117" t="s">
        <v>129</v>
      </c>
      <c r="S33" s="117" t="s">
        <v>129</v>
      </c>
      <c r="T33" s="117" t="s">
        <v>129</v>
      </c>
      <c r="U33" s="117" t="s">
        <v>129</v>
      </c>
      <c r="V33" s="117" t="s">
        <v>129</v>
      </c>
      <c r="W33" s="117" t="s">
        <v>129</v>
      </c>
      <c r="X33" s="117" t="s">
        <v>129</v>
      </c>
      <c r="Y33" s="117" t="s">
        <v>129</v>
      </c>
      <c r="Z33" s="117" t="s">
        <v>129</v>
      </c>
      <c r="AA33" s="117" t="s">
        <v>129</v>
      </c>
      <c r="AB33" s="117" t="s">
        <v>129</v>
      </c>
      <c r="AC33" s="117" t="s">
        <v>129</v>
      </c>
      <c r="AD33" s="117" t="s">
        <v>129</v>
      </c>
      <c r="AE33" s="117" t="s">
        <v>129</v>
      </c>
      <c r="AF33" s="130" t="s">
        <v>129</v>
      </c>
      <c r="AG33" s="130" t="s">
        <v>129</v>
      </c>
      <c r="AH33" s="130">
        <v>5</v>
      </c>
    </row>
    <row r="34" spans="1:34" ht="15" hidden="1" customHeight="1" x14ac:dyDescent="0.25">
      <c r="A34" s="193"/>
      <c r="B34" s="194"/>
      <c r="C34" s="194"/>
      <c r="D34" s="194"/>
      <c r="E34" s="194"/>
      <c r="F34" s="194"/>
      <c r="G34" s="194"/>
      <c r="H34" s="194"/>
      <c r="I34" s="194"/>
      <c r="J34" s="194"/>
      <c r="K34" s="194"/>
      <c r="L34" s="194"/>
      <c r="M34" s="194"/>
      <c r="N34" s="194"/>
      <c r="O34" s="194"/>
      <c r="P34" s="194"/>
      <c r="Q34" s="194"/>
      <c r="R34" s="194"/>
      <c r="S34" s="194"/>
      <c r="T34" s="194"/>
      <c r="U34" s="194"/>
      <c r="V34" s="194"/>
      <c r="W34" s="194"/>
      <c r="X34" s="194"/>
      <c r="Y34" s="194"/>
      <c r="Z34" s="194"/>
      <c r="AA34" s="194"/>
      <c r="AB34" s="194"/>
      <c r="AC34" s="194"/>
      <c r="AD34" s="194"/>
      <c r="AE34" s="194"/>
      <c r="AF34" s="132"/>
      <c r="AG34" s="129"/>
    </row>
    <row r="35" spans="1:34" ht="29.25" customHeight="1" x14ac:dyDescent="0.25">
      <c r="A35" s="198" t="s">
        <v>40</v>
      </c>
      <c r="B35" s="198"/>
      <c r="C35" s="198"/>
      <c r="D35" s="198"/>
      <c r="E35" s="198"/>
      <c r="F35" s="198"/>
      <c r="G35" s="198"/>
      <c r="H35" s="198"/>
      <c r="I35" s="198"/>
      <c r="J35" s="198"/>
      <c r="K35" s="198"/>
      <c r="L35" s="198"/>
      <c r="M35" s="198"/>
      <c r="N35" s="198"/>
      <c r="O35" s="198"/>
      <c r="P35" s="198"/>
      <c r="Q35" s="198"/>
      <c r="R35" s="198"/>
      <c r="S35" s="198"/>
      <c r="T35" s="198"/>
      <c r="U35" s="198"/>
      <c r="V35" s="198"/>
      <c r="W35" s="198"/>
      <c r="X35" s="198"/>
      <c r="Y35" s="198"/>
      <c r="Z35" s="198"/>
      <c r="AA35" s="198"/>
      <c r="AB35" s="198"/>
      <c r="AC35" s="198"/>
      <c r="AD35" s="198"/>
      <c r="AE35" s="198"/>
      <c r="AF35" s="132"/>
      <c r="AG35" s="129"/>
    </row>
    <row r="36" spans="1:34" ht="231" customHeight="1" x14ac:dyDescent="0.25">
      <c r="A36" s="119">
        <v>15</v>
      </c>
      <c r="B36" s="134" t="s">
        <v>66</v>
      </c>
      <c r="C36" s="119" t="s">
        <v>330</v>
      </c>
      <c r="D36" s="53" t="s">
        <v>209</v>
      </c>
      <c r="E36" s="119" t="s">
        <v>210</v>
      </c>
      <c r="F36" s="119" t="s">
        <v>194</v>
      </c>
      <c r="G36" s="119" t="s">
        <v>194</v>
      </c>
      <c r="H36" s="119" t="s">
        <v>195</v>
      </c>
      <c r="I36" s="119" t="s">
        <v>129</v>
      </c>
      <c r="J36" s="119" t="s">
        <v>196</v>
      </c>
      <c r="K36" s="119" t="s">
        <v>129</v>
      </c>
      <c r="L36" s="119" t="s">
        <v>197</v>
      </c>
      <c r="M36" s="119" t="s">
        <v>129</v>
      </c>
      <c r="N36" s="119" t="s">
        <v>198</v>
      </c>
      <c r="O36" s="119" t="s">
        <v>129</v>
      </c>
      <c r="P36" s="119" t="s">
        <v>199</v>
      </c>
      <c r="Q36" s="119" t="s">
        <v>129</v>
      </c>
      <c r="R36" s="119">
        <v>77.099999999999994</v>
      </c>
      <c r="S36" s="119" t="s">
        <v>129</v>
      </c>
      <c r="T36" s="119">
        <v>76.319999999999993</v>
      </c>
      <c r="U36" s="119" t="s">
        <v>129</v>
      </c>
      <c r="V36" s="119">
        <v>76.319999999999993</v>
      </c>
      <c r="W36" s="119" t="s">
        <v>129</v>
      </c>
      <c r="X36" s="119">
        <v>76.319999999999993</v>
      </c>
      <c r="Y36" s="119" t="s">
        <v>129</v>
      </c>
      <c r="Z36" s="119">
        <v>76.319999999999993</v>
      </c>
      <c r="AA36" s="119" t="s">
        <v>129</v>
      </c>
      <c r="AB36" s="119">
        <v>76.319999999999993</v>
      </c>
      <c r="AC36" s="119" t="s">
        <v>129</v>
      </c>
      <c r="AD36" s="119">
        <v>76.319999999999993</v>
      </c>
      <c r="AE36" s="119" t="s">
        <v>129</v>
      </c>
      <c r="AF36" s="131">
        <v>76.319999999999993</v>
      </c>
      <c r="AG36" s="131" t="s">
        <v>129</v>
      </c>
      <c r="AH36" s="131">
        <f>X36</f>
        <v>76.319999999999993</v>
      </c>
    </row>
    <row r="37" spans="1:34" ht="120" x14ac:dyDescent="0.25">
      <c r="A37" s="180">
        <v>16</v>
      </c>
      <c r="B37" s="181" t="s">
        <v>67</v>
      </c>
      <c r="C37" s="180" t="s">
        <v>312</v>
      </c>
      <c r="D37" s="116" t="s">
        <v>211</v>
      </c>
      <c r="E37" s="115" t="s">
        <v>184</v>
      </c>
      <c r="F37" s="115" t="s">
        <v>212</v>
      </c>
      <c r="G37" s="115" t="s">
        <v>212</v>
      </c>
      <c r="H37" s="115" t="s">
        <v>213</v>
      </c>
      <c r="I37" s="115" t="s">
        <v>129</v>
      </c>
      <c r="J37" s="115" t="s">
        <v>214</v>
      </c>
      <c r="K37" s="115" t="s">
        <v>129</v>
      </c>
      <c r="L37" s="115" t="s">
        <v>215</v>
      </c>
      <c r="M37" s="115" t="s">
        <v>129</v>
      </c>
      <c r="N37" s="115" t="s">
        <v>216</v>
      </c>
      <c r="O37" s="115" t="s">
        <v>129</v>
      </c>
      <c r="P37" s="115" t="s">
        <v>129</v>
      </c>
      <c r="Q37" s="115" t="s">
        <v>129</v>
      </c>
      <c r="R37" s="115" t="s">
        <v>129</v>
      </c>
      <c r="S37" s="115" t="s">
        <v>129</v>
      </c>
      <c r="T37" s="115">
        <v>11697.47</v>
      </c>
      <c r="U37" s="115" t="s">
        <v>129</v>
      </c>
      <c r="V37" s="115" t="s">
        <v>129</v>
      </c>
      <c r="W37" s="115" t="s">
        <v>129</v>
      </c>
      <c r="X37" s="115" t="s">
        <v>129</v>
      </c>
      <c r="Y37" s="115" t="s">
        <v>129</v>
      </c>
      <c r="Z37" s="115" t="s">
        <v>129</v>
      </c>
      <c r="AA37" s="115" t="s">
        <v>129</v>
      </c>
      <c r="AB37" s="115" t="s">
        <v>129</v>
      </c>
      <c r="AC37" s="115" t="s">
        <v>129</v>
      </c>
      <c r="AD37" s="115" t="s">
        <v>129</v>
      </c>
      <c r="AE37" s="115" t="s">
        <v>129</v>
      </c>
      <c r="AF37" s="128" t="s">
        <v>129</v>
      </c>
      <c r="AG37" s="128" t="s">
        <v>129</v>
      </c>
      <c r="AH37" s="128">
        <f>T37</f>
        <v>11697.47</v>
      </c>
    </row>
    <row r="38" spans="1:34" ht="125.25" customHeight="1" x14ac:dyDescent="0.25">
      <c r="A38" s="180"/>
      <c r="B38" s="181"/>
      <c r="C38" s="180"/>
      <c r="D38" s="116" t="s">
        <v>217</v>
      </c>
      <c r="E38" s="115" t="s">
        <v>218</v>
      </c>
      <c r="F38" s="115" t="s">
        <v>129</v>
      </c>
      <c r="G38" s="115" t="s">
        <v>129</v>
      </c>
      <c r="H38" s="54">
        <v>3159</v>
      </c>
      <c r="I38" s="115" t="s">
        <v>129</v>
      </c>
      <c r="J38" s="115">
        <v>3052.9</v>
      </c>
      <c r="K38" s="115" t="s">
        <v>129</v>
      </c>
      <c r="L38" s="115">
        <v>5532.1</v>
      </c>
      <c r="M38" s="115" t="s">
        <v>129</v>
      </c>
      <c r="N38" s="115">
        <v>4632.6000000000004</v>
      </c>
      <c r="O38" s="115" t="s">
        <v>129</v>
      </c>
      <c r="P38" s="115" t="s">
        <v>129</v>
      </c>
      <c r="Q38" s="115" t="s">
        <v>129</v>
      </c>
      <c r="R38" s="115" t="s">
        <v>129</v>
      </c>
      <c r="S38" s="115" t="s">
        <v>129</v>
      </c>
      <c r="T38" s="115">
        <v>842</v>
      </c>
      <c r="U38" s="115" t="s">
        <v>129</v>
      </c>
      <c r="V38" s="115" t="s">
        <v>129</v>
      </c>
      <c r="W38" s="115" t="s">
        <v>129</v>
      </c>
      <c r="X38" s="115" t="s">
        <v>129</v>
      </c>
      <c r="Y38" s="115" t="s">
        <v>129</v>
      </c>
      <c r="Z38" s="115" t="s">
        <v>129</v>
      </c>
      <c r="AA38" s="115" t="s">
        <v>129</v>
      </c>
      <c r="AB38" s="115" t="s">
        <v>129</v>
      </c>
      <c r="AC38" s="115" t="s">
        <v>129</v>
      </c>
      <c r="AD38" s="115" t="s">
        <v>129</v>
      </c>
      <c r="AE38" s="115" t="s">
        <v>129</v>
      </c>
      <c r="AF38" s="128" t="s">
        <v>129</v>
      </c>
      <c r="AG38" s="128" t="s">
        <v>129</v>
      </c>
      <c r="AH38" s="54">
        <f>H38+J38+L38+T38+N38</f>
        <v>17218.599999999999</v>
      </c>
    </row>
    <row r="39" spans="1:34" ht="165.75" customHeight="1" x14ac:dyDescent="0.25">
      <c r="A39" s="115">
        <v>17</v>
      </c>
      <c r="B39" s="116" t="s">
        <v>68</v>
      </c>
      <c r="C39" s="115" t="s">
        <v>312</v>
      </c>
      <c r="D39" s="116" t="s">
        <v>219</v>
      </c>
      <c r="E39" s="115" t="s">
        <v>218</v>
      </c>
      <c r="F39" s="115" t="s">
        <v>129</v>
      </c>
      <c r="G39" s="115" t="s">
        <v>129</v>
      </c>
      <c r="H39" s="115" t="s">
        <v>220</v>
      </c>
      <c r="I39" s="115" t="s">
        <v>129</v>
      </c>
      <c r="J39" s="115" t="s">
        <v>129</v>
      </c>
      <c r="K39" s="115" t="s">
        <v>129</v>
      </c>
      <c r="L39" s="115" t="s">
        <v>129</v>
      </c>
      <c r="M39" s="115" t="s">
        <v>129</v>
      </c>
      <c r="N39" s="115" t="s">
        <v>129</v>
      </c>
      <c r="O39" s="115" t="s">
        <v>129</v>
      </c>
      <c r="P39" s="115" t="s">
        <v>129</v>
      </c>
      <c r="Q39" s="115" t="s">
        <v>129</v>
      </c>
      <c r="R39" s="115" t="s">
        <v>129</v>
      </c>
      <c r="S39" s="115" t="s">
        <v>129</v>
      </c>
      <c r="T39" s="115" t="s">
        <v>129</v>
      </c>
      <c r="U39" s="115" t="s">
        <v>129</v>
      </c>
      <c r="V39" s="115" t="s">
        <v>129</v>
      </c>
      <c r="W39" s="115" t="s">
        <v>129</v>
      </c>
      <c r="X39" s="115" t="s">
        <v>129</v>
      </c>
      <c r="Y39" s="115" t="s">
        <v>129</v>
      </c>
      <c r="Z39" s="115" t="s">
        <v>129</v>
      </c>
      <c r="AA39" s="115" t="s">
        <v>129</v>
      </c>
      <c r="AB39" s="115" t="s">
        <v>129</v>
      </c>
      <c r="AC39" s="115" t="s">
        <v>129</v>
      </c>
      <c r="AD39" s="115" t="s">
        <v>129</v>
      </c>
      <c r="AE39" s="115" t="s">
        <v>129</v>
      </c>
      <c r="AF39" s="128" t="s">
        <v>129</v>
      </c>
      <c r="AG39" s="128" t="s">
        <v>129</v>
      </c>
      <c r="AH39" s="128" t="s">
        <v>220</v>
      </c>
    </row>
    <row r="40" spans="1:34" ht="171.75" customHeight="1" x14ac:dyDescent="0.25">
      <c r="A40" s="115">
        <v>18</v>
      </c>
      <c r="B40" s="116" t="s">
        <v>69</v>
      </c>
      <c r="C40" s="115" t="s">
        <v>312</v>
      </c>
      <c r="D40" s="116" t="s">
        <v>221</v>
      </c>
      <c r="E40" s="115" t="s">
        <v>218</v>
      </c>
      <c r="F40" s="115" t="s">
        <v>129</v>
      </c>
      <c r="G40" s="115" t="s">
        <v>129</v>
      </c>
      <c r="H40" s="115" t="s">
        <v>222</v>
      </c>
      <c r="I40" s="115" t="s">
        <v>129</v>
      </c>
      <c r="J40" s="115" t="s">
        <v>129</v>
      </c>
      <c r="K40" s="115" t="s">
        <v>129</v>
      </c>
      <c r="L40" s="115" t="s">
        <v>129</v>
      </c>
      <c r="M40" s="115" t="s">
        <v>129</v>
      </c>
      <c r="N40" s="115" t="s">
        <v>129</v>
      </c>
      <c r="O40" s="115" t="s">
        <v>129</v>
      </c>
      <c r="P40" s="115" t="s">
        <v>129</v>
      </c>
      <c r="Q40" s="115" t="s">
        <v>129</v>
      </c>
      <c r="R40" s="115" t="s">
        <v>129</v>
      </c>
      <c r="S40" s="115" t="s">
        <v>129</v>
      </c>
      <c r="T40" s="115" t="s">
        <v>129</v>
      </c>
      <c r="U40" s="115" t="s">
        <v>129</v>
      </c>
      <c r="V40" s="115" t="s">
        <v>129</v>
      </c>
      <c r="W40" s="115" t="s">
        <v>129</v>
      </c>
      <c r="X40" s="115" t="s">
        <v>129</v>
      </c>
      <c r="Y40" s="115" t="s">
        <v>129</v>
      </c>
      <c r="Z40" s="115" t="s">
        <v>129</v>
      </c>
      <c r="AA40" s="115" t="s">
        <v>129</v>
      </c>
      <c r="AB40" s="115" t="s">
        <v>129</v>
      </c>
      <c r="AC40" s="115" t="s">
        <v>129</v>
      </c>
      <c r="AD40" s="115" t="s">
        <v>129</v>
      </c>
      <c r="AE40" s="115" t="s">
        <v>129</v>
      </c>
      <c r="AF40" s="128" t="s">
        <v>129</v>
      </c>
      <c r="AG40" s="128" t="s">
        <v>129</v>
      </c>
      <c r="AH40" s="128" t="s">
        <v>222</v>
      </c>
    </row>
    <row r="41" spans="1:34" ht="165" x14ac:dyDescent="0.25">
      <c r="A41" s="115">
        <v>19</v>
      </c>
      <c r="B41" s="116" t="s">
        <v>70</v>
      </c>
      <c r="C41" s="115" t="s">
        <v>312</v>
      </c>
      <c r="D41" s="116" t="s">
        <v>223</v>
      </c>
      <c r="E41" s="115" t="s">
        <v>218</v>
      </c>
      <c r="F41" s="115" t="s">
        <v>129</v>
      </c>
      <c r="G41" s="115" t="s">
        <v>129</v>
      </c>
      <c r="H41" s="115" t="s">
        <v>129</v>
      </c>
      <c r="I41" s="115" t="s">
        <v>129</v>
      </c>
      <c r="J41" s="115" t="s">
        <v>224</v>
      </c>
      <c r="K41" s="115" t="s">
        <v>129</v>
      </c>
      <c r="L41" s="115" t="s">
        <v>129</v>
      </c>
      <c r="M41" s="115" t="s">
        <v>129</v>
      </c>
      <c r="N41" s="115" t="s">
        <v>129</v>
      </c>
      <c r="O41" s="115" t="s">
        <v>129</v>
      </c>
      <c r="P41" s="115" t="s">
        <v>129</v>
      </c>
      <c r="Q41" s="115" t="s">
        <v>129</v>
      </c>
      <c r="R41" s="115" t="s">
        <v>129</v>
      </c>
      <c r="S41" s="115" t="s">
        <v>129</v>
      </c>
      <c r="T41" s="115" t="s">
        <v>129</v>
      </c>
      <c r="U41" s="115" t="s">
        <v>129</v>
      </c>
      <c r="V41" s="115" t="s">
        <v>129</v>
      </c>
      <c r="W41" s="115" t="s">
        <v>129</v>
      </c>
      <c r="X41" s="115" t="s">
        <v>129</v>
      </c>
      <c r="Y41" s="115" t="s">
        <v>129</v>
      </c>
      <c r="Z41" s="115" t="s">
        <v>129</v>
      </c>
      <c r="AA41" s="115" t="s">
        <v>129</v>
      </c>
      <c r="AB41" s="115" t="s">
        <v>129</v>
      </c>
      <c r="AC41" s="115" t="s">
        <v>129</v>
      </c>
      <c r="AD41" s="115" t="s">
        <v>129</v>
      </c>
      <c r="AE41" s="115" t="s">
        <v>129</v>
      </c>
      <c r="AF41" s="128" t="s">
        <v>129</v>
      </c>
      <c r="AG41" s="128" t="s">
        <v>129</v>
      </c>
      <c r="AH41" s="128" t="s">
        <v>224</v>
      </c>
    </row>
    <row r="42" spans="1:34" ht="165" x14ac:dyDescent="0.25">
      <c r="A42" s="115">
        <v>20</v>
      </c>
      <c r="B42" s="116" t="s">
        <v>71</v>
      </c>
      <c r="C42" s="115" t="s">
        <v>312</v>
      </c>
      <c r="D42" s="116" t="s">
        <v>225</v>
      </c>
      <c r="E42" s="115" t="s">
        <v>218</v>
      </c>
      <c r="F42" s="115" t="s">
        <v>129</v>
      </c>
      <c r="G42" s="115" t="s">
        <v>129</v>
      </c>
      <c r="H42" s="115" t="s">
        <v>129</v>
      </c>
      <c r="I42" s="115" t="s">
        <v>129</v>
      </c>
      <c r="J42" s="115" t="s">
        <v>129</v>
      </c>
      <c r="K42" s="115" t="s">
        <v>129</v>
      </c>
      <c r="L42" s="115" t="s">
        <v>226</v>
      </c>
      <c r="M42" s="115" t="s">
        <v>129</v>
      </c>
      <c r="N42" s="115" t="s">
        <v>129</v>
      </c>
      <c r="O42" s="115" t="s">
        <v>129</v>
      </c>
      <c r="P42" s="115" t="s">
        <v>129</v>
      </c>
      <c r="Q42" s="115" t="s">
        <v>129</v>
      </c>
      <c r="R42" s="115" t="s">
        <v>129</v>
      </c>
      <c r="S42" s="115"/>
      <c r="T42" s="115" t="s">
        <v>129</v>
      </c>
      <c r="U42" s="115" t="s">
        <v>129</v>
      </c>
      <c r="V42" s="115" t="s">
        <v>129</v>
      </c>
      <c r="W42" s="115" t="s">
        <v>129</v>
      </c>
      <c r="X42" s="115" t="s">
        <v>129</v>
      </c>
      <c r="Y42" s="115" t="s">
        <v>129</v>
      </c>
      <c r="Z42" s="115" t="s">
        <v>129</v>
      </c>
      <c r="AA42" s="115" t="s">
        <v>129</v>
      </c>
      <c r="AB42" s="115" t="s">
        <v>129</v>
      </c>
      <c r="AC42" s="115" t="s">
        <v>129</v>
      </c>
      <c r="AD42" s="115" t="s">
        <v>129</v>
      </c>
      <c r="AE42" s="115" t="s">
        <v>129</v>
      </c>
      <c r="AF42" s="128" t="s">
        <v>129</v>
      </c>
      <c r="AG42" s="128" t="s">
        <v>129</v>
      </c>
      <c r="AH42" s="128" t="s">
        <v>226</v>
      </c>
    </row>
    <row r="43" spans="1:34" ht="195" x14ac:dyDescent="0.25">
      <c r="A43" s="115">
        <v>21</v>
      </c>
      <c r="B43" s="116" t="s">
        <v>72</v>
      </c>
      <c r="C43" s="115" t="s">
        <v>312</v>
      </c>
      <c r="D43" s="116" t="s">
        <v>227</v>
      </c>
      <c r="E43" s="115" t="s">
        <v>218</v>
      </c>
      <c r="F43" s="115" t="s">
        <v>129</v>
      </c>
      <c r="G43" s="115" t="s">
        <v>129</v>
      </c>
      <c r="H43" s="115" t="s">
        <v>129</v>
      </c>
      <c r="I43" s="115" t="s">
        <v>129</v>
      </c>
      <c r="J43" s="115" t="s">
        <v>129</v>
      </c>
      <c r="K43" s="115" t="s">
        <v>129</v>
      </c>
      <c r="L43" s="115" t="s">
        <v>129</v>
      </c>
      <c r="M43" s="115" t="s">
        <v>129</v>
      </c>
      <c r="N43" s="115" t="s">
        <v>228</v>
      </c>
      <c r="O43" s="115" t="s">
        <v>129</v>
      </c>
      <c r="P43" s="115" t="s">
        <v>129</v>
      </c>
      <c r="Q43" s="115" t="s">
        <v>129</v>
      </c>
      <c r="R43" s="115" t="s">
        <v>129</v>
      </c>
      <c r="S43" s="115" t="s">
        <v>129</v>
      </c>
      <c r="T43" s="115" t="s">
        <v>129</v>
      </c>
      <c r="U43" s="115" t="s">
        <v>129</v>
      </c>
      <c r="V43" s="115" t="s">
        <v>129</v>
      </c>
      <c r="W43" s="115" t="s">
        <v>129</v>
      </c>
      <c r="X43" s="115" t="s">
        <v>129</v>
      </c>
      <c r="Y43" s="115" t="s">
        <v>129</v>
      </c>
      <c r="Z43" s="115" t="s">
        <v>129</v>
      </c>
      <c r="AA43" s="115" t="s">
        <v>129</v>
      </c>
      <c r="AB43" s="115" t="s">
        <v>129</v>
      </c>
      <c r="AC43" s="115" t="s">
        <v>129</v>
      </c>
      <c r="AD43" s="115" t="s">
        <v>129</v>
      </c>
      <c r="AE43" s="115" t="s">
        <v>129</v>
      </c>
      <c r="AF43" s="128" t="s">
        <v>129</v>
      </c>
      <c r="AG43" s="128" t="s">
        <v>129</v>
      </c>
      <c r="AH43" s="128" t="s">
        <v>228</v>
      </c>
    </row>
    <row r="44" spans="1:34" ht="165" x14ac:dyDescent="0.25">
      <c r="A44" s="115">
        <v>22</v>
      </c>
      <c r="B44" s="116" t="s">
        <v>73</v>
      </c>
      <c r="C44" s="115" t="s">
        <v>312</v>
      </c>
      <c r="D44" s="116" t="s">
        <v>229</v>
      </c>
      <c r="E44" s="115" t="s">
        <v>218</v>
      </c>
      <c r="F44" s="115" t="s">
        <v>129</v>
      </c>
      <c r="G44" s="115" t="s">
        <v>129</v>
      </c>
      <c r="H44" s="115" t="s">
        <v>129</v>
      </c>
      <c r="I44" s="115" t="s">
        <v>129</v>
      </c>
      <c r="J44" s="115" t="s">
        <v>129</v>
      </c>
      <c r="K44" s="115" t="s">
        <v>129</v>
      </c>
      <c r="L44" s="115" t="s">
        <v>129</v>
      </c>
      <c r="M44" s="115" t="s">
        <v>129</v>
      </c>
      <c r="N44" s="115" t="s">
        <v>129</v>
      </c>
      <c r="O44" s="115" t="s">
        <v>129</v>
      </c>
      <c r="P44" s="115" t="s">
        <v>129</v>
      </c>
      <c r="Q44" s="115" t="s">
        <v>129</v>
      </c>
      <c r="R44" s="115" t="s">
        <v>129</v>
      </c>
      <c r="S44" s="115" t="s">
        <v>129</v>
      </c>
      <c r="T44" s="115">
        <v>842</v>
      </c>
      <c r="U44" s="115" t="s">
        <v>129</v>
      </c>
      <c r="V44" s="115" t="s">
        <v>129</v>
      </c>
      <c r="W44" s="115" t="s">
        <v>129</v>
      </c>
      <c r="X44" s="115" t="s">
        <v>129</v>
      </c>
      <c r="Y44" s="115" t="s">
        <v>129</v>
      </c>
      <c r="Z44" s="115" t="s">
        <v>129</v>
      </c>
      <c r="AA44" s="115" t="s">
        <v>129</v>
      </c>
      <c r="AB44" s="115" t="s">
        <v>129</v>
      </c>
      <c r="AC44" s="115" t="s">
        <v>129</v>
      </c>
      <c r="AD44" s="115" t="s">
        <v>129</v>
      </c>
      <c r="AE44" s="115" t="s">
        <v>129</v>
      </c>
      <c r="AF44" s="128" t="s">
        <v>129</v>
      </c>
      <c r="AG44" s="128" t="s">
        <v>129</v>
      </c>
      <c r="AH44" s="128" t="s">
        <v>230</v>
      </c>
    </row>
    <row r="45" spans="1:34" ht="137.25" customHeight="1" x14ac:dyDescent="0.25">
      <c r="A45" s="115">
        <v>23</v>
      </c>
      <c r="B45" s="116" t="s">
        <v>74</v>
      </c>
      <c r="C45" s="115" t="s">
        <v>332</v>
      </c>
      <c r="D45" s="116" t="s">
        <v>232</v>
      </c>
      <c r="E45" s="115" t="s">
        <v>177</v>
      </c>
      <c r="F45" s="115" t="s">
        <v>129</v>
      </c>
      <c r="G45" s="115" t="s">
        <v>129</v>
      </c>
      <c r="H45" s="115" t="s">
        <v>129</v>
      </c>
      <c r="I45" s="115" t="s">
        <v>129</v>
      </c>
      <c r="J45" s="115" t="s">
        <v>129</v>
      </c>
      <c r="K45" s="115" t="s">
        <v>129</v>
      </c>
      <c r="L45" s="115">
        <v>35</v>
      </c>
      <c r="M45" s="115" t="s">
        <v>129</v>
      </c>
      <c r="N45" s="115" t="s">
        <v>129</v>
      </c>
      <c r="O45" s="115" t="s">
        <v>129</v>
      </c>
      <c r="P45" s="115" t="s">
        <v>129</v>
      </c>
      <c r="Q45" s="115" t="s">
        <v>129</v>
      </c>
      <c r="R45" s="115" t="s">
        <v>129</v>
      </c>
      <c r="S45" s="115" t="s">
        <v>129</v>
      </c>
      <c r="T45" s="115" t="s">
        <v>129</v>
      </c>
      <c r="U45" s="115" t="s">
        <v>129</v>
      </c>
      <c r="V45" s="115" t="s">
        <v>129</v>
      </c>
      <c r="W45" s="115" t="s">
        <v>129</v>
      </c>
      <c r="X45" s="115" t="s">
        <v>129</v>
      </c>
      <c r="Y45" s="115" t="s">
        <v>129</v>
      </c>
      <c r="Z45" s="115" t="s">
        <v>129</v>
      </c>
      <c r="AA45" s="115" t="s">
        <v>129</v>
      </c>
      <c r="AB45" s="115" t="s">
        <v>129</v>
      </c>
      <c r="AC45" s="115" t="s">
        <v>129</v>
      </c>
      <c r="AD45" s="115" t="s">
        <v>129</v>
      </c>
      <c r="AE45" s="115" t="s">
        <v>129</v>
      </c>
      <c r="AF45" s="128" t="s">
        <v>129</v>
      </c>
      <c r="AG45" s="128" t="s">
        <v>129</v>
      </c>
      <c r="AH45" s="128">
        <v>35</v>
      </c>
    </row>
    <row r="46" spans="1:34" ht="270" x14ac:dyDescent="0.25">
      <c r="A46" s="180">
        <v>24</v>
      </c>
      <c r="B46" s="181" t="s">
        <v>233</v>
      </c>
      <c r="C46" s="180" t="s">
        <v>332</v>
      </c>
      <c r="D46" s="116" t="s">
        <v>234</v>
      </c>
      <c r="E46" s="115" t="s">
        <v>235</v>
      </c>
      <c r="F46" s="115" t="s">
        <v>129</v>
      </c>
      <c r="G46" s="115" t="s">
        <v>129</v>
      </c>
      <c r="H46" s="115" t="s">
        <v>129</v>
      </c>
      <c r="I46" s="115" t="s">
        <v>129</v>
      </c>
      <c r="J46" s="115" t="s">
        <v>129</v>
      </c>
      <c r="K46" s="115" t="s">
        <v>129</v>
      </c>
      <c r="L46" s="115">
        <v>7</v>
      </c>
      <c r="M46" s="115" t="s">
        <v>129</v>
      </c>
      <c r="N46" s="115" t="s">
        <v>129</v>
      </c>
      <c r="O46" s="115" t="s">
        <v>129</v>
      </c>
      <c r="P46" s="115" t="s">
        <v>129</v>
      </c>
      <c r="Q46" s="115" t="s">
        <v>129</v>
      </c>
      <c r="R46" s="115" t="s">
        <v>129</v>
      </c>
      <c r="S46" s="115" t="s">
        <v>129</v>
      </c>
      <c r="T46" s="115" t="s">
        <v>129</v>
      </c>
      <c r="U46" s="115" t="s">
        <v>129</v>
      </c>
      <c r="V46" s="115" t="s">
        <v>129</v>
      </c>
      <c r="W46" s="115" t="s">
        <v>129</v>
      </c>
      <c r="X46" s="115" t="s">
        <v>129</v>
      </c>
      <c r="Y46" s="115" t="s">
        <v>129</v>
      </c>
      <c r="Z46" s="115" t="s">
        <v>129</v>
      </c>
      <c r="AA46" s="115" t="s">
        <v>129</v>
      </c>
      <c r="AB46" s="115" t="s">
        <v>129</v>
      </c>
      <c r="AC46" s="115" t="s">
        <v>129</v>
      </c>
      <c r="AD46" s="115" t="s">
        <v>129</v>
      </c>
      <c r="AE46" s="115" t="s">
        <v>129</v>
      </c>
      <c r="AF46" s="128" t="s">
        <v>129</v>
      </c>
      <c r="AG46" s="128" t="s">
        <v>129</v>
      </c>
      <c r="AH46" s="128">
        <v>7</v>
      </c>
    </row>
    <row r="47" spans="1:34" ht="45" x14ac:dyDescent="0.25">
      <c r="A47" s="191"/>
      <c r="B47" s="192"/>
      <c r="C47" s="191"/>
      <c r="D47" s="116" t="s">
        <v>236</v>
      </c>
      <c r="E47" s="115" t="s">
        <v>169</v>
      </c>
      <c r="F47" s="115" t="s">
        <v>129</v>
      </c>
      <c r="G47" s="115" t="s">
        <v>129</v>
      </c>
      <c r="H47" s="115" t="s">
        <v>129</v>
      </c>
      <c r="I47" s="115" t="s">
        <v>129</v>
      </c>
      <c r="J47" s="115" t="s">
        <v>129</v>
      </c>
      <c r="K47" s="115" t="s">
        <v>129</v>
      </c>
      <c r="L47" s="115" t="s">
        <v>129</v>
      </c>
      <c r="M47" s="115" t="s">
        <v>129</v>
      </c>
      <c r="N47" s="115">
        <v>1.1000000000000001</v>
      </c>
      <c r="O47" s="115" t="s">
        <v>129</v>
      </c>
      <c r="P47" s="115" t="s">
        <v>129</v>
      </c>
      <c r="Q47" s="115" t="s">
        <v>129</v>
      </c>
      <c r="R47" s="115" t="s">
        <v>129</v>
      </c>
      <c r="S47" s="115" t="s">
        <v>129</v>
      </c>
      <c r="T47" s="115" t="s">
        <v>129</v>
      </c>
      <c r="U47" s="115" t="s">
        <v>129</v>
      </c>
      <c r="V47" s="115" t="s">
        <v>129</v>
      </c>
      <c r="W47" s="115" t="s">
        <v>129</v>
      </c>
      <c r="X47" s="115" t="s">
        <v>129</v>
      </c>
      <c r="Y47" s="115" t="s">
        <v>129</v>
      </c>
      <c r="Z47" s="115" t="s">
        <v>129</v>
      </c>
      <c r="AA47" s="115" t="s">
        <v>129</v>
      </c>
      <c r="AB47" s="115" t="s">
        <v>129</v>
      </c>
      <c r="AC47" s="115" t="s">
        <v>129</v>
      </c>
      <c r="AD47" s="115" t="s">
        <v>129</v>
      </c>
      <c r="AE47" s="115" t="s">
        <v>129</v>
      </c>
      <c r="AF47" s="128" t="s">
        <v>129</v>
      </c>
      <c r="AG47" s="128" t="s">
        <v>129</v>
      </c>
      <c r="AH47" s="128">
        <v>1.1000000000000001</v>
      </c>
    </row>
    <row r="48" spans="1:34" ht="144.75" customHeight="1" x14ac:dyDescent="0.25">
      <c r="A48" s="115">
        <v>25</v>
      </c>
      <c r="B48" s="116" t="s">
        <v>75</v>
      </c>
      <c r="C48" s="115" t="s">
        <v>332</v>
      </c>
      <c r="D48" s="116" t="s">
        <v>237</v>
      </c>
      <c r="E48" s="115" t="s">
        <v>235</v>
      </c>
      <c r="F48" s="115" t="s">
        <v>129</v>
      </c>
      <c r="G48" s="115" t="s">
        <v>129</v>
      </c>
      <c r="H48" s="115" t="s">
        <v>129</v>
      </c>
      <c r="I48" s="115" t="s">
        <v>129</v>
      </c>
      <c r="J48" s="115" t="s">
        <v>129</v>
      </c>
      <c r="K48" s="115" t="s">
        <v>129</v>
      </c>
      <c r="L48" s="115">
        <v>1</v>
      </c>
      <c r="M48" s="115" t="s">
        <v>129</v>
      </c>
      <c r="N48" s="115" t="s">
        <v>129</v>
      </c>
      <c r="O48" s="115" t="s">
        <v>129</v>
      </c>
      <c r="P48" s="115" t="s">
        <v>129</v>
      </c>
      <c r="Q48" s="115" t="s">
        <v>129</v>
      </c>
      <c r="R48" s="115" t="s">
        <v>129</v>
      </c>
      <c r="S48" s="115" t="s">
        <v>129</v>
      </c>
      <c r="T48" s="115" t="s">
        <v>129</v>
      </c>
      <c r="U48" s="115" t="s">
        <v>129</v>
      </c>
      <c r="V48" s="115" t="s">
        <v>129</v>
      </c>
      <c r="W48" s="115" t="s">
        <v>129</v>
      </c>
      <c r="X48" s="115" t="s">
        <v>129</v>
      </c>
      <c r="Y48" s="115" t="s">
        <v>129</v>
      </c>
      <c r="Z48" s="115" t="s">
        <v>129</v>
      </c>
      <c r="AA48" s="115" t="s">
        <v>129</v>
      </c>
      <c r="AB48" s="115" t="s">
        <v>129</v>
      </c>
      <c r="AC48" s="115" t="s">
        <v>129</v>
      </c>
      <c r="AD48" s="115" t="s">
        <v>129</v>
      </c>
      <c r="AE48" s="115" t="s">
        <v>129</v>
      </c>
      <c r="AF48" s="128" t="s">
        <v>129</v>
      </c>
      <c r="AG48" s="128" t="s">
        <v>129</v>
      </c>
      <c r="AH48" s="128">
        <v>1</v>
      </c>
    </row>
    <row r="49" spans="1:34" ht="126" customHeight="1" x14ac:dyDescent="0.25">
      <c r="A49" s="115">
        <v>26</v>
      </c>
      <c r="B49" s="116" t="s">
        <v>76</v>
      </c>
      <c r="C49" s="115" t="s">
        <v>315</v>
      </c>
      <c r="D49" s="116" t="s">
        <v>238</v>
      </c>
      <c r="E49" s="115" t="s">
        <v>179</v>
      </c>
      <c r="F49" s="115" t="s">
        <v>129</v>
      </c>
      <c r="G49" s="115" t="s">
        <v>129</v>
      </c>
      <c r="H49" s="115" t="s">
        <v>129</v>
      </c>
      <c r="I49" s="115" t="s">
        <v>129</v>
      </c>
      <c r="J49" s="115" t="s">
        <v>129</v>
      </c>
      <c r="K49" s="115" t="s">
        <v>129</v>
      </c>
      <c r="L49" s="115" t="s">
        <v>129</v>
      </c>
      <c r="M49" s="115" t="s">
        <v>129</v>
      </c>
      <c r="N49" s="115" t="s">
        <v>129</v>
      </c>
      <c r="O49" s="115" t="s">
        <v>129</v>
      </c>
      <c r="P49" s="115">
        <v>1</v>
      </c>
      <c r="Q49" s="115" t="s">
        <v>129</v>
      </c>
      <c r="R49" s="115" t="s">
        <v>129</v>
      </c>
      <c r="S49" s="115" t="s">
        <v>129</v>
      </c>
      <c r="T49" s="115" t="s">
        <v>129</v>
      </c>
      <c r="U49" s="115" t="s">
        <v>129</v>
      </c>
      <c r="V49" s="115" t="s">
        <v>129</v>
      </c>
      <c r="W49" s="115" t="s">
        <v>129</v>
      </c>
      <c r="X49" s="115" t="s">
        <v>129</v>
      </c>
      <c r="Y49" s="115" t="s">
        <v>129</v>
      </c>
      <c r="Z49" s="115" t="s">
        <v>129</v>
      </c>
      <c r="AA49" s="115" t="s">
        <v>129</v>
      </c>
      <c r="AB49" s="115" t="s">
        <v>129</v>
      </c>
      <c r="AC49" s="115" t="s">
        <v>129</v>
      </c>
      <c r="AD49" s="115" t="s">
        <v>129</v>
      </c>
      <c r="AE49" s="115" t="s">
        <v>129</v>
      </c>
      <c r="AF49" s="128" t="s">
        <v>129</v>
      </c>
      <c r="AG49" s="128" t="s">
        <v>129</v>
      </c>
      <c r="AH49" s="128">
        <v>1</v>
      </c>
    </row>
    <row r="50" spans="1:34" ht="126.75" customHeight="1" x14ac:dyDescent="0.25">
      <c r="A50" s="115">
        <v>27</v>
      </c>
      <c r="B50" s="116" t="s">
        <v>77</v>
      </c>
      <c r="C50" s="115" t="s">
        <v>315</v>
      </c>
      <c r="D50" s="116" t="s">
        <v>239</v>
      </c>
      <c r="E50" s="115" t="s">
        <v>179</v>
      </c>
      <c r="F50" s="115" t="s">
        <v>129</v>
      </c>
      <c r="G50" s="115" t="s">
        <v>129</v>
      </c>
      <c r="H50" s="115" t="s">
        <v>129</v>
      </c>
      <c r="I50" s="115" t="s">
        <v>129</v>
      </c>
      <c r="J50" s="115" t="s">
        <v>129</v>
      </c>
      <c r="K50" s="115" t="s">
        <v>129</v>
      </c>
      <c r="L50" s="115" t="s">
        <v>129</v>
      </c>
      <c r="M50" s="115" t="s">
        <v>129</v>
      </c>
      <c r="N50" s="115" t="s">
        <v>129</v>
      </c>
      <c r="O50" s="115" t="s">
        <v>129</v>
      </c>
      <c r="P50" s="115">
        <v>1</v>
      </c>
      <c r="Q50" s="115" t="s">
        <v>129</v>
      </c>
      <c r="R50" s="115" t="s">
        <v>129</v>
      </c>
      <c r="S50" s="115" t="s">
        <v>129</v>
      </c>
      <c r="T50" s="115" t="s">
        <v>129</v>
      </c>
      <c r="U50" s="115" t="s">
        <v>129</v>
      </c>
      <c r="V50" s="115" t="s">
        <v>129</v>
      </c>
      <c r="W50" s="115" t="s">
        <v>129</v>
      </c>
      <c r="X50" s="115" t="s">
        <v>129</v>
      </c>
      <c r="Y50" s="115" t="s">
        <v>129</v>
      </c>
      <c r="Z50" s="115" t="s">
        <v>129</v>
      </c>
      <c r="AA50" s="115" t="s">
        <v>129</v>
      </c>
      <c r="AB50" s="115" t="s">
        <v>129</v>
      </c>
      <c r="AC50" s="115" t="s">
        <v>129</v>
      </c>
      <c r="AD50" s="115" t="s">
        <v>129</v>
      </c>
      <c r="AE50" s="115" t="s">
        <v>129</v>
      </c>
      <c r="AF50" s="128" t="s">
        <v>129</v>
      </c>
      <c r="AG50" s="128" t="s">
        <v>129</v>
      </c>
      <c r="AH50" s="128">
        <v>1</v>
      </c>
    </row>
    <row r="51" spans="1:34" ht="294" customHeight="1" x14ac:dyDescent="0.25">
      <c r="A51" s="115">
        <v>28</v>
      </c>
      <c r="B51" s="55" t="s">
        <v>110</v>
      </c>
      <c r="C51" s="115" t="s">
        <v>333</v>
      </c>
      <c r="D51" s="116" t="s">
        <v>241</v>
      </c>
      <c r="E51" s="115" t="s">
        <v>169</v>
      </c>
      <c r="F51" s="115" t="s">
        <v>129</v>
      </c>
      <c r="G51" s="115" t="s">
        <v>129</v>
      </c>
      <c r="H51" s="115" t="s">
        <v>129</v>
      </c>
      <c r="I51" s="115" t="s">
        <v>129</v>
      </c>
      <c r="J51" s="115" t="s">
        <v>129</v>
      </c>
      <c r="K51" s="115" t="s">
        <v>129</v>
      </c>
      <c r="L51" s="115" t="s">
        <v>129</v>
      </c>
      <c r="M51" s="115" t="s">
        <v>129</v>
      </c>
      <c r="N51" s="115" t="s">
        <v>129</v>
      </c>
      <c r="O51" s="115" t="s">
        <v>129</v>
      </c>
      <c r="P51" s="115">
        <v>0</v>
      </c>
      <c r="Q51" s="115" t="s">
        <v>129</v>
      </c>
      <c r="R51" s="115">
        <v>3</v>
      </c>
      <c r="S51" s="115" t="s">
        <v>129</v>
      </c>
      <c r="T51" s="115" t="s">
        <v>129</v>
      </c>
      <c r="U51" s="115" t="s">
        <v>129</v>
      </c>
      <c r="V51" s="115" t="s">
        <v>129</v>
      </c>
      <c r="W51" s="115" t="s">
        <v>129</v>
      </c>
      <c r="X51" s="115" t="s">
        <v>129</v>
      </c>
      <c r="Y51" s="115" t="s">
        <v>129</v>
      </c>
      <c r="Z51" s="115" t="s">
        <v>129</v>
      </c>
      <c r="AA51" s="115" t="s">
        <v>129</v>
      </c>
      <c r="AB51" s="115" t="s">
        <v>129</v>
      </c>
      <c r="AC51" s="115" t="s">
        <v>129</v>
      </c>
      <c r="AD51" s="115" t="s">
        <v>129</v>
      </c>
      <c r="AE51" s="115" t="s">
        <v>129</v>
      </c>
      <c r="AF51" s="128" t="s">
        <v>129</v>
      </c>
      <c r="AG51" s="128" t="s">
        <v>129</v>
      </c>
      <c r="AH51" s="128">
        <v>3</v>
      </c>
    </row>
    <row r="52" spans="1:34" ht="120" x14ac:dyDescent="0.25">
      <c r="A52" s="180">
        <v>29</v>
      </c>
      <c r="B52" s="181" t="s">
        <v>90</v>
      </c>
      <c r="C52" s="180" t="s">
        <v>316</v>
      </c>
      <c r="D52" s="116" t="s">
        <v>242</v>
      </c>
      <c r="E52" s="115" t="s">
        <v>184</v>
      </c>
      <c r="F52" s="115" t="s">
        <v>243</v>
      </c>
      <c r="G52" s="115" t="s">
        <v>243</v>
      </c>
      <c r="H52" s="115" t="s">
        <v>244</v>
      </c>
      <c r="I52" s="115" t="s">
        <v>129</v>
      </c>
      <c r="J52" s="115">
        <v>58920.31</v>
      </c>
      <c r="K52" s="115" t="s">
        <v>129</v>
      </c>
      <c r="L52" s="115">
        <v>49720.7</v>
      </c>
      <c r="M52" s="115" t="s">
        <v>129</v>
      </c>
      <c r="N52" s="115" t="s">
        <v>129</v>
      </c>
      <c r="O52" s="115" t="s">
        <v>129</v>
      </c>
      <c r="P52" s="115">
        <v>40720.300000000003</v>
      </c>
      <c r="Q52" s="115" t="s">
        <v>129</v>
      </c>
      <c r="R52" s="115" t="s">
        <v>129</v>
      </c>
      <c r="S52" s="115" t="s">
        <v>129</v>
      </c>
      <c r="T52" s="115" t="s">
        <v>129</v>
      </c>
      <c r="U52" s="115" t="s">
        <v>129</v>
      </c>
      <c r="V52" s="115" t="s">
        <v>129</v>
      </c>
      <c r="W52" s="115" t="s">
        <v>129</v>
      </c>
      <c r="X52" s="115" t="s">
        <v>129</v>
      </c>
      <c r="Y52" s="115" t="s">
        <v>129</v>
      </c>
      <c r="Z52" s="115" t="s">
        <v>129</v>
      </c>
      <c r="AA52" s="115" t="s">
        <v>129</v>
      </c>
      <c r="AB52" s="115" t="s">
        <v>129</v>
      </c>
      <c r="AC52" s="115" t="s">
        <v>129</v>
      </c>
      <c r="AD52" s="115" t="s">
        <v>129</v>
      </c>
      <c r="AE52" s="115" t="s">
        <v>129</v>
      </c>
      <c r="AF52" s="128" t="s">
        <v>129</v>
      </c>
      <c r="AG52" s="128" t="s">
        <v>129</v>
      </c>
      <c r="AH52" s="128">
        <v>40720.300000000003</v>
      </c>
    </row>
    <row r="53" spans="1:34" ht="120" x14ac:dyDescent="0.25">
      <c r="A53" s="180"/>
      <c r="B53" s="181"/>
      <c r="C53" s="180"/>
      <c r="D53" s="116" t="s">
        <v>245</v>
      </c>
      <c r="E53" s="115" t="s">
        <v>218</v>
      </c>
      <c r="F53" s="115" t="s">
        <v>129</v>
      </c>
      <c r="G53" s="115" t="s">
        <v>129</v>
      </c>
      <c r="H53" s="115" t="s">
        <v>246</v>
      </c>
      <c r="I53" s="115" t="s">
        <v>129</v>
      </c>
      <c r="J53" s="115">
        <v>0</v>
      </c>
      <c r="K53" s="115" t="s">
        <v>129</v>
      </c>
      <c r="L53" s="115" t="s">
        <v>247</v>
      </c>
      <c r="M53" s="115" t="s">
        <v>129</v>
      </c>
      <c r="N53" s="115" t="s">
        <v>129</v>
      </c>
      <c r="O53" s="115" t="s">
        <v>129</v>
      </c>
      <c r="P53" s="115">
        <v>474.3</v>
      </c>
      <c r="Q53" s="115" t="s">
        <v>129</v>
      </c>
      <c r="R53" s="115" t="s">
        <v>129</v>
      </c>
      <c r="S53" s="115" t="s">
        <v>129</v>
      </c>
      <c r="T53" s="115" t="s">
        <v>129</v>
      </c>
      <c r="U53" s="115" t="s">
        <v>129</v>
      </c>
      <c r="V53" s="115" t="s">
        <v>129</v>
      </c>
      <c r="W53" s="115" t="s">
        <v>129</v>
      </c>
      <c r="X53" s="115" t="s">
        <v>129</v>
      </c>
      <c r="Y53" s="115" t="s">
        <v>129</v>
      </c>
      <c r="Z53" s="115" t="s">
        <v>129</v>
      </c>
      <c r="AA53" s="115" t="s">
        <v>129</v>
      </c>
      <c r="AB53" s="115" t="s">
        <v>129</v>
      </c>
      <c r="AC53" s="115" t="s">
        <v>129</v>
      </c>
      <c r="AD53" s="115" t="s">
        <v>129</v>
      </c>
      <c r="AE53" s="115" t="s">
        <v>129</v>
      </c>
      <c r="AF53" s="128" t="s">
        <v>129</v>
      </c>
      <c r="AG53" s="128" t="s">
        <v>129</v>
      </c>
      <c r="AH53" s="128" t="s">
        <v>248</v>
      </c>
    </row>
    <row r="54" spans="1:34" ht="173.25" customHeight="1" x14ac:dyDescent="0.25">
      <c r="A54" s="115">
        <v>30</v>
      </c>
      <c r="B54" s="116" t="s">
        <v>78</v>
      </c>
      <c r="C54" s="115" t="s">
        <v>334</v>
      </c>
      <c r="D54" s="116" t="s">
        <v>250</v>
      </c>
      <c r="E54" s="115" t="s">
        <v>218</v>
      </c>
      <c r="F54" s="115" t="s">
        <v>129</v>
      </c>
      <c r="G54" s="115" t="s">
        <v>129</v>
      </c>
      <c r="H54" s="115" t="s">
        <v>251</v>
      </c>
      <c r="I54" s="115" t="s">
        <v>129</v>
      </c>
      <c r="J54" s="115">
        <v>0</v>
      </c>
      <c r="K54" s="115" t="s">
        <v>129</v>
      </c>
      <c r="L54" s="115" t="s">
        <v>251</v>
      </c>
      <c r="M54" s="115" t="s">
        <v>129</v>
      </c>
      <c r="N54" s="115" t="s">
        <v>129</v>
      </c>
      <c r="O54" s="115" t="s">
        <v>129</v>
      </c>
      <c r="P54" s="115" t="s">
        <v>129</v>
      </c>
      <c r="Q54" s="115" t="s">
        <v>129</v>
      </c>
      <c r="R54" s="115" t="s">
        <v>129</v>
      </c>
      <c r="S54" s="115" t="s">
        <v>129</v>
      </c>
      <c r="T54" s="115" t="s">
        <v>129</v>
      </c>
      <c r="U54" s="115" t="s">
        <v>129</v>
      </c>
      <c r="V54" s="115" t="s">
        <v>129</v>
      </c>
      <c r="W54" s="115" t="s">
        <v>129</v>
      </c>
      <c r="X54" s="115" t="s">
        <v>129</v>
      </c>
      <c r="Y54" s="115" t="s">
        <v>129</v>
      </c>
      <c r="Z54" s="115" t="s">
        <v>129</v>
      </c>
      <c r="AA54" s="115" t="s">
        <v>129</v>
      </c>
      <c r="AB54" s="115" t="s">
        <v>129</v>
      </c>
      <c r="AC54" s="115" t="s">
        <v>129</v>
      </c>
      <c r="AD54" s="115" t="s">
        <v>129</v>
      </c>
      <c r="AE54" s="115" t="s">
        <v>129</v>
      </c>
      <c r="AF54" s="128" t="s">
        <v>129</v>
      </c>
      <c r="AG54" s="128" t="s">
        <v>129</v>
      </c>
      <c r="AH54" s="128">
        <v>542</v>
      </c>
    </row>
    <row r="55" spans="1:34" ht="168" customHeight="1" x14ac:dyDescent="0.25">
      <c r="A55" s="115">
        <v>31</v>
      </c>
      <c r="B55" s="116" t="s">
        <v>79</v>
      </c>
      <c r="C55" s="115" t="s">
        <v>334</v>
      </c>
      <c r="D55" s="116" t="s">
        <v>252</v>
      </c>
      <c r="E55" s="115" t="s">
        <v>218</v>
      </c>
      <c r="F55" s="115" t="s">
        <v>129</v>
      </c>
      <c r="G55" s="115" t="s">
        <v>129</v>
      </c>
      <c r="H55" s="115" t="s">
        <v>253</v>
      </c>
      <c r="I55" s="115" t="s">
        <v>129</v>
      </c>
      <c r="J55" s="115" t="s">
        <v>129</v>
      </c>
      <c r="K55" s="115" t="s">
        <v>129</v>
      </c>
      <c r="L55" s="115" t="s">
        <v>253</v>
      </c>
      <c r="M55" s="115" t="s">
        <v>129</v>
      </c>
      <c r="N55" s="115" t="s">
        <v>129</v>
      </c>
      <c r="O55" s="115" t="s">
        <v>129</v>
      </c>
      <c r="P55" s="115" t="s">
        <v>129</v>
      </c>
      <c r="Q55" s="115" t="s">
        <v>129</v>
      </c>
      <c r="R55" s="115" t="s">
        <v>129</v>
      </c>
      <c r="S55" s="115" t="s">
        <v>129</v>
      </c>
      <c r="T55" s="115" t="s">
        <v>129</v>
      </c>
      <c r="U55" s="115" t="s">
        <v>129</v>
      </c>
      <c r="V55" s="115" t="s">
        <v>129</v>
      </c>
      <c r="W55" s="115" t="s">
        <v>129</v>
      </c>
      <c r="X55" s="115" t="s">
        <v>129</v>
      </c>
      <c r="Y55" s="115" t="s">
        <v>129</v>
      </c>
      <c r="Z55" s="115" t="s">
        <v>129</v>
      </c>
      <c r="AA55" s="115" t="s">
        <v>129</v>
      </c>
      <c r="AB55" s="115" t="s">
        <v>129</v>
      </c>
      <c r="AC55" s="115" t="s">
        <v>129</v>
      </c>
      <c r="AD55" s="115" t="s">
        <v>129</v>
      </c>
      <c r="AE55" s="115" t="s">
        <v>129</v>
      </c>
      <c r="AF55" s="128" t="s">
        <v>129</v>
      </c>
      <c r="AG55" s="128" t="s">
        <v>129</v>
      </c>
      <c r="AH55" s="128" t="s">
        <v>254</v>
      </c>
    </row>
    <row r="56" spans="1:34" ht="165" x14ac:dyDescent="0.25">
      <c r="A56" s="115">
        <v>32</v>
      </c>
      <c r="B56" s="116" t="s">
        <v>80</v>
      </c>
      <c r="C56" s="115" t="s">
        <v>316</v>
      </c>
      <c r="D56" s="116" t="s">
        <v>250</v>
      </c>
      <c r="E56" s="115" t="s">
        <v>218</v>
      </c>
      <c r="F56" s="115" t="s">
        <v>129</v>
      </c>
      <c r="G56" s="115" t="s">
        <v>129</v>
      </c>
      <c r="H56" s="115" t="s">
        <v>255</v>
      </c>
      <c r="I56" s="115" t="s">
        <v>129</v>
      </c>
      <c r="J56" s="115">
        <v>0</v>
      </c>
      <c r="K56" s="115" t="s">
        <v>129</v>
      </c>
      <c r="L56" s="115" t="s">
        <v>256</v>
      </c>
      <c r="M56" s="115" t="s">
        <v>129</v>
      </c>
      <c r="N56" s="115" t="s">
        <v>129</v>
      </c>
      <c r="O56" s="115" t="s">
        <v>129</v>
      </c>
      <c r="P56" s="115" t="s">
        <v>129</v>
      </c>
      <c r="Q56" s="115" t="s">
        <v>129</v>
      </c>
      <c r="R56" s="115" t="s">
        <v>129</v>
      </c>
      <c r="S56" s="115" t="s">
        <v>129</v>
      </c>
      <c r="T56" s="115" t="s">
        <v>129</v>
      </c>
      <c r="U56" s="115" t="s">
        <v>129</v>
      </c>
      <c r="V56" s="115" t="s">
        <v>129</v>
      </c>
      <c r="W56" s="115" t="s">
        <v>129</v>
      </c>
      <c r="X56" s="115" t="s">
        <v>129</v>
      </c>
      <c r="Y56" s="115" t="s">
        <v>129</v>
      </c>
      <c r="Z56" s="115" t="s">
        <v>129</v>
      </c>
      <c r="AA56" s="115" t="s">
        <v>129</v>
      </c>
      <c r="AB56" s="115" t="s">
        <v>129</v>
      </c>
      <c r="AC56" s="115" t="s">
        <v>129</v>
      </c>
      <c r="AD56" s="115" t="s">
        <v>129</v>
      </c>
      <c r="AE56" s="115" t="s">
        <v>129</v>
      </c>
      <c r="AF56" s="128" t="s">
        <v>129</v>
      </c>
      <c r="AG56" s="128" t="s">
        <v>129</v>
      </c>
      <c r="AH56" s="128">
        <v>242</v>
      </c>
    </row>
    <row r="57" spans="1:34" ht="171" customHeight="1" x14ac:dyDescent="0.25">
      <c r="A57" s="115">
        <v>33</v>
      </c>
      <c r="B57" s="116" t="s">
        <v>81</v>
      </c>
      <c r="C57" s="115" t="s">
        <v>316</v>
      </c>
      <c r="D57" s="116" t="s">
        <v>257</v>
      </c>
      <c r="E57" s="115" t="s">
        <v>218</v>
      </c>
      <c r="F57" s="115" t="s">
        <v>129</v>
      </c>
      <c r="G57" s="115" t="s">
        <v>129</v>
      </c>
      <c r="H57" s="115" t="s">
        <v>258</v>
      </c>
      <c r="I57" s="115" t="s">
        <v>129</v>
      </c>
      <c r="J57" s="115" t="s">
        <v>129</v>
      </c>
      <c r="K57" s="115" t="s">
        <v>129</v>
      </c>
      <c r="L57" s="115" t="s">
        <v>129</v>
      </c>
      <c r="M57" s="115" t="s">
        <v>129</v>
      </c>
      <c r="N57" s="115" t="s">
        <v>129</v>
      </c>
      <c r="O57" s="115" t="s">
        <v>129</v>
      </c>
      <c r="P57" s="115" t="s">
        <v>129</v>
      </c>
      <c r="Q57" s="115" t="s">
        <v>129</v>
      </c>
      <c r="R57" s="115" t="s">
        <v>129</v>
      </c>
      <c r="S57" s="115" t="s">
        <v>129</v>
      </c>
      <c r="T57" s="115" t="s">
        <v>129</v>
      </c>
      <c r="U57" s="115" t="s">
        <v>129</v>
      </c>
      <c r="V57" s="115" t="s">
        <v>129</v>
      </c>
      <c r="W57" s="115" t="s">
        <v>129</v>
      </c>
      <c r="X57" s="115" t="s">
        <v>129</v>
      </c>
      <c r="Y57" s="115" t="s">
        <v>129</v>
      </c>
      <c r="Z57" s="115" t="s">
        <v>129</v>
      </c>
      <c r="AA57" s="115" t="s">
        <v>129</v>
      </c>
      <c r="AB57" s="115" t="s">
        <v>129</v>
      </c>
      <c r="AC57" s="115" t="s">
        <v>129</v>
      </c>
      <c r="AD57" s="115" t="s">
        <v>129</v>
      </c>
      <c r="AE57" s="115" t="s">
        <v>129</v>
      </c>
      <c r="AF57" s="128" t="s">
        <v>129</v>
      </c>
      <c r="AG57" s="128" t="s">
        <v>129</v>
      </c>
      <c r="AH57" s="128" t="s">
        <v>258</v>
      </c>
    </row>
    <row r="58" spans="1:34" ht="168.75" customHeight="1" x14ac:dyDescent="0.25">
      <c r="A58" s="115">
        <v>34</v>
      </c>
      <c r="B58" s="116" t="s">
        <v>82</v>
      </c>
      <c r="C58" s="115" t="s">
        <v>334</v>
      </c>
      <c r="D58" s="116" t="s">
        <v>250</v>
      </c>
      <c r="E58" s="115" t="s">
        <v>218</v>
      </c>
      <c r="F58" s="115" t="s">
        <v>129</v>
      </c>
      <c r="G58" s="115" t="s">
        <v>129</v>
      </c>
      <c r="H58" s="115" t="s">
        <v>259</v>
      </c>
      <c r="I58" s="115" t="s">
        <v>129</v>
      </c>
      <c r="J58" s="115">
        <v>0</v>
      </c>
      <c r="K58" s="115" t="s">
        <v>129</v>
      </c>
      <c r="L58" s="115" t="s">
        <v>259</v>
      </c>
      <c r="M58" s="115" t="s">
        <v>129</v>
      </c>
      <c r="N58" s="115" t="s">
        <v>129</v>
      </c>
      <c r="O58" s="115" t="s">
        <v>129</v>
      </c>
      <c r="P58" s="115" t="s">
        <v>129</v>
      </c>
      <c r="Q58" s="115" t="s">
        <v>129</v>
      </c>
      <c r="R58" s="115" t="s">
        <v>129</v>
      </c>
      <c r="S58" s="115" t="s">
        <v>129</v>
      </c>
      <c r="T58" s="115" t="s">
        <v>129</v>
      </c>
      <c r="U58" s="115" t="s">
        <v>129</v>
      </c>
      <c r="V58" s="115" t="s">
        <v>129</v>
      </c>
      <c r="W58" s="115" t="s">
        <v>129</v>
      </c>
      <c r="X58" s="115" t="s">
        <v>129</v>
      </c>
      <c r="Y58" s="115" t="s">
        <v>129</v>
      </c>
      <c r="Z58" s="115" t="s">
        <v>129</v>
      </c>
      <c r="AA58" s="115" t="s">
        <v>129</v>
      </c>
      <c r="AB58" s="115" t="s">
        <v>129</v>
      </c>
      <c r="AC58" s="115" t="s">
        <v>129</v>
      </c>
      <c r="AD58" s="115" t="s">
        <v>129</v>
      </c>
      <c r="AE58" s="115" t="s">
        <v>129</v>
      </c>
      <c r="AF58" s="128" t="s">
        <v>129</v>
      </c>
      <c r="AG58" s="128" t="s">
        <v>129</v>
      </c>
      <c r="AH58" s="128" t="s">
        <v>260</v>
      </c>
    </row>
    <row r="59" spans="1:34" ht="165" x14ac:dyDescent="0.25">
      <c r="A59" s="115">
        <v>35</v>
      </c>
      <c r="B59" s="116" t="s">
        <v>83</v>
      </c>
      <c r="C59" s="115" t="s">
        <v>316</v>
      </c>
      <c r="D59" s="116" t="s">
        <v>250</v>
      </c>
      <c r="E59" s="115" t="s">
        <v>218</v>
      </c>
      <c r="F59" s="115" t="s">
        <v>129</v>
      </c>
      <c r="G59" s="115" t="s">
        <v>129</v>
      </c>
      <c r="H59" s="115" t="s">
        <v>261</v>
      </c>
      <c r="I59" s="115" t="s">
        <v>129</v>
      </c>
      <c r="J59" s="115">
        <v>0</v>
      </c>
      <c r="K59" s="115" t="s">
        <v>129</v>
      </c>
      <c r="L59" s="115" t="s">
        <v>261</v>
      </c>
      <c r="M59" s="115" t="s">
        <v>129</v>
      </c>
      <c r="N59" s="115" t="s">
        <v>129</v>
      </c>
      <c r="O59" s="115" t="s">
        <v>129</v>
      </c>
      <c r="P59" s="115" t="s">
        <v>129</v>
      </c>
      <c r="Q59" s="115" t="s">
        <v>129</v>
      </c>
      <c r="R59" s="115" t="s">
        <v>129</v>
      </c>
      <c r="S59" s="115" t="s">
        <v>129</v>
      </c>
      <c r="T59" s="115" t="s">
        <v>129</v>
      </c>
      <c r="U59" s="115" t="s">
        <v>129</v>
      </c>
      <c r="V59" s="115" t="s">
        <v>129</v>
      </c>
      <c r="W59" s="115" t="s">
        <v>129</v>
      </c>
      <c r="X59" s="115" t="s">
        <v>129</v>
      </c>
      <c r="Y59" s="115" t="s">
        <v>129</v>
      </c>
      <c r="Z59" s="115" t="s">
        <v>129</v>
      </c>
      <c r="AA59" s="115" t="s">
        <v>129</v>
      </c>
      <c r="AB59" s="115" t="s">
        <v>129</v>
      </c>
      <c r="AC59" s="115" t="s">
        <v>129</v>
      </c>
      <c r="AD59" s="115" t="s">
        <v>129</v>
      </c>
      <c r="AE59" s="115" t="s">
        <v>129</v>
      </c>
      <c r="AF59" s="128" t="s">
        <v>129</v>
      </c>
      <c r="AG59" s="128" t="s">
        <v>129</v>
      </c>
      <c r="AH59" s="128" t="s">
        <v>262</v>
      </c>
    </row>
    <row r="60" spans="1:34" ht="163.5" customHeight="1" x14ac:dyDescent="0.25">
      <c r="A60" s="115">
        <v>36</v>
      </c>
      <c r="B60" s="116" t="s">
        <v>84</v>
      </c>
      <c r="C60" s="115" t="s">
        <v>316</v>
      </c>
      <c r="D60" s="116" t="s">
        <v>263</v>
      </c>
      <c r="E60" s="115" t="s">
        <v>218</v>
      </c>
      <c r="F60" s="115" t="s">
        <v>129</v>
      </c>
      <c r="G60" s="115" t="s">
        <v>129</v>
      </c>
      <c r="H60" s="115" t="s">
        <v>264</v>
      </c>
      <c r="I60" s="115" t="s">
        <v>129</v>
      </c>
      <c r="J60" s="115" t="s">
        <v>129</v>
      </c>
      <c r="K60" s="115" t="s">
        <v>129</v>
      </c>
      <c r="L60" s="115" t="s">
        <v>129</v>
      </c>
      <c r="M60" s="115" t="s">
        <v>129</v>
      </c>
      <c r="N60" s="115" t="s">
        <v>129</v>
      </c>
      <c r="O60" s="115" t="s">
        <v>129</v>
      </c>
      <c r="P60" s="115" t="s">
        <v>129</v>
      </c>
      <c r="Q60" s="115" t="s">
        <v>129</v>
      </c>
      <c r="R60" s="115" t="s">
        <v>129</v>
      </c>
      <c r="S60" s="115" t="s">
        <v>129</v>
      </c>
      <c r="T60" s="115" t="s">
        <v>129</v>
      </c>
      <c r="U60" s="115" t="s">
        <v>129</v>
      </c>
      <c r="V60" s="115" t="s">
        <v>129</v>
      </c>
      <c r="W60" s="115" t="s">
        <v>129</v>
      </c>
      <c r="X60" s="115" t="s">
        <v>129</v>
      </c>
      <c r="Y60" s="115" t="s">
        <v>129</v>
      </c>
      <c r="Z60" s="115" t="s">
        <v>129</v>
      </c>
      <c r="AA60" s="115" t="s">
        <v>129</v>
      </c>
      <c r="AB60" s="115" t="s">
        <v>129</v>
      </c>
      <c r="AC60" s="115" t="s">
        <v>129</v>
      </c>
      <c r="AD60" s="115" t="s">
        <v>129</v>
      </c>
      <c r="AE60" s="115" t="s">
        <v>129</v>
      </c>
      <c r="AF60" s="128" t="s">
        <v>129</v>
      </c>
      <c r="AG60" s="128" t="s">
        <v>129</v>
      </c>
      <c r="AH60" s="128" t="s">
        <v>264</v>
      </c>
    </row>
    <row r="61" spans="1:34" ht="138" customHeight="1" x14ac:dyDescent="0.25">
      <c r="A61" s="115">
        <v>37</v>
      </c>
      <c r="B61" s="116" t="s">
        <v>85</v>
      </c>
      <c r="C61" s="115" t="s">
        <v>299</v>
      </c>
      <c r="D61" s="116" t="s">
        <v>265</v>
      </c>
      <c r="E61" s="115" t="s">
        <v>169</v>
      </c>
      <c r="F61" s="115" t="s">
        <v>129</v>
      </c>
      <c r="G61" s="115" t="s">
        <v>129</v>
      </c>
      <c r="H61" s="115" t="s">
        <v>129</v>
      </c>
      <c r="I61" s="115" t="s">
        <v>129</v>
      </c>
      <c r="J61" s="115" t="s">
        <v>129</v>
      </c>
      <c r="K61" s="115" t="s">
        <v>129</v>
      </c>
      <c r="L61" s="115" t="s">
        <v>129</v>
      </c>
      <c r="M61" s="115" t="s">
        <v>129</v>
      </c>
      <c r="N61" s="115" t="s">
        <v>129</v>
      </c>
      <c r="O61" s="115" t="s">
        <v>129</v>
      </c>
      <c r="P61" s="115">
        <v>3</v>
      </c>
      <c r="Q61" s="115" t="s">
        <v>129</v>
      </c>
      <c r="R61" s="115" t="s">
        <v>129</v>
      </c>
      <c r="S61" s="115" t="s">
        <v>129</v>
      </c>
      <c r="T61" s="115" t="s">
        <v>129</v>
      </c>
      <c r="U61" s="115" t="s">
        <v>129</v>
      </c>
      <c r="V61" s="115" t="s">
        <v>129</v>
      </c>
      <c r="W61" s="115" t="s">
        <v>129</v>
      </c>
      <c r="X61" s="115" t="s">
        <v>129</v>
      </c>
      <c r="Y61" s="115" t="s">
        <v>129</v>
      </c>
      <c r="Z61" s="115" t="s">
        <v>129</v>
      </c>
      <c r="AA61" s="115" t="s">
        <v>129</v>
      </c>
      <c r="AB61" s="115" t="s">
        <v>129</v>
      </c>
      <c r="AC61" s="115" t="s">
        <v>129</v>
      </c>
      <c r="AD61" s="115" t="s">
        <v>129</v>
      </c>
      <c r="AE61" s="115" t="s">
        <v>129</v>
      </c>
      <c r="AF61" s="128" t="s">
        <v>129</v>
      </c>
      <c r="AG61" s="128" t="s">
        <v>129</v>
      </c>
      <c r="AH61" s="128">
        <v>3</v>
      </c>
    </row>
    <row r="62" spans="1:34" ht="84.75" customHeight="1" x14ac:dyDescent="0.25">
      <c r="A62" s="180">
        <v>38</v>
      </c>
      <c r="B62" s="181" t="s">
        <v>86</v>
      </c>
      <c r="C62" s="180" t="s">
        <v>321</v>
      </c>
      <c r="D62" s="116" t="s">
        <v>266</v>
      </c>
      <c r="E62" s="115" t="s">
        <v>169</v>
      </c>
      <c r="F62" s="115" t="s">
        <v>129</v>
      </c>
      <c r="G62" s="115" t="s">
        <v>129</v>
      </c>
      <c r="H62" s="115" t="s">
        <v>129</v>
      </c>
      <c r="I62" s="115" t="s">
        <v>129</v>
      </c>
      <c r="J62" s="115" t="s">
        <v>129</v>
      </c>
      <c r="K62" s="115" t="s">
        <v>129</v>
      </c>
      <c r="L62" s="115" t="s">
        <v>129</v>
      </c>
      <c r="M62" s="115" t="s">
        <v>129</v>
      </c>
      <c r="N62" s="115">
        <v>3</v>
      </c>
      <c r="O62" s="115" t="s">
        <v>129</v>
      </c>
      <c r="P62" s="115">
        <v>3</v>
      </c>
      <c r="Q62" s="115" t="s">
        <v>129</v>
      </c>
      <c r="R62" s="115">
        <v>3</v>
      </c>
      <c r="S62" s="115" t="s">
        <v>129</v>
      </c>
      <c r="T62" s="115" t="s">
        <v>129</v>
      </c>
      <c r="U62" s="115" t="s">
        <v>129</v>
      </c>
      <c r="V62" s="115" t="s">
        <v>129</v>
      </c>
      <c r="W62" s="115" t="s">
        <v>129</v>
      </c>
      <c r="X62" s="115" t="s">
        <v>129</v>
      </c>
      <c r="Y62" s="115" t="s">
        <v>129</v>
      </c>
      <c r="Z62" s="115" t="s">
        <v>129</v>
      </c>
      <c r="AA62" s="115" t="s">
        <v>129</v>
      </c>
      <c r="AB62" s="115" t="s">
        <v>129</v>
      </c>
      <c r="AC62" s="115" t="s">
        <v>129</v>
      </c>
      <c r="AD62" s="115" t="s">
        <v>129</v>
      </c>
      <c r="AE62" s="115" t="s">
        <v>129</v>
      </c>
      <c r="AF62" s="128" t="s">
        <v>129</v>
      </c>
      <c r="AG62" s="128" t="s">
        <v>129</v>
      </c>
      <c r="AH62" s="128">
        <v>9</v>
      </c>
    </row>
    <row r="63" spans="1:34" ht="90" customHeight="1" x14ac:dyDescent="0.25">
      <c r="A63" s="180"/>
      <c r="B63" s="181"/>
      <c r="C63" s="180"/>
      <c r="D63" s="116" t="s">
        <v>267</v>
      </c>
      <c r="E63" s="115" t="s">
        <v>169</v>
      </c>
      <c r="F63" s="115" t="s">
        <v>129</v>
      </c>
      <c r="G63" s="115" t="s">
        <v>129</v>
      </c>
      <c r="H63" s="115" t="s">
        <v>129</v>
      </c>
      <c r="I63" s="115" t="s">
        <v>129</v>
      </c>
      <c r="J63" s="115" t="s">
        <v>129</v>
      </c>
      <c r="K63" s="115" t="s">
        <v>129</v>
      </c>
      <c r="L63" s="115" t="s">
        <v>129</v>
      </c>
      <c r="M63" s="115" t="s">
        <v>129</v>
      </c>
      <c r="N63" s="115" t="s">
        <v>129</v>
      </c>
      <c r="O63" s="115" t="s">
        <v>129</v>
      </c>
      <c r="P63" s="115">
        <v>10</v>
      </c>
      <c r="Q63" s="115" t="s">
        <v>129</v>
      </c>
      <c r="R63" s="115" t="s">
        <v>129</v>
      </c>
      <c r="S63" s="115" t="s">
        <v>129</v>
      </c>
      <c r="T63" s="115" t="s">
        <v>129</v>
      </c>
      <c r="U63" s="115" t="s">
        <v>129</v>
      </c>
      <c r="V63" s="115" t="s">
        <v>129</v>
      </c>
      <c r="W63" s="115" t="s">
        <v>129</v>
      </c>
      <c r="X63" s="115" t="s">
        <v>129</v>
      </c>
      <c r="Y63" s="115" t="s">
        <v>129</v>
      </c>
      <c r="Z63" s="115" t="s">
        <v>129</v>
      </c>
      <c r="AA63" s="115" t="s">
        <v>129</v>
      </c>
      <c r="AB63" s="115" t="s">
        <v>129</v>
      </c>
      <c r="AC63" s="115" t="s">
        <v>129</v>
      </c>
      <c r="AD63" s="115" t="s">
        <v>129</v>
      </c>
      <c r="AE63" s="115" t="s">
        <v>129</v>
      </c>
      <c r="AF63" s="128" t="s">
        <v>129</v>
      </c>
      <c r="AG63" s="128" t="s">
        <v>129</v>
      </c>
      <c r="AH63" s="128">
        <v>10</v>
      </c>
    </row>
    <row r="64" spans="1:34" ht="137.25" customHeight="1" x14ac:dyDescent="0.25">
      <c r="A64" s="115">
        <v>39</v>
      </c>
      <c r="B64" s="136" t="s">
        <v>108</v>
      </c>
      <c r="C64" s="115" t="s">
        <v>313</v>
      </c>
      <c r="D64" s="116" t="s">
        <v>268</v>
      </c>
      <c r="E64" s="115" t="s">
        <v>179</v>
      </c>
      <c r="F64" s="115" t="s">
        <v>129</v>
      </c>
      <c r="G64" s="115" t="s">
        <v>129</v>
      </c>
      <c r="H64" s="115" t="s">
        <v>129</v>
      </c>
      <c r="I64" s="115" t="s">
        <v>129</v>
      </c>
      <c r="J64" s="115" t="s">
        <v>129</v>
      </c>
      <c r="K64" s="115" t="s">
        <v>129</v>
      </c>
      <c r="L64" s="115" t="s">
        <v>129</v>
      </c>
      <c r="M64" s="115" t="s">
        <v>129</v>
      </c>
      <c r="N64" s="115" t="s">
        <v>129</v>
      </c>
      <c r="O64" s="115" t="s">
        <v>129</v>
      </c>
      <c r="P64" s="115" t="s">
        <v>129</v>
      </c>
      <c r="Q64" s="115" t="s">
        <v>129</v>
      </c>
      <c r="R64" s="115">
        <v>1</v>
      </c>
      <c r="S64" s="115" t="s">
        <v>129</v>
      </c>
      <c r="T64" s="115">
        <v>1</v>
      </c>
      <c r="U64" s="115" t="s">
        <v>129</v>
      </c>
      <c r="V64" s="115">
        <v>0</v>
      </c>
      <c r="W64" s="115" t="s">
        <v>129</v>
      </c>
      <c r="X64" s="115">
        <v>0</v>
      </c>
      <c r="Y64" s="115" t="s">
        <v>129</v>
      </c>
      <c r="Z64" s="115">
        <v>1</v>
      </c>
      <c r="AA64" s="115" t="s">
        <v>129</v>
      </c>
      <c r="AB64" s="115">
        <v>0</v>
      </c>
      <c r="AC64" s="115" t="s">
        <v>129</v>
      </c>
      <c r="AD64" s="115">
        <v>0</v>
      </c>
      <c r="AE64" s="115" t="s">
        <v>129</v>
      </c>
      <c r="AF64" s="128">
        <v>0</v>
      </c>
      <c r="AG64" s="128" t="s">
        <v>129</v>
      </c>
      <c r="AH64" s="135">
        <v>3</v>
      </c>
    </row>
    <row r="65" spans="1:34" s="59" customFormat="1" ht="90" customHeight="1" x14ac:dyDescent="0.25">
      <c r="A65" s="182">
        <v>40</v>
      </c>
      <c r="B65" s="188" t="s">
        <v>111</v>
      </c>
      <c r="C65" s="182" t="s">
        <v>321</v>
      </c>
      <c r="D65" s="116" t="s">
        <v>269</v>
      </c>
      <c r="E65" s="115" t="s">
        <v>179</v>
      </c>
      <c r="F65" s="56" t="s">
        <v>129</v>
      </c>
      <c r="G65" s="56" t="s">
        <v>129</v>
      </c>
      <c r="H65" s="56" t="s">
        <v>129</v>
      </c>
      <c r="I65" s="56" t="s">
        <v>129</v>
      </c>
      <c r="J65" s="56" t="s">
        <v>129</v>
      </c>
      <c r="K65" s="56" t="s">
        <v>129</v>
      </c>
      <c r="L65" s="56" t="s">
        <v>129</v>
      </c>
      <c r="M65" s="56" t="s">
        <v>129</v>
      </c>
      <c r="N65" s="56" t="s">
        <v>129</v>
      </c>
      <c r="O65" s="56" t="s">
        <v>129</v>
      </c>
      <c r="P65" s="56" t="s">
        <v>129</v>
      </c>
      <c r="Q65" s="56" t="s">
        <v>129</v>
      </c>
      <c r="R65" s="56" t="s">
        <v>129</v>
      </c>
      <c r="S65" s="56" t="s">
        <v>129</v>
      </c>
      <c r="T65" s="115">
        <v>1</v>
      </c>
      <c r="U65" s="56" t="s">
        <v>129</v>
      </c>
      <c r="V65" s="56" t="s">
        <v>129</v>
      </c>
      <c r="W65" s="56" t="s">
        <v>129</v>
      </c>
      <c r="X65" s="56" t="s">
        <v>129</v>
      </c>
      <c r="Y65" s="56" t="s">
        <v>129</v>
      </c>
      <c r="Z65" s="56" t="s">
        <v>129</v>
      </c>
      <c r="AA65" s="56" t="s">
        <v>129</v>
      </c>
      <c r="AB65" s="56" t="s">
        <v>129</v>
      </c>
      <c r="AC65" s="56" t="s">
        <v>129</v>
      </c>
      <c r="AD65" s="56" t="s">
        <v>129</v>
      </c>
      <c r="AE65" s="56" t="s">
        <v>129</v>
      </c>
      <c r="AF65" s="56" t="s">
        <v>129</v>
      </c>
      <c r="AG65" s="56" t="s">
        <v>129</v>
      </c>
      <c r="AH65" s="128">
        <v>1</v>
      </c>
    </row>
    <row r="66" spans="1:34" s="59" customFormat="1" ht="75.75" customHeight="1" x14ac:dyDescent="0.25">
      <c r="A66" s="183"/>
      <c r="B66" s="189"/>
      <c r="C66" s="183"/>
      <c r="D66" s="116" t="s">
        <v>290</v>
      </c>
      <c r="E66" s="115" t="s">
        <v>289</v>
      </c>
      <c r="F66" s="56" t="s">
        <v>129</v>
      </c>
      <c r="G66" s="56" t="s">
        <v>129</v>
      </c>
      <c r="H66" s="56" t="s">
        <v>129</v>
      </c>
      <c r="I66" s="56" t="s">
        <v>129</v>
      </c>
      <c r="J66" s="56" t="s">
        <v>129</v>
      </c>
      <c r="K66" s="56" t="s">
        <v>129</v>
      </c>
      <c r="L66" s="56" t="s">
        <v>129</v>
      </c>
      <c r="M66" s="56" t="s">
        <v>129</v>
      </c>
      <c r="N66" s="56" t="s">
        <v>129</v>
      </c>
      <c r="O66" s="56" t="s">
        <v>129</v>
      </c>
      <c r="P66" s="56" t="s">
        <v>129</v>
      </c>
      <c r="Q66" s="56" t="s">
        <v>129</v>
      </c>
      <c r="R66" s="56" t="s">
        <v>129</v>
      </c>
      <c r="S66" s="56" t="s">
        <v>129</v>
      </c>
      <c r="T66" s="115" t="s">
        <v>21</v>
      </c>
      <c r="U66" s="115"/>
      <c r="V66" s="115" t="s">
        <v>21</v>
      </c>
      <c r="W66" s="56" t="s">
        <v>129</v>
      </c>
      <c r="X66" s="56" t="s">
        <v>21</v>
      </c>
      <c r="Y66" s="56" t="s">
        <v>129</v>
      </c>
      <c r="Z66" s="115">
        <v>15</v>
      </c>
      <c r="AA66" s="56" t="s">
        <v>129</v>
      </c>
      <c r="AB66" s="56" t="s">
        <v>21</v>
      </c>
      <c r="AC66" s="56" t="s">
        <v>129</v>
      </c>
      <c r="AD66" s="56" t="s">
        <v>21</v>
      </c>
      <c r="AE66" s="56" t="s">
        <v>129</v>
      </c>
      <c r="AF66" s="56" t="s">
        <v>21</v>
      </c>
      <c r="AG66" s="56" t="s">
        <v>129</v>
      </c>
      <c r="AH66" s="128">
        <v>15</v>
      </c>
    </row>
    <row r="67" spans="1:34" s="59" customFormat="1" ht="90" hidden="1" customHeight="1" x14ac:dyDescent="0.25">
      <c r="A67" s="184"/>
      <c r="B67" s="190"/>
      <c r="C67" s="184"/>
      <c r="D67" s="116" t="s">
        <v>271</v>
      </c>
      <c r="E67" s="115" t="s">
        <v>169</v>
      </c>
      <c r="F67" s="56" t="s">
        <v>129</v>
      </c>
      <c r="G67" s="56" t="s">
        <v>129</v>
      </c>
      <c r="H67" s="56" t="s">
        <v>129</v>
      </c>
      <c r="I67" s="56" t="s">
        <v>129</v>
      </c>
      <c r="J67" s="56" t="s">
        <v>129</v>
      </c>
      <c r="K67" s="56" t="s">
        <v>129</v>
      </c>
      <c r="L67" s="56" t="s">
        <v>129</v>
      </c>
      <c r="M67" s="56" t="s">
        <v>129</v>
      </c>
      <c r="N67" s="56" t="s">
        <v>129</v>
      </c>
      <c r="O67" s="56" t="s">
        <v>129</v>
      </c>
      <c r="P67" s="56" t="s">
        <v>129</v>
      </c>
      <c r="Q67" s="56" t="s">
        <v>129</v>
      </c>
      <c r="R67" s="56" t="s">
        <v>129</v>
      </c>
      <c r="S67" s="56" t="s">
        <v>129</v>
      </c>
      <c r="T67" s="115" t="s">
        <v>21</v>
      </c>
      <c r="U67" s="115"/>
      <c r="V67" s="115" t="s">
        <v>21</v>
      </c>
      <c r="W67" s="56" t="s">
        <v>129</v>
      </c>
      <c r="X67" s="56" t="s">
        <v>21</v>
      </c>
      <c r="Y67" s="56" t="s">
        <v>129</v>
      </c>
      <c r="Z67" s="115" t="s">
        <v>21</v>
      </c>
      <c r="AA67" s="56" t="s">
        <v>129</v>
      </c>
      <c r="AB67" s="56" t="s">
        <v>21</v>
      </c>
      <c r="AC67" s="56" t="s">
        <v>129</v>
      </c>
      <c r="AD67" s="56" t="s">
        <v>21</v>
      </c>
      <c r="AE67" s="56" t="s">
        <v>129</v>
      </c>
      <c r="AF67" s="56" t="s">
        <v>21</v>
      </c>
      <c r="AG67" s="56" t="s">
        <v>129</v>
      </c>
      <c r="AH67" s="128" t="str">
        <f>Y67</f>
        <v>-</v>
      </c>
    </row>
    <row r="68" spans="1:34" s="59" customFormat="1" ht="90" customHeight="1" x14ac:dyDescent="0.25">
      <c r="A68" s="182">
        <v>40</v>
      </c>
      <c r="B68" s="188" t="s">
        <v>287</v>
      </c>
      <c r="C68" s="182" t="s">
        <v>321</v>
      </c>
      <c r="D68" s="116" t="s">
        <v>269</v>
      </c>
      <c r="E68" s="115" t="s">
        <v>179</v>
      </c>
      <c r="F68" s="56" t="s">
        <v>129</v>
      </c>
      <c r="G68" s="56" t="s">
        <v>129</v>
      </c>
      <c r="H68" s="56" t="s">
        <v>129</v>
      </c>
      <c r="I68" s="56" t="s">
        <v>129</v>
      </c>
      <c r="J68" s="56" t="s">
        <v>129</v>
      </c>
      <c r="K68" s="56" t="s">
        <v>129</v>
      </c>
      <c r="L68" s="56" t="s">
        <v>129</v>
      </c>
      <c r="M68" s="56" t="s">
        <v>129</v>
      </c>
      <c r="N68" s="56" t="s">
        <v>129</v>
      </c>
      <c r="O68" s="56" t="s">
        <v>129</v>
      </c>
      <c r="P68" s="56" t="s">
        <v>129</v>
      </c>
      <c r="Q68" s="56" t="s">
        <v>129</v>
      </c>
      <c r="R68" s="56" t="s">
        <v>129</v>
      </c>
      <c r="S68" s="56" t="s">
        <v>129</v>
      </c>
      <c r="T68" s="56" t="s">
        <v>129</v>
      </c>
      <c r="U68" s="56" t="s">
        <v>129</v>
      </c>
      <c r="V68" s="56" t="s">
        <v>129</v>
      </c>
      <c r="W68" s="56" t="s">
        <v>129</v>
      </c>
      <c r="X68" s="56" t="s">
        <v>129</v>
      </c>
      <c r="Y68" s="56" t="s">
        <v>129</v>
      </c>
      <c r="Z68" s="56" t="s">
        <v>129</v>
      </c>
      <c r="AA68" s="56" t="s">
        <v>129</v>
      </c>
      <c r="AB68" s="56" t="s">
        <v>343</v>
      </c>
      <c r="AC68" s="56" t="s">
        <v>129</v>
      </c>
      <c r="AD68" s="56" t="s">
        <v>129</v>
      </c>
      <c r="AE68" s="56" t="s">
        <v>129</v>
      </c>
      <c r="AF68" s="56" t="s">
        <v>129</v>
      </c>
      <c r="AG68" s="56" t="s">
        <v>129</v>
      </c>
      <c r="AH68" s="128">
        <v>1</v>
      </c>
    </row>
    <row r="69" spans="1:34" s="59" customFormat="1" ht="75.75" customHeight="1" x14ac:dyDescent="0.25">
      <c r="A69" s="183"/>
      <c r="B69" s="189"/>
      <c r="C69" s="183"/>
      <c r="D69" s="116" t="s">
        <v>290</v>
      </c>
      <c r="E69" s="115" t="s">
        <v>289</v>
      </c>
      <c r="F69" s="56" t="s">
        <v>129</v>
      </c>
      <c r="G69" s="56" t="s">
        <v>129</v>
      </c>
      <c r="H69" s="56" t="s">
        <v>129</v>
      </c>
      <c r="I69" s="56" t="s">
        <v>129</v>
      </c>
      <c r="J69" s="56" t="s">
        <v>129</v>
      </c>
      <c r="K69" s="56" t="s">
        <v>129</v>
      </c>
      <c r="L69" s="56" t="s">
        <v>129</v>
      </c>
      <c r="M69" s="56" t="s">
        <v>129</v>
      </c>
      <c r="N69" s="56" t="s">
        <v>129</v>
      </c>
      <c r="O69" s="56" t="s">
        <v>129</v>
      </c>
      <c r="P69" s="56" t="s">
        <v>129</v>
      </c>
      <c r="Q69" s="56" t="s">
        <v>129</v>
      </c>
      <c r="R69" s="56" t="s">
        <v>129</v>
      </c>
      <c r="S69" s="56" t="s">
        <v>129</v>
      </c>
      <c r="T69" s="115" t="s">
        <v>21</v>
      </c>
      <c r="U69" s="115"/>
      <c r="V69" s="115" t="s">
        <v>21</v>
      </c>
      <c r="W69" s="56" t="s">
        <v>129</v>
      </c>
      <c r="X69" s="56" t="s">
        <v>21</v>
      </c>
      <c r="Y69" s="56" t="s">
        <v>129</v>
      </c>
      <c r="Z69" s="115" t="s">
        <v>21</v>
      </c>
      <c r="AA69" s="56" t="s">
        <v>129</v>
      </c>
      <c r="AB69" s="56" t="s">
        <v>129</v>
      </c>
      <c r="AC69" s="56" t="s">
        <v>129</v>
      </c>
      <c r="AD69" s="56" t="s">
        <v>291</v>
      </c>
      <c r="AE69" s="56" t="s">
        <v>129</v>
      </c>
      <c r="AF69" s="56" t="s">
        <v>21</v>
      </c>
      <c r="AG69" s="56" t="s">
        <v>129</v>
      </c>
      <c r="AH69" s="128">
        <v>1.5</v>
      </c>
    </row>
    <row r="70" spans="1:34" s="59" customFormat="1" ht="90" hidden="1" customHeight="1" x14ac:dyDescent="0.25">
      <c r="A70" s="184"/>
      <c r="B70" s="190"/>
      <c r="C70" s="184"/>
      <c r="D70" s="116" t="s">
        <v>271</v>
      </c>
      <c r="E70" s="115" t="s">
        <v>169</v>
      </c>
      <c r="F70" s="56" t="s">
        <v>129</v>
      </c>
      <c r="G70" s="56" t="s">
        <v>129</v>
      </c>
      <c r="H70" s="56" t="s">
        <v>129</v>
      </c>
      <c r="I70" s="56" t="s">
        <v>129</v>
      </c>
      <c r="J70" s="56" t="s">
        <v>129</v>
      </c>
      <c r="K70" s="56" t="s">
        <v>129</v>
      </c>
      <c r="L70" s="56" t="s">
        <v>129</v>
      </c>
      <c r="M70" s="56" t="s">
        <v>129</v>
      </c>
      <c r="N70" s="56" t="s">
        <v>129</v>
      </c>
      <c r="O70" s="56" t="s">
        <v>129</v>
      </c>
      <c r="P70" s="56" t="s">
        <v>129</v>
      </c>
      <c r="Q70" s="56" t="s">
        <v>129</v>
      </c>
      <c r="R70" s="56" t="s">
        <v>129</v>
      </c>
      <c r="S70" s="56" t="s">
        <v>129</v>
      </c>
      <c r="T70" s="115" t="s">
        <v>21</v>
      </c>
      <c r="U70" s="115"/>
      <c r="V70" s="115" t="s">
        <v>21</v>
      </c>
      <c r="W70" s="56" t="s">
        <v>129</v>
      </c>
      <c r="X70" s="56" t="s">
        <v>21</v>
      </c>
      <c r="Y70" s="56" t="s">
        <v>129</v>
      </c>
      <c r="Z70" s="115" t="s">
        <v>21</v>
      </c>
      <c r="AA70" s="56" t="s">
        <v>129</v>
      </c>
      <c r="AB70" s="56" t="s">
        <v>21</v>
      </c>
      <c r="AC70" s="56" t="s">
        <v>129</v>
      </c>
      <c r="AD70" s="56" t="s">
        <v>21</v>
      </c>
      <c r="AE70" s="56" t="s">
        <v>129</v>
      </c>
      <c r="AF70" s="56" t="s">
        <v>21</v>
      </c>
      <c r="AG70" s="56" t="s">
        <v>129</v>
      </c>
      <c r="AH70" s="128" t="str">
        <f>Y70</f>
        <v>-</v>
      </c>
    </row>
    <row r="71" spans="1:34" ht="135" x14ac:dyDescent="0.25">
      <c r="A71" s="180">
        <v>41</v>
      </c>
      <c r="B71" s="181" t="s">
        <v>109</v>
      </c>
      <c r="C71" s="180" t="s">
        <v>322</v>
      </c>
      <c r="D71" s="116" t="s">
        <v>272</v>
      </c>
      <c r="E71" s="115" t="s">
        <v>184</v>
      </c>
      <c r="F71" s="115" t="s">
        <v>273</v>
      </c>
      <c r="G71" s="115" t="s">
        <v>273</v>
      </c>
      <c r="H71" s="115" t="s">
        <v>273</v>
      </c>
      <c r="I71" s="115" t="s">
        <v>129</v>
      </c>
      <c r="J71" s="115" t="s">
        <v>274</v>
      </c>
      <c r="K71" s="115" t="s">
        <v>129</v>
      </c>
      <c r="L71" s="115" t="s">
        <v>274</v>
      </c>
      <c r="M71" s="115" t="s">
        <v>129</v>
      </c>
      <c r="N71" s="115" t="s">
        <v>274</v>
      </c>
      <c r="O71" s="115" t="s">
        <v>129</v>
      </c>
      <c r="P71" s="115">
        <v>6638.16</v>
      </c>
      <c r="Q71" s="115" t="s">
        <v>129</v>
      </c>
      <c r="R71" s="115">
        <f>P71</f>
        <v>6638.16</v>
      </c>
      <c r="S71" s="115" t="s">
        <v>129</v>
      </c>
      <c r="T71" s="115">
        <f>R71/2</f>
        <v>3319.08</v>
      </c>
      <c r="U71" s="115" t="s">
        <v>129</v>
      </c>
      <c r="V71" s="60">
        <v>6433.19</v>
      </c>
      <c r="W71" s="115" t="s">
        <v>129</v>
      </c>
      <c r="X71" s="60">
        <v>6516.22</v>
      </c>
      <c r="Y71" s="115" t="s">
        <v>129</v>
      </c>
      <c r="Z71" s="60">
        <v>6431.82</v>
      </c>
      <c r="AA71" s="115" t="s">
        <v>129</v>
      </c>
      <c r="AB71" s="60">
        <v>5507.91</v>
      </c>
      <c r="AC71" s="115" t="s">
        <v>129</v>
      </c>
      <c r="AD71" s="60">
        <v>5507.91</v>
      </c>
      <c r="AE71" s="115" t="s">
        <v>129</v>
      </c>
      <c r="AF71" s="60">
        <v>5507.91</v>
      </c>
      <c r="AG71" s="128" t="s">
        <v>129</v>
      </c>
      <c r="AH71" s="60">
        <f>AF71</f>
        <v>5507.91</v>
      </c>
    </row>
    <row r="72" spans="1:34" ht="135" x14ac:dyDescent="0.25">
      <c r="A72" s="180"/>
      <c r="B72" s="181"/>
      <c r="C72" s="180"/>
      <c r="D72" s="116" t="s">
        <v>275</v>
      </c>
      <c r="E72" s="115" t="s">
        <v>218</v>
      </c>
      <c r="F72" s="115" t="s">
        <v>129</v>
      </c>
      <c r="G72" s="115" t="s">
        <v>129</v>
      </c>
      <c r="H72" s="115" t="s">
        <v>129</v>
      </c>
      <c r="I72" s="115" t="s">
        <v>129</v>
      </c>
      <c r="J72" s="115">
        <v>243.72</v>
      </c>
      <c r="K72" s="115" t="s">
        <v>129</v>
      </c>
      <c r="L72" s="115" t="s">
        <v>129</v>
      </c>
      <c r="M72" s="115" t="s">
        <v>129</v>
      </c>
      <c r="N72" s="115" t="s">
        <v>129</v>
      </c>
      <c r="O72" s="115" t="s">
        <v>129</v>
      </c>
      <c r="P72" s="115" t="s">
        <v>129</v>
      </c>
      <c r="Q72" s="115" t="s">
        <v>129</v>
      </c>
      <c r="R72" s="115" t="s">
        <v>129</v>
      </c>
      <c r="S72" s="115" t="s">
        <v>129</v>
      </c>
      <c r="T72" s="115">
        <v>9751.0300000000007</v>
      </c>
      <c r="U72" s="115" t="s">
        <v>129</v>
      </c>
      <c r="V72" s="115" t="s">
        <v>129</v>
      </c>
      <c r="W72" s="115" t="s">
        <v>129</v>
      </c>
      <c r="X72" s="115" t="s">
        <v>129</v>
      </c>
      <c r="Y72" s="115" t="s">
        <v>129</v>
      </c>
      <c r="Z72" s="115" t="s">
        <v>129</v>
      </c>
      <c r="AA72" s="115" t="s">
        <v>129</v>
      </c>
      <c r="AB72" s="115" t="s">
        <v>129</v>
      </c>
      <c r="AC72" s="115" t="s">
        <v>129</v>
      </c>
      <c r="AD72" s="115" t="s">
        <v>129</v>
      </c>
      <c r="AE72" s="115" t="s">
        <v>129</v>
      </c>
      <c r="AF72" s="128" t="s">
        <v>129</v>
      </c>
      <c r="AG72" s="128" t="s">
        <v>129</v>
      </c>
      <c r="AH72" s="128">
        <f>T72+J72</f>
        <v>9994.75</v>
      </c>
    </row>
    <row r="73" spans="1:34" ht="169.5" customHeight="1" x14ac:dyDescent="0.25">
      <c r="A73" s="115">
        <v>42</v>
      </c>
      <c r="B73" s="116" t="s">
        <v>87</v>
      </c>
      <c r="C73" s="115" t="s">
        <v>322</v>
      </c>
      <c r="D73" s="116" t="s">
        <v>276</v>
      </c>
      <c r="E73" s="115" t="s">
        <v>218</v>
      </c>
      <c r="F73" s="115" t="s">
        <v>129</v>
      </c>
      <c r="G73" s="115" t="s">
        <v>129</v>
      </c>
      <c r="H73" s="115" t="s">
        <v>129</v>
      </c>
      <c r="I73" s="115" t="s">
        <v>129</v>
      </c>
      <c r="J73" s="115">
        <v>243.72</v>
      </c>
      <c r="K73" s="115" t="s">
        <v>129</v>
      </c>
      <c r="L73" s="115" t="s">
        <v>129</v>
      </c>
      <c r="M73" s="115" t="s">
        <v>129</v>
      </c>
      <c r="N73" s="115" t="s">
        <v>129</v>
      </c>
      <c r="O73" s="115" t="s">
        <v>129</v>
      </c>
      <c r="P73" s="115" t="s">
        <v>129</v>
      </c>
      <c r="Q73" s="115" t="s">
        <v>129</v>
      </c>
      <c r="R73" s="115" t="s">
        <v>129</v>
      </c>
      <c r="S73" s="115" t="s">
        <v>129</v>
      </c>
      <c r="T73" s="115" t="s">
        <v>129</v>
      </c>
      <c r="U73" s="115" t="s">
        <v>129</v>
      </c>
      <c r="V73" s="115" t="s">
        <v>129</v>
      </c>
      <c r="W73" s="115" t="s">
        <v>129</v>
      </c>
      <c r="X73" s="115" t="s">
        <v>129</v>
      </c>
      <c r="Y73" s="115" t="s">
        <v>129</v>
      </c>
      <c r="Z73" s="115" t="s">
        <v>129</v>
      </c>
      <c r="AA73" s="115" t="s">
        <v>129</v>
      </c>
      <c r="AB73" s="115" t="s">
        <v>129</v>
      </c>
      <c r="AC73" s="115" t="s">
        <v>129</v>
      </c>
      <c r="AD73" s="115" t="s">
        <v>129</v>
      </c>
      <c r="AE73" s="115" t="s">
        <v>129</v>
      </c>
      <c r="AF73" s="128" t="s">
        <v>129</v>
      </c>
      <c r="AG73" s="128" t="s">
        <v>129</v>
      </c>
      <c r="AH73" s="128">
        <f>J73</f>
        <v>243.72</v>
      </c>
    </row>
    <row r="74" spans="1:34" ht="84" customHeight="1" x14ac:dyDescent="0.25">
      <c r="A74" s="180">
        <v>43</v>
      </c>
      <c r="B74" s="181" t="s">
        <v>277</v>
      </c>
      <c r="C74" s="182" t="s">
        <v>322</v>
      </c>
      <c r="D74" s="116" t="s">
        <v>278</v>
      </c>
      <c r="E74" s="115" t="s">
        <v>279</v>
      </c>
      <c r="F74" s="115" t="s">
        <v>129</v>
      </c>
      <c r="G74" s="115" t="s">
        <v>129</v>
      </c>
      <c r="H74" s="115" t="s">
        <v>129</v>
      </c>
      <c r="I74" s="115" t="s">
        <v>129</v>
      </c>
      <c r="J74" s="115" t="s">
        <v>129</v>
      </c>
      <c r="K74" s="115" t="s">
        <v>129</v>
      </c>
      <c r="L74" s="115" t="s">
        <v>129</v>
      </c>
      <c r="M74" s="115" t="s">
        <v>129</v>
      </c>
      <c r="N74" s="115" t="s">
        <v>129</v>
      </c>
      <c r="O74" s="115" t="s">
        <v>129</v>
      </c>
      <c r="P74" s="115" t="s">
        <v>129</v>
      </c>
      <c r="Q74" s="115" t="s">
        <v>129</v>
      </c>
      <c r="R74" s="115">
        <v>1</v>
      </c>
      <c r="S74" s="115" t="s">
        <v>129</v>
      </c>
      <c r="T74" s="115" t="s">
        <v>129</v>
      </c>
      <c r="U74" s="115" t="s">
        <v>129</v>
      </c>
      <c r="V74" s="115" t="s">
        <v>129</v>
      </c>
      <c r="W74" s="115" t="s">
        <v>129</v>
      </c>
      <c r="X74" s="115" t="s">
        <v>129</v>
      </c>
      <c r="Y74" s="115" t="s">
        <v>129</v>
      </c>
      <c r="Z74" s="115" t="s">
        <v>129</v>
      </c>
      <c r="AA74" s="115" t="s">
        <v>129</v>
      </c>
      <c r="AB74" s="115" t="s">
        <v>129</v>
      </c>
      <c r="AC74" s="115" t="s">
        <v>129</v>
      </c>
      <c r="AD74" s="115" t="s">
        <v>129</v>
      </c>
      <c r="AE74" s="115" t="s">
        <v>129</v>
      </c>
      <c r="AF74" s="128" t="s">
        <v>129</v>
      </c>
      <c r="AG74" s="128" t="s">
        <v>129</v>
      </c>
      <c r="AH74" s="128">
        <v>1</v>
      </c>
    </row>
    <row r="75" spans="1:34" ht="105" x14ac:dyDescent="0.25">
      <c r="A75" s="180"/>
      <c r="B75" s="181"/>
      <c r="C75" s="183"/>
      <c r="D75" s="116" t="s">
        <v>280</v>
      </c>
      <c r="E75" s="115" t="s">
        <v>279</v>
      </c>
      <c r="F75" s="115" t="s">
        <v>129</v>
      </c>
      <c r="G75" s="115" t="s">
        <v>129</v>
      </c>
      <c r="H75" s="115" t="s">
        <v>129</v>
      </c>
      <c r="I75" s="115" t="s">
        <v>129</v>
      </c>
      <c r="J75" s="115" t="s">
        <v>129</v>
      </c>
      <c r="K75" s="115" t="s">
        <v>129</v>
      </c>
      <c r="L75" s="115" t="s">
        <v>129</v>
      </c>
      <c r="M75" s="115" t="s">
        <v>129</v>
      </c>
      <c r="N75" s="115" t="s">
        <v>129</v>
      </c>
      <c r="O75" s="115" t="s">
        <v>129</v>
      </c>
      <c r="P75" s="115" t="s">
        <v>129</v>
      </c>
      <c r="Q75" s="115" t="s">
        <v>129</v>
      </c>
      <c r="R75" s="115" t="s">
        <v>129</v>
      </c>
      <c r="S75" s="115" t="s">
        <v>129</v>
      </c>
      <c r="T75" s="61">
        <v>28650</v>
      </c>
      <c r="U75" s="115" t="s">
        <v>129</v>
      </c>
      <c r="V75" s="115" t="s">
        <v>129</v>
      </c>
      <c r="W75" s="115" t="s">
        <v>129</v>
      </c>
      <c r="X75" s="115" t="s">
        <v>129</v>
      </c>
      <c r="Y75" s="115" t="s">
        <v>129</v>
      </c>
      <c r="Z75" s="115" t="s">
        <v>129</v>
      </c>
      <c r="AA75" s="115" t="s">
        <v>129</v>
      </c>
      <c r="AB75" s="115" t="s">
        <v>129</v>
      </c>
      <c r="AC75" s="115" t="s">
        <v>129</v>
      </c>
      <c r="AD75" s="115" t="s">
        <v>129</v>
      </c>
      <c r="AE75" s="115" t="s">
        <v>129</v>
      </c>
      <c r="AF75" s="128" t="s">
        <v>129</v>
      </c>
      <c r="AG75" s="128" t="s">
        <v>129</v>
      </c>
      <c r="AH75" s="61">
        <v>28650</v>
      </c>
    </row>
    <row r="76" spans="1:34" s="104" customFormat="1" ht="300" x14ac:dyDescent="0.25">
      <c r="A76" s="180"/>
      <c r="B76" s="181"/>
      <c r="C76" s="184"/>
      <c r="D76" s="116" t="s">
        <v>281</v>
      </c>
      <c r="E76" s="115" t="s">
        <v>169</v>
      </c>
      <c r="F76" s="115" t="s">
        <v>129</v>
      </c>
      <c r="G76" s="115" t="s">
        <v>129</v>
      </c>
      <c r="H76" s="115" t="s">
        <v>129</v>
      </c>
      <c r="I76" s="115" t="s">
        <v>129</v>
      </c>
      <c r="J76" s="115" t="s">
        <v>129</v>
      </c>
      <c r="K76" s="115" t="s">
        <v>129</v>
      </c>
      <c r="L76" s="115" t="s">
        <v>129</v>
      </c>
      <c r="M76" s="115" t="s">
        <v>129</v>
      </c>
      <c r="N76" s="115" t="s">
        <v>129</v>
      </c>
      <c r="O76" s="115" t="s">
        <v>129</v>
      </c>
      <c r="P76" s="115" t="s">
        <v>129</v>
      </c>
      <c r="Q76" s="115" t="s">
        <v>129</v>
      </c>
      <c r="R76" s="115" t="s">
        <v>129</v>
      </c>
      <c r="S76" s="115" t="s">
        <v>129</v>
      </c>
      <c r="T76" s="115">
        <v>50</v>
      </c>
      <c r="U76" s="115" t="s">
        <v>129</v>
      </c>
      <c r="V76" s="115" t="s">
        <v>129</v>
      </c>
      <c r="W76" s="115" t="s">
        <v>129</v>
      </c>
      <c r="X76" s="115" t="s">
        <v>129</v>
      </c>
      <c r="Y76" s="115" t="s">
        <v>129</v>
      </c>
      <c r="Z76" s="115" t="s">
        <v>129</v>
      </c>
      <c r="AA76" s="115" t="s">
        <v>129</v>
      </c>
      <c r="AB76" s="115" t="s">
        <v>129</v>
      </c>
      <c r="AC76" s="115" t="s">
        <v>129</v>
      </c>
      <c r="AD76" s="115" t="s">
        <v>129</v>
      </c>
      <c r="AE76" s="115" t="s">
        <v>129</v>
      </c>
      <c r="AF76" s="128" t="s">
        <v>129</v>
      </c>
      <c r="AG76" s="128" t="s">
        <v>129</v>
      </c>
      <c r="AH76" s="128">
        <v>50</v>
      </c>
    </row>
    <row r="77" spans="1:34" ht="135" x14ac:dyDescent="0.25">
      <c r="A77" s="115">
        <v>44</v>
      </c>
      <c r="B77" s="116" t="s">
        <v>335</v>
      </c>
      <c r="C77" s="115" t="s">
        <v>299</v>
      </c>
      <c r="D77" s="63" t="s">
        <v>283</v>
      </c>
      <c r="E77" s="115" t="s">
        <v>169</v>
      </c>
      <c r="F77" s="115" t="s">
        <v>129</v>
      </c>
      <c r="G77" s="115" t="s">
        <v>129</v>
      </c>
      <c r="H77" s="115" t="s">
        <v>129</v>
      </c>
      <c r="I77" s="115" t="s">
        <v>129</v>
      </c>
      <c r="J77" s="115" t="s">
        <v>129</v>
      </c>
      <c r="K77" s="115" t="s">
        <v>129</v>
      </c>
      <c r="L77" s="115" t="s">
        <v>129</v>
      </c>
      <c r="M77" s="115" t="s">
        <v>129</v>
      </c>
      <c r="N77" s="115" t="s">
        <v>129</v>
      </c>
      <c r="O77" s="115" t="s">
        <v>129</v>
      </c>
      <c r="P77" s="115" t="s">
        <v>129</v>
      </c>
      <c r="Q77" s="115" t="s">
        <v>129</v>
      </c>
      <c r="R77" s="115">
        <v>100</v>
      </c>
      <c r="S77" s="115" t="s">
        <v>129</v>
      </c>
      <c r="T77" s="115">
        <v>100</v>
      </c>
      <c r="U77" s="115" t="s">
        <v>129</v>
      </c>
      <c r="V77" s="115">
        <v>100</v>
      </c>
      <c r="W77" s="115" t="s">
        <v>129</v>
      </c>
      <c r="X77" s="115">
        <v>100</v>
      </c>
      <c r="Y77" s="115" t="s">
        <v>129</v>
      </c>
      <c r="Z77" s="115">
        <v>100</v>
      </c>
      <c r="AA77" s="115" t="s">
        <v>129</v>
      </c>
      <c r="AB77" s="115">
        <v>100</v>
      </c>
      <c r="AC77" s="115" t="s">
        <v>129</v>
      </c>
      <c r="AD77" s="115">
        <v>100</v>
      </c>
      <c r="AE77" s="115" t="s">
        <v>129</v>
      </c>
      <c r="AF77" s="128">
        <v>100</v>
      </c>
      <c r="AG77" s="128" t="s">
        <v>129</v>
      </c>
      <c r="AH77" s="128">
        <v>100</v>
      </c>
    </row>
    <row r="78" spans="1:34" x14ac:dyDescent="0.25">
      <c r="T78" s="118"/>
    </row>
    <row r="81" spans="1:28" s="125" customFormat="1" ht="68.25" customHeight="1" x14ac:dyDescent="0.25">
      <c r="A81" s="120"/>
      <c r="B81" s="210" t="s">
        <v>341</v>
      </c>
      <c r="C81" s="211"/>
      <c r="D81" s="211"/>
      <c r="E81" s="121"/>
      <c r="F81" s="121"/>
      <c r="G81" s="122"/>
      <c r="H81" s="123"/>
      <c r="I81" s="124"/>
      <c r="J81" s="124"/>
      <c r="K81" s="124"/>
      <c r="L81" s="124"/>
      <c r="M81" s="124"/>
      <c r="N81" s="121"/>
      <c r="O81" s="121"/>
      <c r="P81" s="122"/>
      <c r="Q81" s="123"/>
      <c r="R81" s="124"/>
      <c r="S81" s="124"/>
      <c r="T81" s="124"/>
      <c r="U81" s="124"/>
      <c r="V81" s="124"/>
      <c r="W81" s="121"/>
      <c r="X81" s="121"/>
      <c r="Y81" s="122"/>
      <c r="Z81" s="122"/>
      <c r="AA81" s="122"/>
      <c r="AB81" s="123"/>
    </row>
    <row r="82" spans="1:28" s="127" customFormat="1" ht="23.25" customHeight="1" x14ac:dyDescent="0.3">
      <c r="A82" s="126"/>
      <c r="B82" s="211"/>
      <c r="C82" s="211"/>
      <c r="D82" s="211"/>
      <c r="E82" s="126"/>
      <c r="F82" s="126"/>
      <c r="G82" s="126"/>
      <c r="H82" s="126"/>
      <c r="I82" s="126"/>
      <c r="J82" s="205"/>
      <c r="K82" s="205"/>
      <c r="L82" s="205"/>
      <c r="M82" s="206"/>
      <c r="N82" s="126"/>
      <c r="O82" s="126"/>
      <c r="P82" s="126"/>
      <c r="Q82" s="126"/>
      <c r="R82" s="126"/>
      <c r="S82" s="126"/>
      <c r="T82" s="126"/>
      <c r="U82" s="126"/>
      <c r="V82" s="126"/>
      <c r="W82" s="205" t="s">
        <v>342</v>
      </c>
      <c r="X82" s="205"/>
      <c r="Y82" s="205"/>
      <c r="Z82" s="206"/>
      <c r="AA82" s="126"/>
      <c r="AB82" s="126"/>
    </row>
  </sheetData>
  <mergeCells count="90">
    <mergeCell ref="B81:D82"/>
    <mergeCell ref="J82:M82"/>
    <mergeCell ref="W82:Z82"/>
    <mergeCell ref="A34:AE34"/>
    <mergeCell ref="A35:AE35"/>
    <mergeCell ref="A74:A76"/>
    <mergeCell ref="B74:B76"/>
    <mergeCell ref="C74:C76"/>
    <mergeCell ref="A68:A70"/>
    <mergeCell ref="B68:B70"/>
    <mergeCell ref="C68:C70"/>
    <mergeCell ref="A71:A72"/>
    <mergeCell ref="B71:B72"/>
    <mergeCell ref="C71:C72"/>
    <mergeCell ref="A62:A63"/>
    <mergeCell ref="B62:B63"/>
    <mergeCell ref="AH3:AH7"/>
    <mergeCell ref="AF5:AF7"/>
    <mergeCell ref="AG5:AG7"/>
    <mergeCell ref="A27:AE27"/>
    <mergeCell ref="A17:A20"/>
    <mergeCell ref="B17:B20"/>
    <mergeCell ref="C17:C20"/>
    <mergeCell ref="D17:D20"/>
    <mergeCell ref="D13:D16"/>
    <mergeCell ref="AE5:AE7"/>
    <mergeCell ref="B8:AE8"/>
    <mergeCell ref="P5:P7"/>
    <mergeCell ref="Q5:Q7"/>
    <mergeCell ref="M5:M7"/>
    <mergeCell ref="N5:N7"/>
    <mergeCell ref="O5:O7"/>
    <mergeCell ref="C62:C63"/>
    <mergeCell ref="A65:A67"/>
    <mergeCell ref="B65:B67"/>
    <mergeCell ref="C65:C67"/>
    <mergeCell ref="A46:A47"/>
    <mergeCell ref="B46:B47"/>
    <mergeCell ref="C46:C47"/>
    <mergeCell ref="A52:A53"/>
    <mergeCell ref="B52:B53"/>
    <mergeCell ref="C52:C53"/>
    <mergeCell ref="A37:A38"/>
    <mergeCell ref="B37:B38"/>
    <mergeCell ref="C37:C38"/>
    <mergeCell ref="AC5:AC7"/>
    <mergeCell ref="AD5:AD7"/>
    <mergeCell ref="A9:A16"/>
    <mergeCell ref="B9:B16"/>
    <mergeCell ref="C9:C16"/>
    <mergeCell ref="D9:D12"/>
    <mergeCell ref="Y5:Y7"/>
    <mergeCell ref="S5:S7"/>
    <mergeCell ref="T5:T7"/>
    <mergeCell ref="U5:U7"/>
    <mergeCell ref="V5:V7"/>
    <mergeCell ref="W5:W7"/>
    <mergeCell ref="X5:X7"/>
    <mergeCell ref="AF4:AG4"/>
    <mergeCell ref="H5:H7"/>
    <mergeCell ref="I5:I7"/>
    <mergeCell ref="J5:J7"/>
    <mergeCell ref="K5:K7"/>
    <mergeCell ref="L5:L7"/>
    <mergeCell ref="H4:I4"/>
    <mergeCell ref="J4:K4"/>
    <mergeCell ref="L4:M4"/>
    <mergeCell ref="N4:O4"/>
    <mergeCell ref="P4:Q4"/>
    <mergeCell ref="R4:S4"/>
    <mergeCell ref="T4:U4"/>
    <mergeCell ref="V4:W4"/>
    <mergeCell ref="Z5:Z7"/>
    <mergeCell ref="AA5:AA7"/>
    <mergeCell ref="T1:AE1"/>
    <mergeCell ref="A2:AE2"/>
    <mergeCell ref="A3:A7"/>
    <mergeCell ref="B3:B7"/>
    <mergeCell ref="C3:C7"/>
    <mergeCell ref="D3:D7"/>
    <mergeCell ref="E3:E7"/>
    <mergeCell ref="F3:F7"/>
    <mergeCell ref="G3:G7"/>
    <mergeCell ref="H3:Y3"/>
    <mergeCell ref="X4:Y4"/>
    <mergeCell ref="Z4:AA4"/>
    <mergeCell ref="AB4:AC4"/>
    <mergeCell ref="AD4:AE4"/>
    <mergeCell ref="R5:R7"/>
    <mergeCell ref="AB5:AB7"/>
  </mergeCells>
  <pageMargins left="0" right="0" top="0" bottom="0" header="0" footer="0"/>
  <pageSetup paperSize="9" scale="39" fitToHeight="0" orientation="landscape" r:id="rId1"/>
  <headerFooter scaleWithDoc="0" alignWithMargins="0"/>
  <rowBreaks count="3" manualBreakCount="3">
    <brk id="34" max="34" man="1"/>
    <brk id="56" max="34" man="1"/>
    <brk id="64" max="34"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78"/>
  <sheetViews>
    <sheetView view="pageBreakPreview" zoomScale="80" zoomScaleNormal="80" zoomScaleSheetLayoutView="80" workbookViewId="0">
      <pane xSplit="5" ySplit="8" topLeftCell="H66" activePane="bottomRight" state="frozen"/>
      <selection pane="topRight" activeCell="F1" sqref="F1"/>
      <selection pane="bottomLeft" activeCell="A9" sqref="A9"/>
      <selection pane="bottomRight" activeCell="D70" sqref="D70"/>
    </sheetView>
  </sheetViews>
  <sheetFormatPr defaultColWidth="9.140625" defaultRowHeight="15" x14ac:dyDescent="0.25"/>
  <cols>
    <col min="1" max="1" width="5.5703125" style="41" customWidth="1"/>
    <col min="2" max="2" width="30.85546875" style="41" customWidth="1"/>
    <col min="3" max="3" width="21.5703125" style="41" customWidth="1"/>
    <col min="4" max="4" width="20.140625" style="41" customWidth="1"/>
    <col min="5" max="5" width="10.140625" style="41" customWidth="1"/>
    <col min="6" max="9" width="9.28515625" style="41" bestFit="1" customWidth="1"/>
    <col min="10" max="10" width="9.5703125" style="41" bestFit="1" customWidth="1"/>
    <col min="11" max="17" width="9.28515625" style="41" bestFit="1" customWidth="1"/>
    <col min="18" max="18" width="9.5703125" style="41" bestFit="1" customWidth="1"/>
    <col min="19" max="19" width="9.140625" style="41"/>
    <col min="20" max="20" width="9.5703125" style="41" bestFit="1" customWidth="1"/>
    <col min="21" max="21" width="9.140625" style="41"/>
    <col min="22" max="22" width="9.5703125" style="41" bestFit="1" customWidth="1"/>
    <col min="23" max="23" width="9.140625" style="41"/>
    <col min="24" max="24" width="9.5703125" style="41" bestFit="1" customWidth="1"/>
    <col min="25" max="25" width="9.140625" style="41"/>
    <col min="26" max="26" width="9.5703125" style="41" bestFit="1" customWidth="1"/>
    <col min="27" max="27" width="9.140625" style="41"/>
    <col min="28" max="28" width="9.5703125" style="41" bestFit="1" customWidth="1"/>
    <col min="29" max="29" width="9.140625" style="41"/>
    <col min="30" max="30" width="9.5703125" style="41" bestFit="1" customWidth="1"/>
    <col min="31" max="31" width="9.140625" style="41"/>
    <col min="32" max="32" width="12.85546875" style="41" customWidth="1"/>
    <col min="33" max="16384" width="9.140625" style="41"/>
  </cols>
  <sheetData>
    <row r="1" spans="1:34" ht="104.25" customHeight="1" x14ac:dyDescent="0.25">
      <c r="T1" s="202" t="s">
        <v>336</v>
      </c>
      <c r="U1" s="203"/>
      <c r="V1" s="203"/>
      <c r="W1" s="203"/>
      <c r="X1" s="203"/>
      <c r="Y1" s="203"/>
      <c r="Z1" s="203"/>
      <c r="AA1" s="203"/>
      <c r="AB1" s="203"/>
      <c r="AC1" s="203"/>
      <c r="AD1" s="203"/>
      <c r="AE1" s="203"/>
      <c r="AF1" s="203"/>
    </row>
    <row r="2" spans="1:34" ht="54.75" customHeight="1" x14ac:dyDescent="0.25">
      <c r="A2" s="204" t="s">
        <v>337</v>
      </c>
      <c r="B2" s="204"/>
      <c r="C2" s="204"/>
      <c r="D2" s="204"/>
      <c r="E2" s="204"/>
      <c r="F2" s="204"/>
      <c r="G2" s="204"/>
      <c r="H2" s="204"/>
      <c r="I2" s="204"/>
      <c r="J2" s="204"/>
      <c r="K2" s="204"/>
      <c r="L2" s="204"/>
      <c r="M2" s="204"/>
      <c r="N2" s="204"/>
      <c r="O2" s="204"/>
      <c r="P2" s="204"/>
      <c r="Q2" s="204"/>
      <c r="R2" s="204"/>
      <c r="S2" s="204"/>
      <c r="T2" s="204"/>
      <c r="U2" s="204"/>
      <c r="V2" s="204"/>
      <c r="W2" s="204"/>
      <c r="X2" s="204"/>
      <c r="Y2" s="204"/>
      <c r="Z2" s="204"/>
      <c r="AA2" s="204"/>
      <c r="AB2" s="204"/>
      <c r="AC2" s="204"/>
      <c r="AD2" s="204"/>
      <c r="AE2" s="204"/>
      <c r="AF2" s="204"/>
    </row>
    <row r="3" spans="1:34" ht="28.5" customHeight="1" x14ac:dyDescent="0.25">
      <c r="A3" s="180" t="s">
        <v>0</v>
      </c>
      <c r="B3" s="180" t="s">
        <v>116</v>
      </c>
      <c r="C3" s="180" t="s">
        <v>2</v>
      </c>
      <c r="D3" s="180" t="s">
        <v>117</v>
      </c>
      <c r="E3" s="180" t="s">
        <v>118</v>
      </c>
      <c r="F3" s="180" t="s">
        <v>119</v>
      </c>
      <c r="G3" s="180" t="s">
        <v>120</v>
      </c>
      <c r="H3" s="180" t="s">
        <v>121</v>
      </c>
      <c r="I3" s="180"/>
      <c r="J3" s="180"/>
      <c r="K3" s="180"/>
      <c r="L3" s="180"/>
      <c r="M3" s="180"/>
      <c r="N3" s="180"/>
      <c r="O3" s="180"/>
      <c r="P3" s="180"/>
      <c r="Q3" s="180"/>
      <c r="R3" s="180"/>
      <c r="S3" s="180"/>
      <c r="T3" s="180"/>
      <c r="U3" s="180"/>
      <c r="V3" s="180"/>
      <c r="W3" s="180"/>
      <c r="X3" s="180"/>
      <c r="Y3" s="180"/>
      <c r="Z3" s="78"/>
      <c r="AA3" s="78"/>
      <c r="AB3" s="78"/>
      <c r="AC3" s="78"/>
      <c r="AD3" s="78"/>
      <c r="AE3" s="78"/>
      <c r="AF3" s="200" t="s">
        <v>122</v>
      </c>
      <c r="AG3" s="196"/>
      <c r="AH3" s="197"/>
    </row>
    <row r="4" spans="1:34" ht="24.75" customHeight="1" x14ac:dyDescent="0.25">
      <c r="A4" s="180"/>
      <c r="B4" s="180"/>
      <c r="C4" s="180"/>
      <c r="D4" s="180"/>
      <c r="E4" s="180"/>
      <c r="F4" s="199"/>
      <c r="G4" s="180"/>
      <c r="H4" s="180" t="s">
        <v>11</v>
      </c>
      <c r="I4" s="180"/>
      <c r="J4" s="180" t="s">
        <v>12</v>
      </c>
      <c r="K4" s="180"/>
      <c r="L4" s="180" t="s">
        <v>13</v>
      </c>
      <c r="M4" s="180"/>
      <c r="N4" s="180" t="s">
        <v>14</v>
      </c>
      <c r="O4" s="180"/>
      <c r="P4" s="180" t="s">
        <v>15</v>
      </c>
      <c r="Q4" s="180"/>
      <c r="R4" s="180" t="s">
        <v>16</v>
      </c>
      <c r="S4" s="191"/>
      <c r="T4" s="180" t="s">
        <v>17</v>
      </c>
      <c r="U4" s="180"/>
      <c r="V4" s="180" t="s">
        <v>58</v>
      </c>
      <c r="W4" s="191"/>
      <c r="X4" s="180" t="s">
        <v>113</v>
      </c>
      <c r="Y4" s="191"/>
      <c r="Z4" s="180" t="s">
        <v>284</v>
      </c>
      <c r="AA4" s="191"/>
      <c r="AB4" s="180" t="s">
        <v>285</v>
      </c>
      <c r="AC4" s="191"/>
      <c r="AD4" s="180" t="s">
        <v>286</v>
      </c>
      <c r="AE4" s="191"/>
      <c r="AF4" s="201"/>
      <c r="AG4" s="196"/>
      <c r="AH4" s="197"/>
    </row>
    <row r="5" spans="1:34" ht="15" customHeight="1" x14ac:dyDescent="0.25">
      <c r="A5" s="180"/>
      <c r="B5" s="180"/>
      <c r="C5" s="180"/>
      <c r="D5" s="180"/>
      <c r="E5" s="180"/>
      <c r="F5" s="199"/>
      <c r="G5" s="180"/>
      <c r="H5" s="180" t="s">
        <v>10</v>
      </c>
      <c r="I5" s="180" t="s">
        <v>123</v>
      </c>
      <c r="J5" s="180" t="s">
        <v>10</v>
      </c>
      <c r="K5" s="180" t="s">
        <v>123</v>
      </c>
      <c r="L5" s="180" t="s">
        <v>10</v>
      </c>
      <c r="M5" s="180" t="s">
        <v>123</v>
      </c>
      <c r="N5" s="180" t="s">
        <v>10</v>
      </c>
      <c r="O5" s="180" t="s">
        <v>123</v>
      </c>
      <c r="P5" s="180" t="s">
        <v>10</v>
      </c>
      <c r="Q5" s="180" t="s">
        <v>123</v>
      </c>
      <c r="R5" s="180" t="s">
        <v>10</v>
      </c>
      <c r="S5" s="180" t="s">
        <v>123</v>
      </c>
      <c r="T5" s="180" t="s">
        <v>10</v>
      </c>
      <c r="U5" s="180" t="s">
        <v>123</v>
      </c>
      <c r="V5" s="180" t="s">
        <v>10</v>
      </c>
      <c r="W5" s="180" t="s">
        <v>123</v>
      </c>
      <c r="X5" s="180" t="s">
        <v>10</v>
      </c>
      <c r="Y5" s="180" t="s">
        <v>123</v>
      </c>
      <c r="Z5" s="180" t="s">
        <v>10</v>
      </c>
      <c r="AA5" s="180" t="s">
        <v>123</v>
      </c>
      <c r="AB5" s="180" t="s">
        <v>10</v>
      </c>
      <c r="AC5" s="180" t="s">
        <v>123</v>
      </c>
      <c r="AD5" s="180" t="s">
        <v>10</v>
      </c>
      <c r="AE5" s="180" t="s">
        <v>123</v>
      </c>
      <c r="AF5" s="201"/>
      <c r="AG5" s="196"/>
      <c r="AH5" s="197"/>
    </row>
    <row r="6" spans="1:34" x14ac:dyDescent="0.25">
      <c r="A6" s="180"/>
      <c r="B6" s="180"/>
      <c r="C6" s="180"/>
      <c r="D6" s="180"/>
      <c r="E6" s="180"/>
      <c r="F6" s="199"/>
      <c r="G6" s="180"/>
      <c r="H6" s="180"/>
      <c r="I6" s="180"/>
      <c r="J6" s="180"/>
      <c r="K6" s="180"/>
      <c r="L6" s="180"/>
      <c r="M6" s="180"/>
      <c r="N6" s="180"/>
      <c r="O6" s="180"/>
      <c r="P6" s="180"/>
      <c r="Q6" s="180"/>
      <c r="R6" s="180"/>
      <c r="S6" s="191"/>
      <c r="T6" s="180"/>
      <c r="U6" s="180"/>
      <c r="V6" s="191"/>
      <c r="W6" s="180"/>
      <c r="X6" s="191"/>
      <c r="Y6" s="180"/>
      <c r="Z6" s="191"/>
      <c r="AA6" s="180"/>
      <c r="AB6" s="191"/>
      <c r="AC6" s="180"/>
      <c r="AD6" s="191"/>
      <c r="AE6" s="180"/>
      <c r="AF6" s="201"/>
      <c r="AG6" s="196"/>
      <c r="AH6" s="197"/>
    </row>
    <row r="7" spans="1:34" ht="28.5" customHeight="1" x14ac:dyDescent="0.25">
      <c r="A7" s="180"/>
      <c r="B7" s="180"/>
      <c r="C7" s="180"/>
      <c r="D7" s="180"/>
      <c r="E7" s="180"/>
      <c r="F7" s="199"/>
      <c r="G7" s="180"/>
      <c r="H7" s="180"/>
      <c r="I7" s="180"/>
      <c r="J7" s="180"/>
      <c r="K7" s="180"/>
      <c r="L7" s="180"/>
      <c r="M7" s="180"/>
      <c r="N7" s="180"/>
      <c r="O7" s="180"/>
      <c r="P7" s="180"/>
      <c r="Q7" s="180"/>
      <c r="R7" s="180"/>
      <c r="S7" s="191"/>
      <c r="T7" s="180"/>
      <c r="U7" s="180"/>
      <c r="V7" s="191"/>
      <c r="W7" s="180"/>
      <c r="X7" s="191"/>
      <c r="Y7" s="180"/>
      <c r="Z7" s="191"/>
      <c r="AA7" s="180"/>
      <c r="AB7" s="191"/>
      <c r="AC7" s="180"/>
      <c r="AD7" s="191"/>
      <c r="AE7" s="180"/>
      <c r="AF7" s="201"/>
      <c r="AG7" s="196"/>
      <c r="AH7" s="197"/>
    </row>
    <row r="8" spans="1:34" ht="32.25" customHeight="1" x14ac:dyDescent="0.25">
      <c r="A8" s="66"/>
      <c r="B8" s="198" t="s">
        <v>327</v>
      </c>
      <c r="C8" s="198"/>
      <c r="D8" s="198"/>
      <c r="E8" s="198"/>
      <c r="F8" s="198"/>
      <c r="G8" s="198"/>
      <c r="H8" s="198"/>
      <c r="I8" s="198"/>
      <c r="J8" s="198"/>
      <c r="K8" s="198"/>
      <c r="L8" s="198"/>
      <c r="M8" s="198"/>
      <c r="N8" s="198"/>
      <c r="O8" s="198"/>
      <c r="P8" s="198"/>
      <c r="Q8" s="198"/>
      <c r="R8" s="198"/>
      <c r="S8" s="198"/>
      <c r="T8" s="198"/>
      <c r="U8" s="198"/>
      <c r="V8" s="198"/>
      <c r="W8" s="198"/>
      <c r="X8" s="198"/>
      <c r="Y8" s="198"/>
      <c r="Z8" s="198"/>
      <c r="AA8" s="198"/>
      <c r="AB8" s="198"/>
      <c r="AC8" s="198"/>
      <c r="AD8" s="198"/>
      <c r="AE8" s="198"/>
      <c r="AF8" s="198"/>
      <c r="AG8" s="196"/>
      <c r="AH8" s="197"/>
    </row>
    <row r="9" spans="1:34" ht="59.25" customHeight="1" x14ac:dyDescent="0.25">
      <c r="A9" s="180">
        <v>1</v>
      </c>
      <c r="B9" s="181" t="s">
        <v>295</v>
      </c>
      <c r="C9" s="180" t="s">
        <v>299</v>
      </c>
      <c r="D9" s="181" t="s">
        <v>124</v>
      </c>
      <c r="E9" s="43" t="s">
        <v>125</v>
      </c>
      <c r="F9" s="66" t="s">
        <v>126</v>
      </c>
      <c r="G9" s="66" t="s">
        <v>127</v>
      </c>
      <c r="H9" s="66" t="s">
        <v>128</v>
      </c>
      <c r="I9" s="66" t="s">
        <v>129</v>
      </c>
      <c r="J9" s="66" t="s">
        <v>130</v>
      </c>
      <c r="K9" s="66" t="s">
        <v>129</v>
      </c>
      <c r="L9" s="66">
        <v>21.06</v>
      </c>
      <c r="M9" s="66" t="s">
        <v>129</v>
      </c>
      <c r="N9" s="66">
        <v>20.420000000000002</v>
      </c>
      <c r="O9" s="66" t="s">
        <v>129</v>
      </c>
      <c r="P9" s="66">
        <v>20.399999999999999</v>
      </c>
      <c r="Q9" s="66" t="s">
        <v>129</v>
      </c>
      <c r="R9" s="66">
        <v>20.329999999999998</v>
      </c>
      <c r="S9" s="66" t="s">
        <v>129</v>
      </c>
      <c r="T9" s="66">
        <v>20.2</v>
      </c>
      <c r="U9" s="66" t="s">
        <v>129</v>
      </c>
      <c r="V9" s="66">
        <v>20.2</v>
      </c>
      <c r="W9" s="66" t="s">
        <v>129</v>
      </c>
      <c r="X9" s="66">
        <v>20.2</v>
      </c>
      <c r="Y9" s="66" t="s">
        <v>129</v>
      </c>
      <c r="Z9" s="78">
        <v>20.2</v>
      </c>
      <c r="AA9" s="78" t="s">
        <v>129</v>
      </c>
      <c r="AB9" s="78">
        <v>20.2</v>
      </c>
      <c r="AC9" s="78" t="s">
        <v>129</v>
      </c>
      <c r="AD9" s="78">
        <v>20.2</v>
      </c>
      <c r="AE9" s="78" t="s">
        <v>129</v>
      </c>
      <c r="AF9" s="66">
        <v>20.2</v>
      </c>
      <c r="AG9" s="196"/>
      <c r="AH9" s="197"/>
    </row>
    <row r="10" spans="1:34" ht="64.5" customHeight="1" x14ac:dyDescent="0.25">
      <c r="A10" s="180"/>
      <c r="B10" s="181"/>
      <c r="C10" s="180"/>
      <c r="D10" s="192"/>
      <c r="E10" s="43" t="s">
        <v>131</v>
      </c>
      <c r="F10" s="66">
        <v>1.68</v>
      </c>
      <c r="G10" s="66">
        <v>1.65</v>
      </c>
      <c r="H10" s="66">
        <v>1.63</v>
      </c>
      <c r="I10" s="66" t="s">
        <v>129</v>
      </c>
      <c r="J10" s="66">
        <v>1.57</v>
      </c>
      <c r="K10" s="66" t="s">
        <v>129</v>
      </c>
      <c r="L10" s="66">
        <v>1.52</v>
      </c>
      <c r="M10" s="66" t="s">
        <v>129</v>
      </c>
      <c r="N10" s="66">
        <v>1.48</v>
      </c>
      <c r="O10" s="66" t="s">
        <v>129</v>
      </c>
      <c r="P10" s="66">
        <v>1.43</v>
      </c>
      <c r="Q10" s="66" t="s">
        <v>129</v>
      </c>
      <c r="R10" s="66">
        <v>1.46</v>
      </c>
      <c r="S10" s="66" t="s">
        <v>129</v>
      </c>
      <c r="T10" s="66">
        <v>1.44</v>
      </c>
      <c r="U10" s="66" t="s">
        <v>129</v>
      </c>
      <c r="V10" s="66">
        <v>1.44</v>
      </c>
      <c r="W10" s="66" t="s">
        <v>129</v>
      </c>
      <c r="X10" s="66">
        <v>1.44</v>
      </c>
      <c r="Y10" s="66" t="s">
        <v>129</v>
      </c>
      <c r="Z10" s="78">
        <v>1.44</v>
      </c>
      <c r="AA10" s="78" t="s">
        <v>129</v>
      </c>
      <c r="AB10" s="78">
        <v>1.44</v>
      </c>
      <c r="AC10" s="78" t="s">
        <v>129</v>
      </c>
      <c r="AD10" s="78">
        <v>1.44</v>
      </c>
      <c r="AE10" s="78" t="s">
        <v>129</v>
      </c>
      <c r="AF10" s="44">
        <v>1.44</v>
      </c>
      <c r="AG10" s="196"/>
      <c r="AH10" s="197"/>
    </row>
    <row r="11" spans="1:34" ht="58.5" customHeight="1" x14ac:dyDescent="0.25">
      <c r="A11" s="180"/>
      <c r="B11" s="181"/>
      <c r="C11" s="180"/>
      <c r="D11" s="192"/>
      <c r="E11" s="43" t="s">
        <v>132</v>
      </c>
      <c r="F11" s="66" t="s">
        <v>133</v>
      </c>
      <c r="G11" s="66" t="s">
        <v>134</v>
      </c>
      <c r="H11" s="66" t="s">
        <v>134</v>
      </c>
      <c r="I11" s="66" t="s">
        <v>129</v>
      </c>
      <c r="J11" s="66" t="s">
        <v>134</v>
      </c>
      <c r="K11" s="66" t="s">
        <v>129</v>
      </c>
      <c r="L11" s="66" t="s">
        <v>134</v>
      </c>
      <c r="M11" s="66" t="s">
        <v>129</v>
      </c>
      <c r="N11" s="66" t="s">
        <v>134</v>
      </c>
      <c r="O11" s="66" t="s">
        <v>129</v>
      </c>
      <c r="P11" s="66" t="s">
        <v>134</v>
      </c>
      <c r="Q11" s="66" t="s">
        <v>129</v>
      </c>
      <c r="R11" s="66" t="s">
        <v>134</v>
      </c>
      <c r="S11" s="66" t="s">
        <v>129</v>
      </c>
      <c r="T11" s="66" t="s">
        <v>134</v>
      </c>
      <c r="U11" s="66" t="s">
        <v>129</v>
      </c>
      <c r="V11" s="66" t="s">
        <v>134</v>
      </c>
      <c r="W11" s="66" t="s">
        <v>129</v>
      </c>
      <c r="X11" s="66" t="s">
        <v>134</v>
      </c>
      <c r="Y11" s="66" t="s">
        <v>129</v>
      </c>
      <c r="Z11" s="78" t="s">
        <v>134</v>
      </c>
      <c r="AA11" s="78" t="s">
        <v>129</v>
      </c>
      <c r="AB11" s="78" t="s">
        <v>134</v>
      </c>
      <c r="AC11" s="78" t="s">
        <v>129</v>
      </c>
      <c r="AD11" s="78" t="s">
        <v>134</v>
      </c>
      <c r="AE11" s="78" t="s">
        <v>129</v>
      </c>
      <c r="AF11" s="66" t="s">
        <v>134</v>
      </c>
      <c r="AG11" s="196"/>
      <c r="AH11" s="197"/>
    </row>
    <row r="12" spans="1:34" ht="78" customHeight="1" x14ac:dyDescent="0.25">
      <c r="A12" s="180"/>
      <c r="B12" s="181"/>
      <c r="C12" s="180"/>
      <c r="D12" s="192"/>
      <c r="E12" s="43" t="s">
        <v>135</v>
      </c>
      <c r="F12" s="66" t="s">
        <v>129</v>
      </c>
      <c r="G12" s="66" t="s">
        <v>129</v>
      </c>
      <c r="H12" s="66" t="s">
        <v>129</v>
      </c>
      <c r="I12" s="66" t="s">
        <v>129</v>
      </c>
      <c r="J12" s="66" t="s">
        <v>129</v>
      </c>
      <c r="K12" s="66" t="s">
        <v>129</v>
      </c>
      <c r="L12" s="66" t="s">
        <v>129</v>
      </c>
      <c r="M12" s="66" t="s">
        <v>129</v>
      </c>
      <c r="N12" s="66" t="s">
        <v>129</v>
      </c>
      <c r="O12" s="66" t="s">
        <v>129</v>
      </c>
      <c r="P12" s="66">
        <v>0.32</v>
      </c>
      <c r="Q12" s="66" t="s">
        <v>129</v>
      </c>
      <c r="R12" s="66">
        <v>0.31</v>
      </c>
      <c r="S12" s="66" t="s">
        <v>129</v>
      </c>
      <c r="T12" s="66">
        <v>0.31</v>
      </c>
      <c r="U12" s="66" t="s">
        <v>129</v>
      </c>
      <c r="V12" s="66">
        <v>0.31</v>
      </c>
      <c r="W12" s="66" t="s">
        <v>129</v>
      </c>
      <c r="X12" s="66">
        <v>0.31</v>
      </c>
      <c r="Y12" s="66" t="s">
        <v>129</v>
      </c>
      <c r="Z12" s="78">
        <v>0.31</v>
      </c>
      <c r="AA12" s="78" t="s">
        <v>129</v>
      </c>
      <c r="AB12" s="78">
        <v>0.31</v>
      </c>
      <c r="AC12" s="78" t="s">
        <v>129</v>
      </c>
      <c r="AD12" s="78">
        <v>0.31</v>
      </c>
      <c r="AE12" s="78" t="s">
        <v>129</v>
      </c>
      <c r="AF12" s="66">
        <v>0.31</v>
      </c>
      <c r="AG12" s="196"/>
      <c r="AH12" s="197"/>
    </row>
    <row r="13" spans="1:34" ht="48" customHeight="1" x14ac:dyDescent="0.25">
      <c r="A13" s="180"/>
      <c r="B13" s="181"/>
      <c r="C13" s="180"/>
      <c r="D13" s="181" t="s">
        <v>328</v>
      </c>
      <c r="E13" s="66" t="s">
        <v>137</v>
      </c>
      <c r="F13" s="66" t="s">
        <v>138</v>
      </c>
      <c r="G13" s="66" t="s">
        <v>138</v>
      </c>
      <c r="H13" s="66" t="s">
        <v>138</v>
      </c>
      <c r="I13" s="66" t="s">
        <v>129</v>
      </c>
      <c r="J13" s="66" t="s">
        <v>138</v>
      </c>
      <c r="K13" s="66" t="s">
        <v>129</v>
      </c>
      <c r="L13" s="66" t="s">
        <v>138</v>
      </c>
      <c r="M13" s="66" t="s">
        <v>129</v>
      </c>
      <c r="N13" s="66" t="s">
        <v>138</v>
      </c>
      <c r="O13" s="66" t="s">
        <v>129</v>
      </c>
      <c r="P13" s="66" t="s">
        <v>138</v>
      </c>
      <c r="Q13" s="66" t="s">
        <v>129</v>
      </c>
      <c r="R13" s="66" t="s">
        <v>138</v>
      </c>
      <c r="S13" s="66" t="s">
        <v>129</v>
      </c>
      <c r="T13" s="66" t="s">
        <v>138</v>
      </c>
      <c r="U13" s="66" t="s">
        <v>129</v>
      </c>
      <c r="V13" s="66" t="s">
        <v>138</v>
      </c>
      <c r="W13" s="66" t="s">
        <v>129</v>
      </c>
      <c r="X13" s="66" t="s">
        <v>138</v>
      </c>
      <c r="Y13" s="66" t="s">
        <v>129</v>
      </c>
      <c r="Z13" s="78" t="s">
        <v>138</v>
      </c>
      <c r="AA13" s="78" t="s">
        <v>129</v>
      </c>
      <c r="AB13" s="78" t="s">
        <v>138</v>
      </c>
      <c r="AC13" s="78" t="s">
        <v>129</v>
      </c>
      <c r="AD13" s="78" t="s">
        <v>138</v>
      </c>
      <c r="AE13" s="78" t="s">
        <v>129</v>
      </c>
      <c r="AF13" s="66" t="s">
        <v>138</v>
      </c>
      <c r="AG13" s="196"/>
      <c r="AH13" s="197"/>
    </row>
    <row r="14" spans="1:34" ht="52.5" customHeight="1" x14ac:dyDescent="0.25">
      <c r="A14" s="180"/>
      <c r="B14" s="181"/>
      <c r="C14" s="180"/>
      <c r="D14" s="199"/>
      <c r="E14" s="66" t="s">
        <v>139</v>
      </c>
      <c r="F14" s="66" t="s">
        <v>140</v>
      </c>
      <c r="G14" s="66" t="s">
        <v>140</v>
      </c>
      <c r="H14" s="66" t="s">
        <v>141</v>
      </c>
      <c r="I14" s="66" t="s">
        <v>129</v>
      </c>
      <c r="J14" s="66" t="s">
        <v>142</v>
      </c>
      <c r="K14" s="66" t="s">
        <v>129</v>
      </c>
      <c r="L14" s="66" t="s">
        <v>142</v>
      </c>
      <c r="M14" s="66" t="s">
        <v>129</v>
      </c>
      <c r="N14" s="66" t="s">
        <v>143</v>
      </c>
      <c r="O14" s="66" t="s">
        <v>129</v>
      </c>
      <c r="P14" s="66" t="s">
        <v>144</v>
      </c>
      <c r="Q14" s="66" t="s">
        <v>129</v>
      </c>
      <c r="R14" s="66">
        <v>96.74</v>
      </c>
      <c r="S14" s="66" t="s">
        <v>129</v>
      </c>
      <c r="T14" s="66">
        <v>96.75</v>
      </c>
      <c r="U14" s="66" t="s">
        <v>129</v>
      </c>
      <c r="V14" s="66">
        <v>96.75</v>
      </c>
      <c r="W14" s="66" t="s">
        <v>129</v>
      </c>
      <c r="X14" s="66">
        <v>96.75</v>
      </c>
      <c r="Y14" s="66" t="s">
        <v>129</v>
      </c>
      <c r="Z14" s="78">
        <v>96.75</v>
      </c>
      <c r="AA14" s="78" t="s">
        <v>129</v>
      </c>
      <c r="AB14" s="78">
        <v>96.75</v>
      </c>
      <c r="AC14" s="78" t="s">
        <v>129</v>
      </c>
      <c r="AD14" s="78">
        <v>96.75</v>
      </c>
      <c r="AE14" s="78" t="s">
        <v>129</v>
      </c>
      <c r="AF14" s="66" t="s">
        <v>145</v>
      </c>
      <c r="AG14" s="196"/>
      <c r="AH14" s="197"/>
    </row>
    <row r="15" spans="1:34" ht="42" customHeight="1" x14ac:dyDescent="0.25">
      <c r="A15" s="180"/>
      <c r="B15" s="181"/>
      <c r="C15" s="180"/>
      <c r="D15" s="199"/>
      <c r="E15" s="66" t="s">
        <v>146</v>
      </c>
      <c r="F15" s="66" t="s">
        <v>147</v>
      </c>
      <c r="G15" s="66" t="s">
        <v>147</v>
      </c>
      <c r="H15" s="66" t="s">
        <v>148</v>
      </c>
      <c r="I15" s="66" t="s">
        <v>129</v>
      </c>
      <c r="J15" s="66" t="s">
        <v>149</v>
      </c>
      <c r="K15" s="66" t="s">
        <v>129</v>
      </c>
      <c r="L15" s="66" t="s">
        <v>150</v>
      </c>
      <c r="M15" s="66" t="s">
        <v>129</v>
      </c>
      <c r="N15" s="66" t="s">
        <v>151</v>
      </c>
      <c r="O15" s="66" t="s">
        <v>129</v>
      </c>
      <c r="P15" s="66" t="s">
        <v>152</v>
      </c>
      <c r="Q15" s="66" t="s">
        <v>129</v>
      </c>
      <c r="R15" s="66">
        <v>66</v>
      </c>
      <c r="S15" s="66" t="s">
        <v>129</v>
      </c>
      <c r="T15" s="66">
        <v>67</v>
      </c>
      <c r="U15" s="66" t="s">
        <v>129</v>
      </c>
      <c r="V15" s="66">
        <v>67</v>
      </c>
      <c r="W15" s="66" t="s">
        <v>129</v>
      </c>
      <c r="X15" s="66">
        <v>67</v>
      </c>
      <c r="Y15" s="66" t="s">
        <v>129</v>
      </c>
      <c r="Z15" s="78">
        <v>67</v>
      </c>
      <c r="AA15" s="78" t="s">
        <v>129</v>
      </c>
      <c r="AB15" s="78">
        <v>67</v>
      </c>
      <c r="AC15" s="78" t="s">
        <v>129</v>
      </c>
      <c r="AD15" s="78">
        <v>67</v>
      </c>
      <c r="AE15" s="78" t="s">
        <v>129</v>
      </c>
      <c r="AF15" s="66" t="s">
        <v>153</v>
      </c>
      <c r="AG15" s="196"/>
      <c r="AH15" s="197"/>
    </row>
    <row r="16" spans="1:34" ht="84" customHeight="1" x14ac:dyDescent="0.25">
      <c r="A16" s="180"/>
      <c r="B16" s="181"/>
      <c r="C16" s="180"/>
      <c r="D16" s="199"/>
      <c r="E16" s="66" t="s">
        <v>154</v>
      </c>
      <c r="F16" s="66" t="s">
        <v>155</v>
      </c>
      <c r="G16" s="66" t="s">
        <v>155</v>
      </c>
      <c r="H16" s="66" t="s">
        <v>155</v>
      </c>
      <c r="I16" s="66" t="s">
        <v>129</v>
      </c>
      <c r="J16" s="66" t="s">
        <v>156</v>
      </c>
      <c r="K16" s="66" t="s">
        <v>129</v>
      </c>
      <c r="L16" s="66" t="s">
        <v>156</v>
      </c>
      <c r="M16" s="66" t="s">
        <v>129</v>
      </c>
      <c r="N16" s="66" t="s">
        <v>156</v>
      </c>
      <c r="O16" s="66" t="s">
        <v>129</v>
      </c>
      <c r="P16" s="66" t="s">
        <v>153</v>
      </c>
      <c r="Q16" s="66" t="s">
        <v>129</v>
      </c>
      <c r="R16" s="66">
        <v>67</v>
      </c>
      <c r="S16" s="66" t="s">
        <v>129</v>
      </c>
      <c r="T16" s="66">
        <v>67</v>
      </c>
      <c r="U16" s="66" t="s">
        <v>129</v>
      </c>
      <c r="V16" s="66">
        <v>67</v>
      </c>
      <c r="W16" s="66" t="s">
        <v>129</v>
      </c>
      <c r="X16" s="66">
        <v>67</v>
      </c>
      <c r="Y16" s="66" t="s">
        <v>129</v>
      </c>
      <c r="Z16" s="78">
        <v>67</v>
      </c>
      <c r="AA16" s="78" t="s">
        <v>129</v>
      </c>
      <c r="AB16" s="78">
        <v>67</v>
      </c>
      <c r="AC16" s="78" t="s">
        <v>129</v>
      </c>
      <c r="AD16" s="78">
        <v>67</v>
      </c>
      <c r="AE16" s="78" t="s">
        <v>129</v>
      </c>
      <c r="AF16" s="66" t="s">
        <v>153</v>
      </c>
      <c r="AG16" s="196"/>
      <c r="AH16" s="197"/>
    </row>
    <row r="17" spans="1:34" s="104" customFormat="1" ht="70.5" customHeight="1" x14ac:dyDescent="0.25">
      <c r="A17" s="218">
        <v>2</v>
      </c>
      <c r="B17" s="219" t="s">
        <v>298</v>
      </c>
      <c r="C17" s="218" t="s">
        <v>299</v>
      </c>
      <c r="D17" s="219" t="s">
        <v>157</v>
      </c>
      <c r="E17" s="102" t="s">
        <v>158</v>
      </c>
      <c r="F17" s="103" t="s">
        <v>159</v>
      </c>
      <c r="G17" s="103">
        <v>720.2</v>
      </c>
      <c r="H17" s="103">
        <v>719.53</v>
      </c>
      <c r="I17" s="103" t="s">
        <v>129</v>
      </c>
      <c r="J17" s="103">
        <v>712.52</v>
      </c>
      <c r="K17" s="103" t="s">
        <v>129</v>
      </c>
      <c r="L17" s="103">
        <v>708.46</v>
      </c>
      <c r="M17" s="103" t="s">
        <v>129</v>
      </c>
      <c r="N17" s="103">
        <v>704.92</v>
      </c>
      <c r="O17" s="103" t="s">
        <v>129</v>
      </c>
      <c r="P17" s="103">
        <v>701.39</v>
      </c>
      <c r="Q17" s="103" t="s">
        <v>129</v>
      </c>
      <c r="R17" s="103" t="s">
        <v>129</v>
      </c>
      <c r="S17" s="103" t="s">
        <v>129</v>
      </c>
      <c r="T17" s="103" t="s">
        <v>129</v>
      </c>
      <c r="U17" s="103" t="s">
        <v>129</v>
      </c>
      <c r="V17" s="103" t="s">
        <v>129</v>
      </c>
      <c r="W17" s="103" t="s">
        <v>129</v>
      </c>
      <c r="X17" s="103" t="s">
        <v>129</v>
      </c>
      <c r="Y17" s="103" t="s">
        <v>129</v>
      </c>
      <c r="Z17" s="103" t="s">
        <v>129</v>
      </c>
      <c r="AA17" s="103" t="s">
        <v>129</v>
      </c>
      <c r="AB17" s="103" t="s">
        <v>129</v>
      </c>
      <c r="AC17" s="103" t="s">
        <v>129</v>
      </c>
      <c r="AD17" s="103" t="s">
        <v>129</v>
      </c>
      <c r="AE17" s="103" t="s">
        <v>129</v>
      </c>
      <c r="AF17" s="103">
        <f>P17</f>
        <v>701.39</v>
      </c>
      <c r="AG17" s="216"/>
      <c r="AH17" s="217"/>
    </row>
    <row r="18" spans="1:34" s="104" customFormat="1" ht="70.5" x14ac:dyDescent="0.25">
      <c r="A18" s="218"/>
      <c r="B18" s="219"/>
      <c r="C18" s="218"/>
      <c r="D18" s="219"/>
      <c r="E18" s="102" t="s">
        <v>160</v>
      </c>
      <c r="F18" s="103" t="s">
        <v>161</v>
      </c>
      <c r="G18" s="103" t="s">
        <v>162</v>
      </c>
      <c r="H18" s="103" t="s">
        <v>163</v>
      </c>
      <c r="I18" s="103" t="s">
        <v>129</v>
      </c>
      <c r="J18" s="103">
        <v>49.37</v>
      </c>
      <c r="K18" s="103" t="s">
        <v>129</v>
      </c>
      <c r="L18" s="103">
        <v>48.14</v>
      </c>
      <c r="M18" s="103" t="s">
        <v>129</v>
      </c>
      <c r="N18" s="103">
        <v>47.18</v>
      </c>
      <c r="O18" s="103" t="s">
        <v>129</v>
      </c>
      <c r="P18" s="103">
        <v>46.23</v>
      </c>
      <c r="Q18" s="103" t="s">
        <v>129</v>
      </c>
      <c r="R18" s="103" t="s">
        <v>129</v>
      </c>
      <c r="S18" s="103" t="s">
        <v>129</v>
      </c>
      <c r="T18" s="103" t="s">
        <v>129</v>
      </c>
      <c r="U18" s="103" t="s">
        <v>129</v>
      </c>
      <c r="V18" s="103" t="s">
        <v>129</v>
      </c>
      <c r="W18" s="103" t="s">
        <v>129</v>
      </c>
      <c r="X18" s="103" t="s">
        <v>129</v>
      </c>
      <c r="Y18" s="103" t="s">
        <v>129</v>
      </c>
      <c r="Z18" s="103" t="s">
        <v>129</v>
      </c>
      <c r="AA18" s="103" t="s">
        <v>129</v>
      </c>
      <c r="AB18" s="103" t="s">
        <v>129</v>
      </c>
      <c r="AC18" s="103" t="s">
        <v>129</v>
      </c>
      <c r="AD18" s="103" t="s">
        <v>129</v>
      </c>
      <c r="AE18" s="103" t="s">
        <v>129</v>
      </c>
      <c r="AF18" s="103">
        <f>P18</f>
        <v>46.23</v>
      </c>
      <c r="AG18" s="105"/>
      <c r="AH18" s="106"/>
    </row>
    <row r="19" spans="1:34" s="104" customFormat="1" ht="82.5" customHeight="1" x14ac:dyDescent="0.25">
      <c r="A19" s="218"/>
      <c r="B19" s="219"/>
      <c r="C19" s="218"/>
      <c r="D19" s="219"/>
      <c r="E19" s="102" t="s">
        <v>164</v>
      </c>
      <c r="F19" s="103" t="s">
        <v>165</v>
      </c>
      <c r="G19" s="103" t="s">
        <v>165</v>
      </c>
      <c r="H19" s="103" t="s">
        <v>165</v>
      </c>
      <c r="I19" s="103" t="s">
        <v>129</v>
      </c>
      <c r="J19" s="103" t="s">
        <v>165</v>
      </c>
      <c r="K19" s="103" t="s">
        <v>129</v>
      </c>
      <c r="L19" s="103" t="s">
        <v>165</v>
      </c>
      <c r="M19" s="103" t="s">
        <v>129</v>
      </c>
      <c r="N19" s="103" t="s">
        <v>165</v>
      </c>
      <c r="O19" s="103" t="s">
        <v>129</v>
      </c>
      <c r="P19" s="103" t="s">
        <v>165</v>
      </c>
      <c r="Q19" s="103" t="s">
        <v>129</v>
      </c>
      <c r="R19" s="103" t="s">
        <v>129</v>
      </c>
      <c r="S19" s="103" t="s">
        <v>129</v>
      </c>
      <c r="T19" s="103" t="s">
        <v>129</v>
      </c>
      <c r="U19" s="103" t="s">
        <v>129</v>
      </c>
      <c r="V19" s="103" t="s">
        <v>129</v>
      </c>
      <c r="W19" s="103" t="s">
        <v>129</v>
      </c>
      <c r="X19" s="103" t="s">
        <v>129</v>
      </c>
      <c r="Y19" s="103" t="s">
        <v>129</v>
      </c>
      <c r="Z19" s="103" t="s">
        <v>129</v>
      </c>
      <c r="AA19" s="103" t="s">
        <v>129</v>
      </c>
      <c r="AB19" s="103" t="s">
        <v>129</v>
      </c>
      <c r="AC19" s="103" t="s">
        <v>129</v>
      </c>
      <c r="AD19" s="103" t="s">
        <v>129</v>
      </c>
      <c r="AE19" s="103" t="s">
        <v>129</v>
      </c>
      <c r="AF19" s="103" t="str">
        <f t="shared" ref="AF19:AF20" si="0">P19</f>
        <v>0.16</v>
      </c>
      <c r="AG19" s="105"/>
      <c r="AH19" s="107"/>
    </row>
    <row r="20" spans="1:34" s="104" customFormat="1" ht="72.75" customHeight="1" x14ac:dyDescent="0.25">
      <c r="A20" s="218"/>
      <c r="B20" s="219"/>
      <c r="C20" s="218"/>
      <c r="D20" s="219"/>
      <c r="E20" s="102" t="s">
        <v>166</v>
      </c>
      <c r="F20" s="103" t="s">
        <v>167</v>
      </c>
      <c r="G20" s="103" t="s">
        <v>167</v>
      </c>
      <c r="H20" s="103" t="s">
        <v>167</v>
      </c>
      <c r="I20" s="103" t="s">
        <v>129</v>
      </c>
      <c r="J20" s="103" t="s">
        <v>167</v>
      </c>
      <c r="K20" s="103" t="s">
        <v>129</v>
      </c>
      <c r="L20" s="103" t="s">
        <v>167</v>
      </c>
      <c r="M20" s="103" t="s">
        <v>129</v>
      </c>
      <c r="N20" s="103" t="s">
        <v>167</v>
      </c>
      <c r="O20" s="103" t="s">
        <v>129</v>
      </c>
      <c r="P20" s="103" t="s">
        <v>167</v>
      </c>
      <c r="Q20" s="103" t="s">
        <v>129</v>
      </c>
      <c r="R20" s="103" t="s">
        <v>129</v>
      </c>
      <c r="S20" s="103" t="s">
        <v>129</v>
      </c>
      <c r="T20" s="103" t="s">
        <v>129</v>
      </c>
      <c r="U20" s="103" t="s">
        <v>129</v>
      </c>
      <c r="V20" s="103" t="s">
        <v>129</v>
      </c>
      <c r="W20" s="103" t="s">
        <v>129</v>
      </c>
      <c r="X20" s="103" t="s">
        <v>129</v>
      </c>
      <c r="Y20" s="103" t="s">
        <v>129</v>
      </c>
      <c r="Z20" s="103" t="s">
        <v>129</v>
      </c>
      <c r="AA20" s="103" t="s">
        <v>129</v>
      </c>
      <c r="AB20" s="103" t="s">
        <v>129</v>
      </c>
      <c r="AC20" s="103" t="s">
        <v>129</v>
      </c>
      <c r="AD20" s="103" t="s">
        <v>129</v>
      </c>
      <c r="AE20" s="103" t="s">
        <v>129</v>
      </c>
      <c r="AF20" s="103" t="str">
        <f t="shared" si="0"/>
        <v>244.77</v>
      </c>
      <c r="AG20" s="105"/>
      <c r="AH20" s="107"/>
    </row>
    <row r="21" spans="1:34" s="104" customFormat="1" ht="141" customHeight="1" x14ac:dyDescent="0.25">
      <c r="A21" s="103">
        <v>3</v>
      </c>
      <c r="B21" s="108" t="s">
        <v>26</v>
      </c>
      <c r="C21" s="103" t="s">
        <v>299</v>
      </c>
      <c r="D21" s="108" t="s">
        <v>168</v>
      </c>
      <c r="E21" s="103" t="s">
        <v>169</v>
      </c>
      <c r="F21" s="103" t="s">
        <v>129</v>
      </c>
      <c r="G21" s="103" t="s">
        <v>129</v>
      </c>
      <c r="H21" s="103" t="s">
        <v>170</v>
      </c>
      <c r="I21" s="103" t="s">
        <v>129</v>
      </c>
      <c r="J21" s="103" t="s">
        <v>171</v>
      </c>
      <c r="K21" s="103" t="s">
        <v>129</v>
      </c>
      <c r="L21" s="103" t="s">
        <v>172</v>
      </c>
      <c r="M21" s="103" t="s">
        <v>129</v>
      </c>
      <c r="N21" s="103" t="s">
        <v>173</v>
      </c>
      <c r="O21" s="103" t="s">
        <v>129</v>
      </c>
      <c r="P21" s="103" t="s">
        <v>174</v>
      </c>
      <c r="Q21" s="103" t="s">
        <v>129</v>
      </c>
      <c r="R21" s="103" t="s">
        <v>129</v>
      </c>
      <c r="S21" s="103" t="s">
        <v>129</v>
      </c>
      <c r="T21" s="103" t="s">
        <v>129</v>
      </c>
      <c r="U21" s="103" t="s">
        <v>129</v>
      </c>
      <c r="V21" s="103" t="s">
        <v>129</v>
      </c>
      <c r="W21" s="103" t="s">
        <v>129</v>
      </c>
      <c r="X21" s="103" t="s">
        <v>129</v>
      </c>
      <c r="Y21" s="103" t="s">
        <v>129</v>
      </c>
      <c r="Z21" s="103" t="s">
        <v>129</v>
      </c>
      <c r="AA21" s="103" t="s">
        <v>129</v>
      </c>
      <c r="AB21" s="103" t="s">
        <v>129</v>
      </c>
      <c r="AC21" s="103" t="s">
        <v>129</v>
      </c>
      <c r="AD21" s="103" t="s">
        <v>129</v>
      </c>
      <c r="AE21" s="103" t="s">
        <v>129</v>
      </c>
      <c r="AF21" s="103" t="str">
        <f>P21</f>
        <v>55.00</v>
      </c>
      <c r="AG21" s="105"/>
      <c r="AH21" s="106"/>
    </row>
    <row r="22" spans="1:34" s="104" customFormat="1" ht="135" x14ac:dyDescent="0.25">
      <c r="A22" s="103">
        <v>4</v>
      </c>
      <c r="B22" s="108" t="s">
        <v>175</v>
      </c>
      <c r="C22" s="103" t="s">
        <v>299</v>
      </c>
      <c r="D22" s="108" t="s">
        <v>176</v>
      </c>
      <c r="E22" s="103" t="s">
        <v>177</v>
      </c>
      <c r="F22" s="103" t="s">
        <v>129</v>
      </c>
      <c r="G22" s="103" t="s">
        <v>129</v>
      </c>
      <c r="H22" s="103">
        <v>1</v>
      </c>
      <c r="I22" s="103" t="s">
        <v>129</v>
      </c>
      <c r="J22" s="103">
        <v>1</v>
      </c>
      <c r="K22" s="103" t="s">
        <v>129</v>
      </c>
      <c r="L22" s="103">
        <v>1</v>
      </c>
      <c r="M22" s="103" t="s">
        <v>129</v>
      </c>
      <c r="N22" s="103">
        <v>1</v>
      </c>
      <c r="O22" s="103" t="s">
        <v>129</v>
      </c>
      <c r="P22" s="103">
        <v>1</v>
      </c>
      <c r="Q22" s="103" t="s">
        <v>129</v>
      </c>
      <c r="R22" s="103" t="s">
        <v>129</v>
      </c>
      <c r="S22" s="103" t="s">
        <v>129</v>
      </c>
      <c r="T22" s="103" t="s">
        <v>129</v>
      </c>
      <c r="U22" s="103" t="s">
        <v>129</v>
      </c>
      <c r="V22" s="103" t="s">
        <v>129</v>
      </c>
      <c r="W22" s="103" t="s">
        <v>129</v>
      </c>
      <c r="X22" s="103" t="s">
        <v>129</v>
      </c>
      <c r="Y22" s="103" t="s">
        <v>129</v>
      </c>
      <c r="Z22" s="103" t="s">
        <v>129</v>
      </c>
      <c r="AA22" s="103" t="s">
        <v>129</v>
      </c>
      <c r="AB22" s="103" t="s">
        <v>129</v>
      </c>
      <c r="AC22" s="103" t="s">
        <v>129</v>
      </c>
      <c r="AD22" s="103" t="s">
        <v>129</v>
      </c>
      <c r="AE22" s="103" t="s">
        <v>129</v>
      </c>
      <c r="AF22" s="103">
        <f>H22+J22+L22+N22+P22</f>
        <v>5</v>
      </c>
      <c r="AG22" s="105"/>
      <c r="AH22" s="107"/>
    </row>
    <row r="23" spans="1:34" s="104" customFormat="1" ht="135" x14ac:dyDescent="0.25">
      <c r="A23" s="103">
        <v>5</v>
      </c>
      <c r="B23" s="108" t="s">
        <v>100</v>
      </c>
      <c r="C23" s="103" t="s">
        <v>299</v>
      </c>
      <c r="D23" s="108" t="s">
        <v>178</v>
      </c>
      <c r="E23" s="103" t="s">
        <v>179</v>
      </c>
      <c r="F23" s="103" t="s">
        <v>129</v>
      </c>
      <c r="G23" s="103" t="s">
        <v>129</v>
      </c>
      <c r="H23" s="103">
        <v>2</v>
      </c>
      <c r="I23" s="103">
        <v>1</v>
      </c>
      <c r="J23" s="103">
        <v>2</v>
      </c>
      <c r="K23" s="103">
        <v>1</v>
      </c>
      <c r="L23" s="103">
        <v>2</v>
      </c>
      <c r="M23" s="103">
        <v>1</v>
      </c>
      <c r="N23" s="103">
        <v>2</v>
      </c>
      <c r="O23" s="103">
        <v>1</v>
      </c>
      <c r="P23" s="103">
        <v>2</v>
      </c>
      <c r="Q23" s="103">
        <v>1</v>
      </c>
      <c r="R23" s="103" t="s">
        <v>129</v>
      </c>
      <c r="S23" s="103" t="s">
        <v>129</v>
      </c>
      <c r="T23" s="103" t="s">
        <v>129</v>
      </c>
      <c r="U23" s="103" t="s">
        <v>129</v>
      </c>
      <c r="V23" s="103" t="s">
        <v>129</v>
      </c>
      <c r="W23" s="103" t="s">
        <v>129</v>
      </c>
      <c r="X23" s="103" t="s">
        <v>129</v>
      </c>
      <c r="Y23" s="103" t="s">
        <v>129</v>
      </c>
      <c r="Z23" s="103" t="s">
        <v>129</v>
      </c>
      <c r="AA23" s="103" t="s">
        <v>129</v>
      </c>
      <c r="AB23" s="103" t="s">
        <v>129</v>
      </c>
      <c r="AC23" s="103" t="s">
        <v>129</v>
      </c>
      <c r="AD23" s="103" t="s">
        <v>129</v>
      </c>
      <c r="AE23" s="103" t="s">
        <v>129</v>
      </c>
      <c r="AF23" s="103">
        <f>H23+J23+L23+N23+P23</f>
        <v>10</v>
      </c>
      <c r="AG23" s="216"/>
      <c r="AH23" s="217"/>
    </row>
    <row r="24" spans="1:34" s="104" customFormat="1" ht="135" x14ac:dyDescent="0.25">
      <c r="A24" s="103">
        <v>6</v>
      </c>
      <c r="B24" s="108" t="s">
        <v>101</v>
      </c>
      <c r="C24" s="103" t="s">
        <v>299</v>
      </c>
      <c r="D24" s="108" t="s">
        <v>180</v>
      </c>
      <c r="E24" s="103" t="s">
        <v>181</v>
      </c>
      <c r="F24" s="103">
        <v>1</v>
      </c>
      <c r="G24" s="103">
        <v>1</v>
      </c>
      <c r="H24" s="103">
        <v>1</v>
      </c>
      <c r="I24" s="103" t="s">
        <v>129</v>
      </c>
      <c r="J24" s="103">
        <v>1</v>
      </c>
      <c r="K24" s="103" t="s">
        <v>129</v>
      </c>
      <c r="L24" s="103">
        <v>1</v>
      </c>
      <c r="M24" s="103" t="s">
        <v>129</v>
      </c>
      <c r="N24" s="103">
        <v>1</v>
      </c>
      <c r="O24" s="103" t="s">
        <v>129</v>
      </c>
      <c r="P24" s="103">
        <v>1</v>
      </c>
      <c r="Q24" s="103" t="s">
        <v>129</v>
      </c>
      <c r="R24" s="103" t="s">
        <v>129</v>
      </c>
      <c r="S24" s="103" t="s">
        <v>129</v>
      </c>
      <c r="T24" s="103" t="s">
        <v>129</v>
      </c>
      <c r="U24" s="103" t="s">
        <v>129</v>
      </c>
      <c r="V24" s="103" t="s">
        <v>129</v>
      </c>
      <c r="W24" s="103" t="s">
        <v>129</v>
      </c>
      <c r="X24" s="103" t="s">
        <v>129</v>
      </c>
      <c r="Y24" s="103" t="s">
        <v>129</v>
      </c>
      <c r="Z24" s="103" t="s">
        <v>129</v>
      </c>
      <c r="AA24" s="103" t="s">
        <v>129</v>
      </c>
      <c r="AB24" s="103" t="s">
        <v>129</v>
      </c>
      <c r="AC24" s="103" t="s">
        <v>129</v>
      </c>
      <c r="AD24" s="103" t="s">
        <v>129</v>
      </c>
      <c r="AE24" s="103" t="s">
        <v>129</v>
      </c>
      <c r="AF24" s="103">
        <v>1</v>
      </c>
      <c r="AG24" s="216"/>
      <c r="AH24" s="217"/>
    </row>
    <row r="25" spans="1:34" ht="330" x14ac:dyDescent="0.25">
      <c r="A25" s="66">
        <v>7</v>
      </c>
      <c r="B25" s="67" t="s">
        <v>27</v>
      </c>
      <c r="C25" s="66" t="s">
        <v>329</v>
      </c>
      <c r="D25" s="67" t="s">
        <v>183</v>
      </c>
      <c r="E25" s="66" t="s">
        <v>184</v>
      </c>
      <c r="F25" s="66" t="s">
        <v>185</v>
      </c>
      <c r="G25" s="66" t="s">
        <v>186</v>
      </c>
      <c r="H25" s="66" t="s">
        <v>187</v>
      </c>
      <c r="I25" s="66" t="s">
        <v>129</v>
      </c>
      <c r="J25" s="66" t="s">
        <v>188</v>
      </c>
      <c r="K25" s="66" t="s">
        <v>129</v>
      </c>
      <c r="L25" s="66" t="s">
        <v>189</v>
      </c>
      <c r="M25" s="66" t="s">
        <v>129</v>
      </c>
      <c r="N25" s="66" t="s">
        <v>190</v>
      </c>
      <c r="O25" s="66" t="s">
        <v>129</v>
      </c>
      <c r="P25" s="66">
        <v>21103.62</v>
      </c>
      <c r="Q25" s="66" t="s">
        <v>129</v>
      </c>
      <c r="R25" s="66" t="s">
        <v>129</v>
      </c>
      <c r="S25" s="66" t="s">
        <v>129</v>
      </c>
      <c r="T25" s="66" t="s">
        <v>129</v>
      </c>
      <c r="U25" s="66" t="s">
        <v>129</v>
      </c>
      <c r="V25" s="66" t="s">
        <v>129</v>
      </c>
      <c r="W25" s="66" t="s">
        <v>129</v>
      </c>
      <c r="X25" s="66" t="s">
        <v>129</v>
      </c>
      <c r="Y25" s="66" t="s">
        <v>129</v>
      </c>
      <c r="Z25" s="78" t="s">
        <v>129</v>
      </c>
      <c r="AA25" s="78" t="s">
        <v>129</v>
      </c>
      <c r="AB25" s="78" t="s">
        <v>129</v>
      </c>
      <c r="AC25" s="78" t="s">
        <v>129</v>
      </c>
      <c r="AD25" s="78" t="s">
        <v>129</v>
      </c>
      <c r="AE25" s="78" t="s">
        <v>129</v>
      </c>
      <c r="AF25" s="66">
        <f>P25</f>
        <v>21103.62</v>
      </c>
      <c r="AG25" s="196"/>
      <c r="AH25" s="197"/>
    </row>
    <row r="26" spans="1:34" ht="225" x14ac:dyDescent="0.25">
      <c r="A26" s="66">
        <v>8</v>
      </c>
      <c r="B26" s="67" t="s">
        <v>29</v>
      </c>
      <c r="C26" s="66" t="s">
        <v>330</v>
      </c>
      <c r="D26" s="67" t="s">
        <v>192</v>
      </c>
      <c r="E26" s="66" t="s">
        <v>193</v>
      </c>
      <c r="F26" s="66" t="s">
        <v>194</v>
      </c>
      <c r="G26" s="66" t="s">
        <v>194</v>
      </c>
      <c r="H26" s="66" t="s">
        <v>195</v>
      </c>
      <c r="I26" s="66" t="s">
        <v>129</v>
      </c>
      <c r="J26" s="66" t="s">
        <v>196</v>
      </c>
      <c r="K26" s="66" t="s">
        <v>129</v>
      </c>
      <c r="L26" s="66" t="s">
        <v>197</v>
      </c>
      <c r="M26" s="66" t="s">
        <v>129</v>
      </c>
      <c r="N26" s="66" t="s">
        <v>198</v>
      </c>
      <c r="O26" s="66" t="s">
        <v>129</v>
      </c>
      <c r="P26" s="66" t="s">
        <v>199</v>
      </c>
      <c r="Q26" s="66" t="s">
        <v>129</v>
      </c>
      <c r="R26" s="66">
        <v>77.099999999999994</v>
      </c>
      <c r="S26" s="66" t="s">
        <v>129</v>
      </c>
      <c r="T26" s="66">
        <v>76.319999999999993</v>
      </c>
      <c r="U26" s="66" t="s">
        <v>129</v>
      </c>
      <c r="V26" s="66">
        <v>76.319999999999993</v>
      </c>
      <c r="W26" s="66" t="s">
        <v>129</v>
      </c>
      <c r="X26" s="66">
        <v>76.319999999999993</v>
      </c>
      <c r="Y26" s="66" t="s">
        <v>129</v>
      </c>
      <c r="Z26" s="78">
        <v>76.319999999999993</v>
      </c>
      <c r="AA26" s="78" t="s">
        <v>129</v>
      </c>
      <c r="AB26" s="78">
        <v>76.319999999999993</v>
      </c>
      <c r="AC26" s="78" t="s">
        <v>129</v>
      </c>
      <c r="AD26" s="78">
        <v>76.319999999999993</v>
      </c>
      <c r="AE26" s="78" t="s">
        <v>129</v>
      </c>
      <c r="AF26" s="66">
        <f>X26</f>
        <v>76.319999999999993</v>
      </c>
      <c r="AG26" s="196"/>
      <c r="AH26" s="197"/>
    </row>
    <row r="27" spans="1:34" ht="22.5" customHeight="1" x14ac:dyDescent="0.25">
      <c r="A27" s="180" t="s">
        <v>103</v>
      </c>
      <c r="B27" s="180"/>
      <c r="C27" s="180"/>
      <c r="D27" s="180"/>
      <c r="E27" s="180"/>
      <c r="F27" s="180"/>
      <c r="G27" s="180"/>
      <c r="H27" s="180"/>
      <c r="I27" s="180"/>
      <c r="J27" s="180"/>
      <c r="K27" s="180"/>
      <c r="L27" s="180"/>
      <c r="M27" s="180"/>
      <c r="N27" s="180"/>
      <c r="O27" s="180"/>
      <c r="P27" s="180"/>
      <c r="Q27" s="180"/>
      <c r="R27" s="180"/>
      <c r="S27" s="180"/>
      <c r="T27" s="180"/>
      <c r="U27" s="180"/>
      <c r="V27" s="180"/>
      <c r="W27" s="180"/>
      <c r="X27" s="180"/>
      <c r="Y27" s="180"/>
      <c r="Z27" s="180"/>
      <c r="AA27" s="180"/>
      <c r="AB27" s="180"/>
      <c r="AC27" s="180"/>
      <c r="AD27" s="180"/>
      <c r="AE27" s="180"/>
      <c r="AF27" s="180"/>
      <c r="AG27" s="196"/>
      <c r="AH27" s="197"/>
    </row>
    <row r="28" spans="1:34" ht="332.25" customHeight="1" x14ac:dyDescent="0.25">
      <c r="A28" s="66">
        <v>9</v>
      </c>
      <c r="B28" s="67" t="s">
        <v>64</v>
      </c>
      <c r="C28" s="66" t="s">
        <v>329</v>
      </c>
      <c r="D28" s="67" t="s">
        <v>183</v>
      </c>
      <c r="E28" s="66" t="s">
        <v>184</v>
      </c>
      <c r="F28" s="66" t="s">
        <v>185</v>
      </c>
      <c r="G28" s="66" t="s">
        <v>186</v>
      </c>
      <c r="H28" s="66" t="s">
        <v>187</v>
      </c>
      <c r="I28" s="66" t="s">
        <v>129</v>
      </c>
      <c r="J28" s="66" t="s">
        <v>188</v>
      </c>
      <c r="K28" s="66" t="s">
        <v>129</v>
      </c>
      <c r="L28" s="66" t="s">
        <v>189</v>
      </c>
      <c r="M28" s="66" t="s">
        <v>129</v>
      </c>
      <c r="N28" s="66" t="s">
        <v>190</v>
      </c>
      <c r="O28" s="66" t="s">
        <v>129</v>
      </c>
      <c r="P28" s="66" t="s">
        <v>200</v>
      </c>
      <c r="Q28" s="66" t="s">
        <v>129</v>
      </c>
      <c r="R28" s="66" t="s">
        <v>129</v>
      </c>
      <c r="S28" s="66" t="s">
        <v>129</v>
      </c>
      <c r="T28" s="66" t="s">
        <v>129</v>
      </c>
      <c r="U28" s="66" t="s">
        <v>129</v>
      </c>
      <c r="V28" s="66" t="s">
        <v>129</v>
      </c>
      <c r="W28" s="66" t="s">
        <v>129</v>
      </c>
      <c r="X28" s="66" t="s">
        <v>129</v>
      </c>
      <c r="Y28" s="66" t="s">
        <v>129</v>
      </c>
      <c r="Z28" s="78" t="s">
        <v>129</v>
      </c>
      <c r="AA28" s="78" t="s">
        <v>129</v>
      </c>
      <c r="AB28" s="78" t="s">
        <v>129</v>
      </c>
      <c r="AC28" s="78" t="s">
        <v>129</v>
      </c>
      <c r="AD28" s="78" t="s">
        <v>129</v>
      </c>
      <c r="AE28" s="78" t="s">
        <v>129</v>
      </c>
      <c r="AF28" s="66" t="str">
        <f>P28</f>
        <v>21103.62</v>
      </c>
      <c r="AG28" s="196"/>
      <c r="AH28" s="197"/>
    </row>
    <row r="29" spans="1:34" ht="330" x14ac:dyDescent="0.25">
      <c r="A29" s="66">
        <v>10</v>
      </c>
      <c r="B29" s="67" t="s">
        <v>201</v>
      </c>
      <c r="C29" s="66" t="s">
        <v>329</v>
      </c>
      <c r="D29" s="67" t="s">
        <v>202</v>
      </c>
      <c r="E29" s="66" t="s">
        <v>169</v>
      </c>
      <c r="F29" s="44">
        <v>3.3</v>
      </c>
      <c r="G29" s="44">
        <v>10.4</v>
      </c>
      <c r="H29" s="66">
        <v>0</v>
      </c>
      <c r="I29" s="66" t="s">
        <v>129</v>
      </c>
      <c r="J29" s="66">
        <v>12.1</v>
      </c>
      <c r="K29" s="66" t="s">
        <v>129</v>
      </c>
      <c r="L29" s="44">
        <v>24.6</v>
      </c>
      <c r="M29" s="66" t="s">
        <v>129</v>
      </c>
      <c r="N29" s="44">
        <v>31.7</v>
      </c>
      <c r="O29" s="66" t="s">
        <v>129</v>
      </c>
      <c r="P29" s="66" t="s">
        <v>203</v>
      </c>
      <c r="Q29" s="66" t="s">
        <v>129</v>
      </c>
      <c r="R29" s="66" t="s">
        <v>129</v>
      </c>
      <c r="S29" s="66" t="s">
        <v>129</v>
      </c>
      <c r="T29" s="66" t="s">
        <v>129</v>
      </c>
      <c r="U29" s="66" t="s">
        <v>129</v>
      </c>
      <c r="V29" s="66" t="s">
        <v>129</v>
      </c>
      <c r="W29" s="66" t="s">
        <v>129</v>
      </c>
      <c r="X29" s="66" t="s">
        <v>129</v>
      </c>
      <c r="Y29" s="66" t="s">
        <v>129</v>
      </c>
      <c r="Z29" s="78" t="s">
        <v>129</v>
      </c>
      <c r="AA29" s="78" t="s">
        <v>129</v>
      </c>
      <c r="AB29" s="78" t="s">
        <v>129</v>
      </c>
      <c r="AC29" s="78" t="s">
        <v>129</v>
      </c>
      <c r="AD29" s="78" t="s">
        <v>129</v>
      </c>
      <c r="AE29" s="78" t="s">
        <v>129</v>
      </c>
      <c r="AF29" s="66" t="s">
        <v>203</v>
      </c>
      <c r="AG29" s="196"/>
      <c r="AH29" s="197"/>
    </row>
    <row r="30" spans="1:34" ht="331.5" customHeight="1" x14ac:dyDescent="0.25">
      <c r="A30" s="66">
        <v>11</v>
      </c>
      <c r="B30" s="67" t="s">
        <v>34</v>
      </c>
      <c r="C30" s="66" t="s">
        <v>329</v>
      </c>
      <c r="D30" s="67" t="s">
        <v>204</v>
      </c>
      <c r="E30" s="66" t="s">
        <v>177</v>
      </c>
      <c r="F30" s="66">
        <v>6</v>
      </c>
      <c r="G30" s="66">
        <v>13</v>
      </c>
      <c r="H30" s="66">
        <v>0</v>
      </c>
      <c r="I30" s="66" t="s">
        <v>129</v>
      </c>
      <c r="J30" s="49">
        <v>9</v>
      </c>
      <c r="K30" s="66" t="s">
        <v>129</v>
      </c>
      <c r="L30" s="49">
        <v>16</v>
      </c>
      <c r="M30" s="66" t="s">
        <v>129</v>
      </c>
      <c r="N30" s="66" t="s">
        <v>129</v>
      </c>
      <c r="O30" s="66" t="s">
        <v>129</v>
      </c>
      <c r="P30" s="66" t="s">
        <v>129</v>
      </c>
      <c r="Q30" s="66" t="s">
        <v>129</v>
      </c>
      <c r="R30" s="66" t="s">
        <v>129</v>
      </c>
      <c r="S30" s="66" t="s">
        <v>129</v>
      </c>
      <c r="T30" s="66" t="s">
        <v>129</v>
      </c>
      <c r="U30" s="66" t="s">
        <v>129</v>
      </c>
      <c r="V30" s="66" t="s">
        <v>129</v>
      </c>
      <c r="W30" s="66" t="s">
        <v>129</v>
      </c>
      <c r="X30" s="66" t="s">
        <v>129</v>
      </c>
      <c r="Y30" s="66" t="s">
        <v>129</v>
      </c>
      <c r="Z30" s="78" t="s">
        <v>129</v>
      </c>
      <c r="AA30" s="78" t="s">
        <v>129</v>
      </c>
      <c r="AB30" s="78" t="s">
        <v>129</v>
      </c>
      <c r="AC30" s="78" t="s">
        <v>129</v>
      </c>
      <c r="AD30" s="78" t="s">
        <v>129</v>
      </c>
      <c r="AE30" s="78" t="s">
        <v>129</v>
      </c>
      <c r="AF30" s="66">
        <f>J30+L30</f>
        <v>25</v>
      </c>
      <c r="AG30" s="196"/>
      <c r="AH30" s="197"/>
    </row>
    <row r="31" spans="1:34" ht="135" x14ac:dyDescent="0.25">
      <c r="A31" s="66">
        <v>12</v>
      </c>
      <c r="B31" s="67" t="s">
        <v>35</v>
      </c>
      <c r="C31" s="66" t="s">
        <v>299</v>
      </c>
      <c r="D31" s="67" t="s">
        <v>205</v>
      </c>
      <c r="E31" s="66" t="s">
        <v>179</v>
      </c>
      <c r="F31" s="66" t="s">
        <v>129</v>
      </c>
      <c r="G31" s="66" t="s">
        <v>129</v>
      </c>
      <c r="H31" s="66">
        <v>1</v>
      </c>
      <c r="I31" s="66" t="s">
        <v>129</v>
      </c>
      <c r="J31" s="66">
        <v>1</v>
      </c>
      <c r="K31" s="66" t="s">
        <v>129</v>
      </c>
      <c r="L31" s="66">
        <v>1</v>
      </c>
      <c r="M31" s="66" t="s">
        <v>129</v>
      </c>
      <c r="N31" s="66">
        <v>1</v>
      </c>
      <c r="O31" s="66" t="s">
        <v>129</v>
      </c>
      <c r="P31" s="66">
        <v>1</v>
      </c>
      <c r="Q31" s="66" t="s">
        <v>129</v>
      </c>
      <c r="R31" s="66" t="s">
        <v>129</v>
      </c>
      <c r="S31" s="66" t="s">
        <v>129</v>
      </c>
      <c r="T31" s="66" t="s">
        <v>129</v>
      </c>
      <c r="U31" s="66" t="s">
        <v>129</v>
      </c>
      <c r="V31" s="66" t="s">
        <v>129</v>
      </c>
      <c r="W31" s="66" t="s">
        <v>129</v>
      </c>
      <c r="X31" s="66" t="s">
        <v>129</v>
      </c>
      <c r="Y31" s="66" t="s">
        <v>129</v>
      </c>
      <c r="Z31" s="78" t="s">
        <v>129</v>
      </c>
      <c r="AA31" s="78" t="s">
        <v>129</v>
      </c>
      <c r="AB31" s="78" t="s">
        <v>129</v>
      </c>
      <c r="AC31" s="78" t="s">
        <v>129</v>
      </c>
      <c r="AD31" s="78" t="s">
        <v>129</v>
      </c>
      <c r="AE31" s="78" t="s">
        <v>129</v>
      </c>
      <c r="AF31" s="66">
        <v>5</v>
      </c>
      <c r="AG31" s="196"/>
      <c r="AH31" s="197"/>
    </row>
    <row r="32" spans="1:34" ht="135" x14ac:dyDescent="0.25">
      <c r="A32" s="66">
        <v>13</v>
      </c>
      <c r="B32" s="67" t="s">
        <v>36</v>
      </c>
      <c r="C32" s="66" t="s">
        <v>299</v>
      </c>
      <c r="D32" s="67" t="s">
        <v>206</v>
      </c>
      <c r="E32" s="66" t="s">
        <v>179</v>
      </c>
      <c r="F32" s="66" t="s">
        <v>129</v>
      </c>
      <c r="G32" s="66" t="s">
        <v>129</v>
      </c>
      <c r="H32" s="66">
        <v>10</v>
      </c>
      <c r="I32" s="66" t="s">
        <v>129</v>
      </c>
      <c r="J32" s="66">
        <v>12</v>
      </c>
      <c r="K32" s="66" t="s">
        <v>129</v>
      </c>
      <c r="L32" s="66">
        <v>14</v>
      </c>
      <c r="M32" s="66" t="s">
        <v>129</v>
      </c>
      <c r="N32" s="66">
        <v>16</v>
      </c>
      <c r="O32" s="66" t="s">
        <v>129</v>
      </c>
      <c r="P32" s="66">
        <v>18</v>
      </c>
      <c r="Q32" s="66" t="s">
        <v>129</v>
      </c>
      <c r="R32" s="66" t="s">
        <v>129</v>
      </c>
      <c r="S32" s="66" t="s">
        <v>129</v>
      </c>
      <c r="T32" s="66" t="s">
        <v>129</v>
      </c>
      <c r="U32" s="66" t="s">
        <v>129</v>
      </c>
      <c r="V32" s="66" t="s">
        <v>129</v>
      </c>
      <c r="W32" s="66" t="s">
        <v>129</v>
      </c>
      <c r="X32" s="66" t="s">
        <v>129</v>
      </c>
      <c r="Y32" s="66" t="s">
        <v>129</v>
      </c>
      <c r="Z32" s="78" t="s">
        <v>129</v>
      </c>
      <c r="AA32" s="78" t="s">
        <v>129</v>
      </c>
      <c r="AB32" s="78" t="s">
        <v>129</v>
      </c>
      <c r="AC32" s="78" t="s">
        <v>129</v>
      </c>
      <c r="AD32" s="78" t="s">
        <v>129</v>
      </c>
      <c r="AE32" s="78" t="s">
        <v>129</v>
      </c>
      <c r="AF32" s="66">
        <v>70</v>
      </c>
      <c r="AG32" s="196"/>
      <c r="AH32" s="197"/>
    </row>
    <row r="33" spans="1:34" ht="246.75" customHeight="1" x14ac:dyDescent="0.25">
      <c r="A33" s="68">
        <v>14</v>
      </c>
      <c r="B33" s="51" t="s">
        <v>65</v>
      </c>
      <c r="C33" s="68" t="s">
        <v>331</v>
      </c>
      <c r="D33" s="51" t="s">
        <v>208</v>
      </c>
      <c r="E33" s="68" t="s">
        <v>179</v>
      </c>
      <c r="F33" s="68" t="s">
        <v>129</v>
      </c>
      <c r="G33" s="68" t="s">
        <v>129</v>
      </c>
      <c r="H33" s="68">
        <v>1</v>
      </c>
      <c r="I33" s="68" t="s">
        <v>129</v>
      </c>
      <c r="J33" s="68">
        <v>1</v>
      </c>
      <c r="K33" s="68" t="s">
        <v>129</v>
      </c>
      <c r="L33" s="68">
        <v>1</v>
      </c>
      <c r="M33" s="68" t="s">
        <v>129</v>
      </c>
      <c r="N33" s="68">
        <v>1</v>
      </c>
      <c r="O33" s="68" t="s">
        <v>129</v>
      </c>
      <c r="P33" s="68">
        <v>1</v>
      </c>
      <c r="Q33" s="68" t="s">
        <v>129</v>
      </c>
      <c r="R33" s="68" t="s">
        <v>129</v>
      </c>
      <c r="S33" s="68" t="s">
        <v>129</v>
      </c>
      <c r="T33" s="68" t="s">
        <v>129</v>
      </c>
      <c r="U33" s="68" t="s">
        <v>129</v>
      </c>
      <c r="V33" s="68" t="s">
        <v>129</v>
      </c>
      <c r="W33" s="68" t="s">
        <v>129</v>
      </c>
      <c r="X33" s="68" t="s">
        <v>129</v>
      </c>
      <c r="Y33" s="68" t="s">
        <v>129</v>
      </c>
      <c r="Z33" s="79" t="s">
        <v>129</v>
      </c>
      <c r="AA33" s="79" t="s">
        <v>129</v>
      </c>
      <c r="AB33" s="79" t="s">
        <v>129</v>
      </c>
      <c r="AC33" s="79" t="s">
        <v>129</v>
      </c>
      <c r="AD33" s="79" t="s">
        <v>129</v>
      </c>
      <c r="AE33" s="79" t="s">
        <v>129</v>
      </c>
      <c r="AF33" s="68">
        <v>5</v>
      </c>
      <c r="AG33" s="196"/>
      <c r="AH33" s="197"/>
    </row>
    <row r="34" spans="1:34" hidden="1" x14ac:dyDescent="0.25">
      <c r="A34" s="193"/>
      <c r="B34" s="194"/>
      <c r="C34" s="194"/>
      <c r="D34" s="194"/>
      <c r="E34" s="194"/>
      <c r="F34" s="194"/>
      <c r="G34" s="194"/>
      <c r="H34" s="194"/>
      <c r="I34" s="194"/>
      <c r="J34" s="194"/>
      <c r="K34" s="194"/>
      <c r="L34" s="194"/>
      <c r="M34" s="194"/>
      <c r="N34" s="194"/>
      <c r="O34" s="194"/>
      <c r="P34" s="194"/>
      <c r="Q34" s="194"/>
      <c r="R34" s="194"/>
      <c r="S34" s="194"/>
      <c r="T34" s="194"/>
      <c r="U34" s="194"/>
      <c r="V34" s="194"/>
      <c r="W34" s="194"/>
      <c r="X34" s="194"/>
      <c r="Y34" s="194"/>
      <c r="Z34" s="194"/>
      <c r="AA34" s="194"/>
      <c r="AB34" s="194"/>
      <c r="AC34" s="194"/>
      <c r="AD34" s="194"/>
      <c r="AE34" s="194"/>
      <c r="AF34" s="195"/>
      <c r="AG34" s="196"/>
      <c r="AH34" s="197"/>
    </row>
    <row r="35" spans="1:34" ht="29.25" customHeight="1" x14ac:dyDescent="0.25">
      <c r="A35" s="198" t="s">
        <v>40</v>
      </c>
      <c r="B35" s="198"/>
      <c r="C35" s="198"/>
      <c r="D35" s="198"/>
      <c r="E35" s="198"/>
      <c r="F35" s="198"/>
      <c r="G35" s="198"/>
      <c r="H35" s="198"/>
      <c r="I35" s="198"/>
      <c r="J35" s="198"/>
      <c r="K35" s="198"/>
      <c r="L35" s="198"/>
      <c r="M35" s="198"/>
      <c r="N35" s="198"/>
      <c r="O35" s="198"/>
      <c r="P35" s="198"/>
      <c r="Q35" s="198"/>
      <c r="R35" s="198"/>
      <c r="S35" s="198"/>
      <c r="T35" s="198"/>
      <c r="U35" s="198"/>
      <c r="V35" s="198"/>
      <c r="W35" s="198"/>
      <c r="X35" s="198"/>
      <c r="Y35" s="198"/>
      <c r="Z35" s="198"/>
      <c r="AA35" s="198"/>
      <c r="AB35" s="198"/>
      <c r="AC35" s="198"/>
      <c r="AD35" s="198"/>
      <c r="AE35" s="198"/>
      <c r="AF35" s="198"/>
      <c r="AG35" s="196"/>
      <c r="AH35" s="197"/>
    </row>
    <row r="36" spans="1:34" ht="231" customHeight="1" x14ac:dyDescent="0.25">
      <c r="A36" s="70">
        <v>15</v>
      </c>
      <c r="B36" s="53" t="s">
        <v>66</v>
      </c>
      <c r="C36" s="70" t="s">
        <v>330</v>
      </c>
      <c r="D36" s="53" t="s">
        <v>209</v>
      </c>
      <c r="E36" s="70" t="s">
        <v>210</v>
      </c>
      <c r="F36" s="70" t="s">
        <v>194</v>
      </c>
      <c r="G36" s="70" t="s">
        <v>194</v>
      </c>
      <c r="H36" s="70" t="s">
        <v>195</v>
      </c>
      <c r="I36" s="70" t="s">
        <v>129</v>
      </c>
      <c r="J36" s="70" t="s">
        <v>196</v>
      </c>
      <c r="K36" s="70" t="s">
        <v>129</v>
      </c>
      <c r="L36" s="70" t="s">
        <v>197</v>
      </c>
      <c r="M36" s="70" t="s">
        <v>129</v>
      </c>
      <c r="N36" s="70" t="s">
        <v>198</v>
      </c>
      <c r="O36" s="70" t="s">
        <v>129</v>
      </c>
      <c r="P36" s="70" t="s">
        <v>199</v>
      </c>
      <c r="Q36" s="70" t="s">
        <v>129</v>
      </c>
      <c r="R36" s="70">
        <v>77.099999999999994</v>
      </c>
      <c r="S36" s="70" t="s">
        <v>129</v>
      </c>
      <c r="T36" s="70">
        <v>76.319999999999993</v>
      </c>
      <c r="U36" s="70" t="s">
        <v>129</v>
      </c>
      <c r="V36" s="70">
        <v>76.319999999999993</v>
      </c>
      <c r="W36" s="70" t="s">
        <v>129</v>
      </c>
      <c r="X36" s="70">
        <v>76.319999999999993</v>
      </c>
      <c r="Y36" s="70" t="s">
        <v>129</v>
      </c>
      <c r="Z36" s="80"/>
      <c r="AA36" s="80" t="s">
        <v>129</v>
      </c>
      <c r="AB36" s="80" t="s">
        <v>129</v>
      </c>
      <c r="AC36" s="80" t="s">
        <v>129</v>
      </c>
      <c r="AD36" s="80" t="s">
        <v>129</v>
      </c>
      <c r="AE36" s="80" t="s">
        <v>129</v>
      </c>
      <c r="AF36" s="70">
        <f>X36</f>
        <v>76.319999999999993</v>
      </c>
      <c r="AG36" s="71"/>
      <c r="AH36" s="72"/>
    </row>
    <row r="37" spans="1:34" ht="120" x14ac:dyDescent="0.25">
      <c r="A37" s="180">
        <v>16</v>
      </c>
      <c r="B37" s="181" t="s">
        <v>67</v>
      </c>
      <c r="C37" s="180" t="s">
        <v>312</v>
      </c>
      <c r="D37" s="67" t="s">
        <v>211</v>
      </c>
      <c r="E37" s="66" t="s">
        <v>184</v>
      </c>
      <c r="F37" s="66" t="s">
        <v>212</v>
      </c>
      <c r="G37" s="66" t="s">
        <v>212</v>
      </c>
      <c r="H37" s="66" t="s">
        <v>213</v>
      </c>
      <c r="I37" s="66" t="s">
        <v>129</v>
      </c>
      <c r="J37" s="66" t="s">
        <v>214</v>
      </c>
      <c r="K37" s="66" t="s">
        <v>129</v>
      </c>
      <c r="L37" s="66" t="s">
        <v>215</v>
      </c>
      <c r="M37" s="66" t="s">
        <v>129</v>
      </c>
      <c r="N37" s="66" t="s">
        <v>216</v>
      </c>
      <c r="O37" s="66" t="s">
        <v>129</v>
      </c>
      <c r="P37" s="66" t="s">
        <v>129</v>
      </c>
      <c r="Q37" s="66" t="s">
        <v>129</v>
      </c>
      <c r="R37" s="66" t="s">
        <v>129</v>
      </c>
      <c r="S37" s="66" t="s">
        <v>129</v>
      </c>
      <c r="T37" s="66">
        <v>11697.47</v>
      </c>
      <c r="U37" s="66" t="s">
        <v>129</v>
      </c>
      <c r="V37" s="66" t="s">
        <v>129</v>
      </c>
      <c r="W37" s="66" t="s">
        <v>129</v>
      </c>
      <c r="X37" s="66" t="s">
        <v>129</v>
      </c>
      <c r="Y37" s="66" t="s">
        <v>129</v>
      </c>
      <c r="Z37" s="78" t="s">
        <v>129</v>
      </c>
      <c r="AA37" s="78" t="s">
        <v>129</v>
      </c>
      <c r="AB37" s="78" t="s">
        <v>129</v>
      </c>
      <c r="AC37" s="78" t="s">
        <v>129</v>
      </c>
      <c r="AD37" s="78" t="s">
        <v>129</v>
      </c>
      <c r="AE37" s="78" t="s">
        <v>129</v>
      </c>
      <c r="AF37" s="66">
        <f>T37</f>
        <v>11697.47</v>
      </c>
      <c r="AG37" s="71"/>
      <c r="AH37" s="72"/>
    </row>
    <row r="38" spans="1:34" ht="120" x14ac:dyDescent="0.25">
      <c r="A38" s="180"/>
      <c r="B38" s="181"/>
      <c r="C38" s="180"/>
      <c r="D38" s="67" t="s">
        <v>217</v>
      </c>
      <c r="E38" s="66" t="s">
        <v>218</v>
      </c>
      <c r="F38" s="66" t="s">
        <v>129</v>
      </c>
      <c r="G38" s="66" t="s">
        <v>129</v>
      </c>
      <c r="H38" s="54">
        <v>3159</v>
      </c>
      <c r="I38" s="66" t="s">
        <v>129</v>
      </c>
      <c r="J38" s="66">
        <v>3052.9</v>
      </c>
      <c r="K38" s="66" t="s">
        <v>129</v>
      </c>
      <c r="L38" s="66">
        <v>5532.1</v>
      </c>
      <c r="M38" s="66" t="s">
        <v>129</v>
      </c>
      <c r="N38" s="66">
        <v>4632.6000000000004</v>
      </c>
      <c r="O38" s="66" t="s">
        <v>129</v>
      </c>
      <c r="P38" s="66" t="s">
        <v>129</v>
      </c>
      <c r="Q38" s="66" t="s">
        <v>129</v>
      </c>
      <c r="R38" s="66" t="s">
        <v>129</v>
      </c>
      <c r="S38" s="66" t="s">
        <v>129</v>
      </c>
      <c r="T38" s="66">
        <v>842</v>
      </c>
      <c r="U38" s="66" t="s">
        <v>129</v>
      </c>
      <c r="V38" s="66" t="s">
        <v>129</v>
      </c>
      <c r="W38" s="66" t="s">
        <v>129</v>
      </c>
      <c r="X38" s="66" t="s">
        <v>129</v>
      </c>
      <c r="Y38" s="66" t="s">
        <v>129</v>
      </c>
      <c r="Z38" s="78" t="s">
        <v>129</v>
      </c>
      <c r="AA38" s="78" t="s">
        <v>129</v>
      </c>
      <c r="AB38" s="78" t="s">
        <v>129</v>
      </c>
      <c r="AC38" s="78" t="s">
        <v>129</v>
      </c>
      <c r="AD38" s="78" t="s">
        <v>129</v>
      </c>
      <c r="AE38" s="78" t="s">
        <v>129</v>
      </c>
      <c r="AF38" s="66">
        <f>H38+J38+L38+N38+T38</f>
        <v>17218.599999999999</v>
      </c>
      <c r="AG38" s="71"/>
      <c r="AH38" s="72"/>
    </row>
    <row r="39" spans="1:34" ht="165.75" customHeight="1" x14ac:dyDescent="0.25">
      <c r="A39" s="66">
        <v>17</v>
      </c>
      <c r="B39" s="97" t="s">
        <v>68</v>
      </c>
      <c r="C39" s="66" t="s">
        <v>312</v>
      </c>
      <c r="D39" s="67" t="s">
        <v>219</v>
      </c>
      <c r="E39" s="66" t="s">
        <v>218</v>
      </c>
      <c r="F39" s="66" t="s">
        <v>129</v>
      </c>
      <c r="G39" s="66" t="s">
        <v>129</v>
      </c>
      <c r="H39" s="66" t="s">
        <v>220</v>
      </c>
      <c r="I39" s="66" t="s">
        <v>129</v>
      </c>
      <c r="J39" s="66" t="s">
        <v>129</v>
      </c>
      <c r="K39" s="66" t="s">
        <v>129</v>
      </c>
      <c r="L39" s="66" t="s">
        <v>129</v>
      </c>
      <c r="M39" s="66" t="s">
        <v>129</v>
      </c>
      <c r="N39" s="66" t="s">
        <v>129</v>
      </c>
      <c r="O39" s="66" t="s">
        <v>129</v>
      </c>
      <c r="P39" s="66" t="s">
        <v>129</v>
      </c>
      <c r="Q39" s="66" t="s">
        <v>129</v>
      </c>
      <c r="R39" s="66" t="s">
        <v>129</v>
      </c>
      <c r="S39" s="66" t="s">
        <v>129</v>
      </c>
      <c r="T39" s="66" t="s">
        <v>129</v>
      </c>
      <c r="U39" s="66" t="s">
        <v>129</v>
      </c>
      <c r="V39" s="66" t="s">
        <v>129</v>
      </c>
      <c r="W39" s="66" t="s">
        <v>129</v>
      </c>
      <c r="X39" s="66" t="s">
        <v>129</v>
      </c>
      <c r="Y39" s="66" t="s">
        <v>129</v>
      </c>
      <c r="Z39" s="78" t="s">
        <v>129</v>
      </c>
      <c r="AA39" s="78" t="s">
        <v>129</v>
      </c>
      <c r="AB39" s="78" t="s">
        <v>129</v>
      </c>
      <c r="AC39" s="78" t="s">
        <v>129</v>
      </c>
      <c r="AD39" s="78" t="s">
        <v>129</v>
      </c>
      <c r="AE39" s="78" t="s">
        <v>129</v>
      </c>
      <c r="AF39" s="66" t="s">
        <v>220</v>
      </c>
      <c r="AG39" s="71"/>
      <c r="AH39" s="72"/>
    </row>
    <row r="40" spans="1:34" ht="171.75" customHeight="1" x14ac:dyDescent="0.25">
      <c r="A40" s="66">
        <v>18</v>
      </c>
      <c r="B40" s="67" t="s">
        <v>69</v>
      </c>
      <c r="C40" s="66" t="s">
        <v>312</v>
      </c>
      <c r="D40" s="67" t="s">
        <v>221</v>
      </c>
      <c r="E40" s="66" t="s">
        <v>218</v>
      </c>
      <c r="F40" s="66" t="s">
        <v>129</v>
      </c>
      <c r="G40" s="66" t="s">
        <v>129</v>
      </c>
      <c r="H40" s="66" t="s">
        <v>222</v>
      </c>
      <c r="I40" s="66" t="s">
        <v>129</v>
      </c>
      <c r="J40" s="66" t="s">
        <v>129</v>
      </c>
      <c r="K40" s="66" t="s">
        <v>129</v>
      </c>
      <c r="L40" s="66" t="s">
        <v>129</v>
      </c>
      <c r="M40" s="66" t="s">
        <v>129</v>
      </c>
      <c r="N40" s="66" t="s">
        <v>129</v>
      </c>
      <c r="O40" s="66" t="s">
        <v>129</v>
      </c>
      <c r="P40" s="66" t="s">
        <v>129</v>
      </c>
      <c r="Q40" s="66" t="s">
        <v>129</v>
      </c>
      <c r="R40" s="66" t="s">
        <v>129</v>
      </c>
      <c r="S40" s="66" t="s">
        <v>129</v>
      </c>
      <c r="T40" s="66" t="s">
        <v>129</v>
      </c>
      <c r="U40" s="66" t="s">
        <v>129</v>
      </c>
      <c r="V40" s="66" t="s">
        <v>129</v>
      </c>
      <c r="W40" s="66" t="s">
        <v>129</v>
      </c>
      <c r="X40" s="66" t="s">
        <v>129</v>
      </c>
      <c r="Y40" s="66" t="s">
        <v>129</v>
      </c>
      <c r="Z40" s="78" t="s">
        <v>129</v>
      </c>
      <c r="AA40" s="78" t="s">
        <v>129</v>
      </c>
      <c r="AB40" s="78" t="s">
        <v>129</v>
      </c>
      <c r="AC40" s="78" t="s">
        <v>129</v>
      </c>
      <c r="AD40" s="78" t="s">
        <v>129</v>
      </c>
      <c r="AE40" s="78" t="s">
        <v>129</v>
      </c>
      <c r="AF40" s="66" t="s">
        <v>222</v>
      </c>
      <c r="AG40" s="71"/>
      <c r="AH40" s="72"/>
    </row>
    <row r="41" spans="1:34" ht="165" x14ac:dyDescent="0.25">
      <c r="A41" s="66">
        <v>19</v>
      </c>
      <c r="B41" s="67" t="s">
        <v>70</v>
      </c>
      <c r="C41" s="66" t="s">
        <v>312</v>
      </c>
      <c r="D41" s="67" t="s">
        <v>223</v>
      </c>
      <c r="E41" s="66" t="s">
        <v>218</v>
      </c>
      <c r="F41" s="66" t="s">
        <v>129</v>
      </c>
      <c r="G41" s="66" t="s">
        <v>129</v>
      </c>
      <c r="H41" s="66" t="s">
        <v>129</v>
      </c>
      <c r="I41" s="66" t="s">
        <v>129</v>
      </c>
      <c r="J41" s="66" t="s">
        <v>224</v>
      </c>
      <c r="K41" s="66" t="s">
        <v>129</v>
      </c>
      <c r="L41" s="66" t="s">
        <v>129</v>
      </c>
      <c r="M41" s="66" t="s">
        <v>129</v>
      </c>
      <c r="N41" s="66" t="s">
        <v>129</v>
      </c>
      <c r="O41" s="66" t="s">
        <v>129</v>
      </c>
      <c r="P41" s="66" t="s">
        <v>129</v>
      </c>
      <c r="Q41" s="66" t="s">
        <v>129</v>
      </c>
      <c r="R41" s="66" t="s">
        <v>129</v>
      </c>
      <c r="S41" s="66" t="s">
        <v>129</v>
      </c>
      <c r="T41" s="66" t="s">
        <v>129</v>
      </c>
      <c r="U41" s="66" t="s">
        <v>129</v>
      </c>
      <c r="V41" s="66" t="s">
        <v>129</v>
      </c>
      <c r="W41" s="66" t="s">
        <v>129</v>
      </c>
      <c r="X41" s="66" t="s">
        <v>129</v>
      </c>
      <c r="Y41" s="66" t="s">
        <v>129</v>
      </c>
      <c r="Z41" s="78" t="s">
        <v>129</v>
      </c>
      <c r="AA41" s="78" t="s">
        <v>129</v>
      </c>
      <c r="AB41" s="78" t="s">
        <v>129</v>
      </c>
      <c r="AC41" s="78" t="s">
        <v>129</v>
      </c>
      <c r="AD41" s="78" t="s">
        <v>129</v>
      </c>
      <c r="AE41" s="78" t="s">
        <v>129</v>
      </c>
      <c r="AF41" s="66" t="s">
        <v>224</v>
      </c>
      <c r="AG41" s="71"/>
      <c r="AH41" s="72"/>
    </row>
    <row r="42" spans="1:34" ht="165" x14ac:dyDescent="0.25">
      <c r="A42" s="66">
        <v>20</v>
      </c>
      <c r="B42" s="67" t="s">
        <v>71</v>
      </c>
      <c r="C42" s="66" t="s">
        <v>312</v>
      </c>
      <c r="D42" s="67" t="s">
        <v>225</v>
      </c>
      <c r="E42" s="66" t="s">
        <v>218</v>
      </c>
      <c r="F42" s="66" t="s">
        <v>129</v>
      </c>
      <c r="G42" s="66" t="s">
        <v>129</v>
      </c>
      <c r="H42" s="66" t="s">
        <v>129</v>
      </c>
      <c r="I42" s="66" t="s">
        <v>129</v>
      </c>
      <c r="J42" s="66" t="s">
        <v>129</v>
      </c>
      <c r="K42" s="66" t="s">
        <v>129</v>
      </c>
      <c r="L42" s="66" t="s">
        <v>226</v>
      </c>
      <c r="M42" s="66" t="s">
        <v>129</v>
      </c>
      <c r="N42" s="66" t="s">
        <v>129</v>
      </c>
      <c r="O42" s="66" t="s">
        <v>129</v>
      </c>
      <c r="P42" s="66" t="s">
        <v>129</v>
      </c>
      <c r="Q42" s="66" t="s">
        <v>129</v>
      </c>
      <c r="R42" s="66" t="s">
        <v>129</v>
      </c>
      <c r="S42" s="66"/>
      <c r="T42" s="66" t="s">
        <v>129</v>
      </c>
      <c r="U42" s="66" t="s">
        <v>129</v>
      </c>
      <c r="V42" s="66" t="s">
        <v>129</v>
      </c>
      <c r="W42" s="66" t="s">
        <v>129</v>
      </c>
      <c r="X42" s="66" t="s">
        <v>129</v>
      </c>
      <c r="Y42" s="66" t="s">
        <v>129</v>
      </c>
      <c r="Z42" s="78" t="s">
        <v>129</v>
      </c>
      <c r="AA42" s="78" t="s">
        <v>129</v>
      </c>
      <c r="AB42" s="78" t="s">
        <v>129</v>
      </c>
      <c r="AC42" s="78" t="s">
        <v>129</v>
      </c>
      <c r="AD42" s="78" t="s">
        <v>129</v>
      </c>
      <c r="AE42" s="78" t="s">
        <v>129</v>
      </c>
      <c r="AF42" s="66" t="s">
        <v>226</v>
      </c>
      <c r="AG42" s="71"/>
      <c r="AH42" s="72"/>
    </row>
    <row r="43" spans="1:34" ht="195" x14ac:dyDescent="0.25">
      <c r="A43" s="66">
        <v>21</v>
      </c>
      <c r="B43" s="67" t="s">
        <v>72</v>
      </c>
      <c r="C43" s="66" t="s">
        <v>312</v>
      </c>
      <c r="D43" s="67" t="s">
        <v>227</v>
      </c>
      <c r="E43" s="66" t="s">
        <v>218</v>
      </c>
      <c r="F43" s="66" t="s">
        <v>129</v>
      </c>
      <c r="G43" s="66" t="s">
        <v>129</v>
      </c>
      <c r="H43" s="66" t="s">
        <v>129</v>
      </c>
      <c r="I43" s="66" t="s">
        <v>129</v>
      </c>
      <c r="J43" s="66" t="s">
        <v>129</v>
      </c>
      <c r="K43" s="66" t="s">
        <v>129</v>
      </c>
      <c r="L43" s="66" t="s">
        <v>129</v>
      </c>
      <c r="M43" s="66" t="s">
        <v>129</v>
      </c>
      <c r="N43" s="66" t="s">
        <v>228</v>
      </c>
      <c r="O43" s="66" t="s">
        <v>129</v>
      </c>
      <c r="P43" s="66" t="s">
        <v>129</v>
      </c>
      <c r="Q43" s="66" t="s">
        <v>129</v>
      </c>
      <c r="R43" s="66" t="s">
        <v>129</v>
      </c>
      <c r="S43" s="66" t="s">
        <v>129</v>
      </c>
      <c r="T43" s="66" t="s">
        <v>129</v>
      </c>
      <c r="U43" s="66" t="s">
        <v>129</v>
      </c>
      <c r="V43" s="66" t="s">
        <v>129</v>
      </c>
      <c r="W43" s="66" t="s">
        <v>129</v>
      </c>
      <c r="X43" s="66" t="s">
        <v>129</v>
      </c>
      <c r="Y43" s="66" t="s">
        <v>129</v>
      </c>
      <c r="Z43" s="78" t="s">
        <v>129</v>
      </c>
      <c r="AA43" s="78" t="s">
        <v>129</v>
      </c>
      <c r="AB43" s="78" t="s">
        <v>129</v>
      </c>
      <c r="AC43" s="78" t="s">
        <v>129</v>
      </c>
      <c r="AD43" s="78" t="s">
        <v>129</v>
      </c>
      <c r="AE43" s="78" t="s">
        <v>129</v>
      </c>
      <c r="AF43" s="66" t="s">
        <v>228</v>
      </c>
      <c r="AG43" s="71"/>
      <c r="AH43" s="72"/>
    </row>
    <row r="44" spans="1:34" ht="165" x14ac:dyDescent="0.25">
      <c r="A44" s="66">
        <v>22</v>
      </c>
      <c r="B44" s="67" t="s">
        <v>73</v>
      </c>
      <c r="C44" s="66" t="s">
        <v>312</v>
      </c>
      <c r="D44" s="67" t="s">
        <v>229</v>
      </c>
      <c r="E44" s="66" t="s">
        <v>218</v>
      </c>
      <c r="F44" s="66" t="s">
        <v>129</v>
      </c>
      <c r="G44" s="66" t="s">
        <v>129</v>
      </c>
      <c r="H44" s="66" t="s">
        <v>129</v>
      </c>
      <c r="I44" s="66" t="s">
        <v>129</v>
      </c>
      <c r="J44" s="66" t="s">
        <v>129</v>
      </c>
      <c r="K44" s="66" t="s">
        <v>129</v>
      </c>
      <c r="L44" s="66" t="s">
        <v>129</v>
      </c>
      <c r="M44" s="66" t="s">
        <v>129</v>
      </c>
      <c r="N44" s="66" t="s">
        <v>129</v>
      </c>
      <c r="O44" s="66" t="s">
        <v>129</v>
      </c>
      <c r="P44" s="66" t="s">
        <v>129</v>
      </c>
      <c r="Q44" s="66" t="s">
        <v>129</v>
      </c>
      <c r="R44" s="66" t="s">
        <v>129</v>
      </c>
      <c r="S44" s="66" t="s">
        <v>129</v>
      </c>
      <c r="T44" s="66">
        <v>842</v>
      </c>
      <c r="U44" s="66" t="s">
        <v>129</v>
      </c>
      <c r="V44" s="66" t="s">
        <v>129</v>
      </c>
      <c r="W44" s="66" t="s">
        <v>129</v>
      </c>
      <c r="X44" s="66" t="s">
        <v>129</v>
      </c>
      <c r="Y44" s="66" t="s">
        <v>129</v>
      </c>
      <c r="Z44" s="78" t="s">
        <v>129</v>
      </c>
      <c r="AA44" s="78" t="s">
        <v>129</v>
      </c>
      <c r="AB44" s="78" t="s">
        <v>129</v>
      </c>
      <c r="AC44" s="78" t="s">
        <v>129</v>
      </c>
      <c r="AD44" s="78" t="s">
        <v>129</v>
      </c>
      <c r="AE44" s="78" t="s">
        <v>129</v>
      </c>
      <c r="AF44" s="66" t="s">
        <v>230</v>
      </c>
      <c r="AG44" s="45"/>
      <c r="AH44" s="45"/>
    </row>
    <row r="45" spans="1:34" ht="137.25" customHeight="1" x14ac:dyDescent="0.25">
      <c r="A45" s="66">
        <v>23</v>
      </c>
      <c r="B45" s="67" t="s">
        <v>74</v>
      </c>
      <c r="C45" s="66" t="s">
        <v>332</v>
      </c>
      <c r="D45" s="67" t="s">
        <v>232</v>
      </c>
      <c r="E45" s="66" t="s">
        <v>177</v>
      </c>
      <c r="F45" s="66" t="s">
        <v>129</v>
      </c>
      <c r="G45" s="66" t="s">
        <v>129</v>
      </c>
      <c r="H45" s="66" t="s">
        <v>129</v>
      </c>
      <c r="I45" s="66" t="s">
        <v>129</v>
      </c>
      <c r="J45" s="66" t="s">
        <v>129</v>
      </c>
      <c r="K45" s="66" t="s">
        <v>129</v>
      </c>
      <c r="L45" s="66">
        <v>35</v>
      </c>
      <c r="M45" s="66" t="s">
        <v>129</v>
      </c>
      <c r="N45" s="66" t="s">
        <v>129</v>
      </c>
      <c r="O45" s="66" t="s">
        <v>129</v>
      </c>
      <c r="P45" s="66" t="s">
        <v>129</v>
      </c>
      <c r="Q45" s="66" t="s">
        <v>129</v>
      </c>
      <c r="R45" s="66" t="s">
        <v>129</v>
      </c>
      <c r="S45" s="66" t="s">
        <v>129</v>
      </c>
      <c r="T45" s="66" t="s">
        <v>129</v>
      </c>
      <c r="U45" s="66" t="s">
        <v>129</v>
      </c>
      <c r="V45" s="66" t="s">
        <v>129</v>
      </c>
      <c r="W45" s="66" t="s">
        <v>129</v>
      </c>
      <c r="X45" s="66" t="s">
        <v>129</v>
      </c>
      <c r="Y45" s="66" t="s">
        <v>129</v>
      </c>
      <c r="Z45" s="78" t="s">
        <v>129</v>
      </c>
      <c r="AA45" s="78" t="s">
        <v>129</v>
      </c>
      <c r="AB45" s="78" t="s">
        <v>129</v>
      </c>
      <c r="AC45" s="78" t="s">
        <v>129</v>
      </c>
      <c r="AD45" s="78" t="s">
        <v>129</v>
      </c>
      <c r="AE45" s="78" t="s">
        <v>129</v>
      </c>
      <c r="AF45" s="66">
        <v>35</v>
      </c>
      <c r="AG45" s="71"/>
      <c r="AH45" s="71"/>
    </row>
    <row r="46" spans="1:34" ht="270" x14ac:dyDescent="0.25">
      <c r="A46" s="180">
        <v>24</v>
      </c>
      <c r="B46" s="181" t="s">
        <v>233</v>
      </c>
      <c r="C46" s="180" t="s">
        <v>332</v>
      </c>
      <c r="D46" s="67" t="s">
        <v>234</v>
      </c>
      <c r="E46" s="66" t="s">
        <v>235</v>
      </c>
      <c r="F46" s="66" t="s">
        <v>129</v>
      </c>
      <c r="G46" s="66" t="s">
        <v>129</v>
      </c>
      <c r="H46" s="66" t="s">
        <v>129</v>
      </c>
      <c r="I46" s="66" t="s">
        <v>129</v>
      </c>
      <c r="J46" s="66" t="s">
        <v>129</v>
      </c>
      <c r="K46" s="66" t="s">
        <v>129</v>
      </c>
      <c r="L46" s="66">
        <v>7</v>
      </c>
      <c r="M46" s="66" t="s">
        <v>129</v>
      </c>
      <c r="N46" s="66" t="s">
        <v>129</v>
      </c>
      <c r="O46" s="66" t="s">
        <v>129</v>
      </c>
      <c r="P46" s="66" t="s">
        <v>129</v>
      </c>
      <c r="Q46" s="66" t="s">
        <v>129</v>
      </c>
      <c r="R46" s="66" t="s">
        <v>129</v>
      </c>
      <c r="S46" s="66" t="s">
        <v>129</v>
      </c>
      <c r="T46" s="66" t="s">
        <v>129</v>
      </c>
      <c r="U46" s="66" t="s">
        <v>129</v>
      </c>
      <c r="V46" s="66" t="s">
        <v>129</v>
      </c>
      <c r="W46" s="66" t="s">
        <v>129</v>
      </c>
      <c r="X46" s="66" t="s">
        <v>129</v>
      </c>
      <c r="Y46" s="66" t="s">
        <v>129</v>
      </c>
      <c r="Z46" s="78" t="s">
        <v>129</v>
      </c>
      <c r="AA46" s="78" t="s">
        <v>129</v>
      </c>
      <c r="AB46" s="78" t="s">
        <v>129</v>
      </c>
      <c r="AC46" s="78" t="s">
        <v>129</v>
      </c>
      <c r="AD46" s="78" t="s">
        <v>129</v>
      </c>
      <c r="AE46" s="78" t="s">
        <v>129</v>
      </c>
      <c r="AF46" s="66">
        <v>7</v>
      </c>
      <c r="AG46" s="71"/>
      <c r="AH46" s="72"/>
    </row>
    <row r="47" spans="1:34" ht="45" x14ac:dyDescent="0.25">
      <c r="A47" s="191"/>
      <c r="B47" s="192"/>
      <c r="C47" s="191"/>
      <c r="D47" s="67" t="s">
        <v>236</v>
      </c>
      <c r="E47" s="66" t="s">
        <v>169</v>
      </c>
      <c r="F47" s="66" t="s">
        <v>129</v>
      </c>
      <c r="G47" s="66" t="s">
        <v>129</v>
      </c>
      <c r="H47" s="66" t="s">
        <v>129</v>
      </c>
      <c r="I47" s="66" t="s">
        <v>129</v>
      </c>
      <c r="J47" s="66" t="s">
        <v>129</v>
      </c>
      <c r="K47" s="66" t="s">
        <v>129</v>
      </c>
      <c r="L47" s="66" t="s">
        <v>129</v>
      </c>
      <c r="M47" s="66" t="s">
        <v>129</v>
      </c>
      <c r="N47" s="66">
        <v>1.1000000000000001</v>
      </c>
      <c r="O47" s="66" t="s">
        <v>129</v>
      </c>
      <c r="P47" s="66" t="s">
        <v>129</v>
      </c>
      <c r="Q47" s="66" t="s">
        <v>129</v>
      </c>
      <c r="R47" s="66" t="s">
        <v>129</v>
      </c>
      <c r="S47" s="66" t="s">
        <v>129</v>
      </c>
      <c r="T47" s="66" t="s">
        <v>129</v>
      </c>
      <c r="U47" s="66" t="s">
        <v>129</v>
      </c>
      <c r="V47" s="66" t="s">
        <v>129</v>
      </c>
      <c r="W47" s="66" t="s">
        <v>129</v>
      </c>
      <c r="X47" s="66" t="s">
        <v>129</v>
      </c>
      <c r="Y47" s="66" t="s">
        <v>129</v>
      </c>
      <c r="Z47" s="78" t="s">
        <v>129</v>
      </c>
      <c r="AA47" s="78" t="s">
        <v>129</v>
      </c>
      <c r="AB47" s="78" t="s">
        <v>129</v>
      </c>
      <c r="AC47" s="78" t="s">
        <v>129</v>
      </c>
      <c r="AD47" s="78" t="s">
        <v>129</v>
      </c>
      <c r="AE47" s="78" t="s">
        <v>129</v>
      </c>
      <c r="AF47" s="66">
        <v>1.1000000000000001</v>
      </c>
      <c r="AG47" s="71"/>
      <c r="AH47" s="72"/>
    </row>
    <row r="48" spans="1:34" ht="144.75" customHeight="1" x14ac:dyDescent="0.25">
      <c r="A48" s="66">
        <v>25</v>
      </c>
      <c r="B48" s="67" t="s">
        <v>75</v>
      </c>
      <c r="C48" s="66" t="s">
        <v>332</v>
      </c>
      <c r="D48" s="67" t="s">
        <v>237</v>
      </c>
      <c r="E48" s="66" t="s">
        <v>235</v>
      </c>
      <c r="F48" s="66" t="s">
        <v>129</v>
      </c>
      <c r="G48" s="66" t="s">
        <v>129</v>
      </c>
      <c r="H48" s="66" t="s">
        <v>129</v>
      </c>
      <c r="I48" s="66" t="s">
        <v>129</v>
      </c>
      <c r="J48" s="66" t="s">
        <v>129</v>
      </c>
      <c r="K48" s="66" t="s">
        <v>129</v>
      </c>
      <c r="L48" s="66">
        <v>1</v>
      </c>
      <c r="M48" s="66" t="s">
        <v>129</v>
      </c>
      <c r="N48" s="66" t="s">
        <v>129</v>
      </c>
      <c r="O48" s="66" t="s">
        <v>129</v>
      </c>
      <c r="P48" s="66" t="s">
        <v>129</v>
      </c>
      <c r="Q48" s="66" t="s">
        <v>129</v>
      </c>
      <c r="R48" s="66" t="s">
        <v>129</v>
      </c>
      <c r="S48" s="66" t="s">
        <v>129</v>
      </c>
      <c r="T48" s="66" t="s">
        <v>129</v>
      </c>
      <c r="U48" s="66" t="s">
        <v>129</v>
      </c>
      <c r="V48" s="66" t="s">
        <v>129</v>
      </c>
      <c r="W48" s="66" t="s">
        <v>129</v>
      </c>
      <c r="X48" s="66" t="s">
        <v>129</v>
      </c>
      <c r="Y48" s="66" t="s">
        <v>129</v>
      </c>
      <c r="Z48" s="78" t="s">
        <v>129</v>
      </c>
      <c r="AA48" s="78" t="s">
        <v>129</v>
      </c>
      <c r="AB48" s="78" t="s">
        <v>129</v>
      </c>
      <c r="AC48" s="78" t="s">
        <v>129</v>
      </c>
      <c r="AD48" s="78" t="s">
        <v>129</v>
      </c>
      <c r="AE48" s="78" t="s">
        <v>129</v>
      </c>
      <c r="AF48" s="66">
        <v>1</v>
      </c>
      <c r="AG48" s="71"/>
      <c r="AH48" s="72"/>
    </row>
    <row r="49" spans="1:34" ht="126" customHeight="1" x14ac:dyDescent="0.25">
      <c r="A49" s="66">
        <v>26</v>
      </c>
      <c r="B49" s="67" t="s">
        <v>76</v>
      </c>
      <c r="C49" s="66" t="s">
        <v>315</v>
      </c>
      <c r="D49" s="67" t="s">
        <v>238</v>
      </c>
      <c r="E49" s="66" t="s">
        <v>179</v>
      </c>
      <c r="F49" s="66" t="s">
        <v>129</v>
      </c>
      <c r="G49" s="66" t="s">
        <v>129</v>
      </c>
      <c r="H49" s="66" t="s">
        <v>129</v>
      </c>
      <c r="I49" s="66" t="s">
        <v>129</v>
      </c>
      <c r="J49" s="66" t="s">
        <v>129</v>
      </c>
      <c r="K49" s="66" t="s">
        <v>129</v>
      </c>
      <c r="L49" s="66" t="s">
        <v>129</v>
      </c>
      <c r="M49" s="66" t="s">
        <v>129</v>
      </c>
      <c r="N49" s="66" t="s">
        <v>129</v>
      </c>
      <c r="O49" s="66" t="s">
        <v>129</v>
      </c>
      <c r="P49" s="66">
        <v>1</v>
      </c>
      <c r="Q49" s="66" t="s">
        <v>129</v>
      </c>
      <c r="R49" s="66" t="s">
        <v>129</v>
      </c>
      <c r="S49" s="66" t="s">
        <v>129</v>
      </c>
      <c r="T49" s="66" t="s">
        <v>129</v>
      </c>
      <c r="U49" s="66" t="s">
        <v>129</v>
      </c>
      <c r="V49" s="66" t="s">
        <v>129</v>
      </c>
      <c r="W49" s="66" t="s">
        <v>129</v>
      </c>
      <c r="X49" s="66" t="s">
        <v>129</v>
      </c>
      <c r="Y49" s="66" t="s">
        <v>129</v>
      </c>
      <c r="Z49" s="78" t="s">
        <v>129</v>
      </c>
      <c r="AA49" s="78" t="s">
        <v>129</v>
      </c>
      <c r="AB49" s="78" t="s">
        <v>129</v>
      </c>
      <c r="AC49" s="78" t="s">
        <v>129</v>
      </c>
      <c r="AD49" s="78" t="s">
        <v>129</v>
      </c>
      <c r="AE49" s="78" t="s">
        <v>129</v>
      </c>
      <c r="AF49" s="66">
        <v>1</v>
      </c>
      <c r="AG49" s="71"/>
      <c r="AH49" s="72"/>
    </row>
    <row r="50" spans="1:34" ht="126.75" customHeight="1" x14ac:dyDescent="0.25">
      <c r="A50" s="66">
        <v>27</v>
      </c>
      <c r="B50" s="67" t="s">
        <v>77</v>
      </c>
      <c r="C50" s="66" t="s">
        <v>315</v>
      </c>
      <c r="D50" s="67" t="s">
        <v>239</v>
      </c>
      <c r="E50" s="66" t="s">
        <v>179</v>
      </c>
      <c r="F50" s="66" t="s">
        <v>129</v>
      </c>
      <c r="G50" s="66" t="s">
        <v>129</v>
      </c>
      <c r="H50" s="66" t="s">
        <v>129</v>
      </c>
      <c r="I50" s="66" t="s">
        <v>129</v>
      </c>
      <c r="J50" s="66" t="s">
        <v>129</v>
      </c>
      <c r="K50" s="66" t="s">
        <v>129</v>
      </c>
      <c r="L50" s="66" t="s">
        <v>129</v>
      </c>
      <c r="M50" s="66" t="s">
        <v>129</v>
      </c>
      <c r="N50" s="66" t="s">
        <v>129</v>
      </c>
      <c r="O50" s="66" t="s">
        <v>129</v>
      </c>
      <c r="P50" s="66">
        <v>1</v>
      </c>
      <c r="Q50" s="66" t="s">
        <v>129</v>
      </c>
      <c r="R50" s="66" t="s">
        <v>129</v>
      </c>
      <c r="S50" s="66" t="s">
        <v>129</v>
      </c>
      <c r="T50" s="66" t="s">
        <v>129</v>
      </c>
      <c r="U50" s="66" t="s">
        <v>129</v>
      </c>
      <c r="V50" s="66" t="s">
        <v>129</v>
      </c>
      <c r="W50" s="66" t="s">
        <v>129</v>
      </c>
      <c r="X50" s="66" t="s">
        <v>129</v>
      </c>
      <c r="Y50" s="66" t="s">
        <v>129</v>
      </c>
      <c r="Z50" s="78" t="s">
        <v>129</v>
      </c>
      <c r="AA50" s="78" t="s">
        <v>129</v>
      </c>
      <c r="AB50" s="78" t="s">
        <v>129</v>
      </c>
      <c r="AC50" s="78" t="s">
        <v>129</v>
      </c>
      <c r="AD50" s="78" t="s">
        <v>129</v>
      </c>
      <c r="AE50" s="78" t="s">
        <v>129</v>
      </c>
      <c r="AF50" s="66">
        <v>1</v>
      </c>
      <c r="AG50" s="71"/>
      <c r="AH50" s="72"/>
    </row>
    <row r="51" spans="1:34" ht="294" customHeight="1" x14ac:dyDescent="0.25">
      <c r="A51" s="66">
        <v>28</v>
      </c>
      <c r="B51" s="55" t="s">
        <v>110</v>
      </c>
      <c r="C51" s="66" t="s">
        <v>333</v>
      </c>
      <c r="D51" s="67" t="s">
        <v>241</v>
      </c>
      <c r="E51" s="66" t="s">
        <v>169</v>
      </c>
      <c r="F51" s="66" t="s">
        <v>129</v>
      </c>
      <c r="G51" s="66" t="s">
        <v>129</v>
      </c>
      <c r="H51" s="66" t="s">
        <v>129</v>
      </c>
      <c r="I51" s="66" t="s">
        <v>129</v>
      </c>
      <c r="J51" s="66" t="s">
        <v>129</v>
      </c>
      <c r="K51" s="66" t="s">
        <v>129</v>
      </c>
      <c r="L51" s="66" t="s">
        <v>129</v>
      </c>
      <c r="M51" s="66" t="s">
        <v>129</v>
      </c>
      <c r="N51" s="66" t="s">
        <v>129</v>
      </c>
      <c r="O51" s="66" t="s">
        <v>129</v>
      </c>
      <c r="P51" s="66">
        <v>0</v>
      </c>
      <c r="Q51" s="66" t="s">
        <v>129</v>
      </c>
      <c r="R51" s="66">
        <v>3</v>
      </c>
      <c r="S51" s="66" t="s">
        <v>129</v>
      </c>
      <c r="T51" s="66" t="s">
        <v>129</v>
      </c>
      <c r="U51" s="66" t="s">
        <v>129</v>
      </c>
      <c r="V51" s="66" t="s">
        <v>129</v>
      </c>
      <c r="W51" s="66" t="s">
        <v>129</v>
      </c>
      <c r="X51" s="66" t="s">
        <v>129</v>
      </c>
      <c r="Y51" s="66" t="s">
        <v>129</v>
      </c>
      <c r="Z51" s="78" t="s">
        <v>129</v>
      </c>
      <c r="AA51" s="78" t="s">
        <v>129</v>
      </c>
      <c r="AB51" s="78" t="s">
        <v>129</v>
      </c>
      <c r="AC51" s="78" t="s">
        <v>129</v>
      </c>
      <c r="AD51" s="78" t="s">
        <v>129</v>
      </c>
      <c r="AE51" s="78" t="s">
        <v>129</v>
      </c>
      <c r="AF51" s="66">
        <v>3</v>
      </c>
      <c r="AG51" s="71"/>
      <c r="AH51" s="72"/>
    </row>
    <row r="52" spans="1:34" ht="120" x14ac:dyDescent="0.25">
      <c r="A52" s="180">
        <v>29</v>
      </c>
      <c r="B52" s="181" t="s">
        <v>90</v>
      </c>
      <c r="C52" s="180" t="s">
        <v>316</v>
      </c>
      <c r="D52" s="67" t="s">
        <v>242</v>
      </c>
      <c r="E52" s="66" t="s">
        <v>184</v>
      </c>
      <c r="F52" s="66" t="s">
        <v>243</v>
      </c>
      <c r="G52" s="66" t="s">
        <v>243</v>
      </c>
      <c r="H52" s="66" t="s">
        <v>244</v>
      </c>
      <c r="I52" s="66" t="s">
        <v>129</v>
      </c>
      <c r="J52" s="66">
        <v>58920.31</v>
      </c>
      <c r="K52" s="66" t="s">
        <v>129</v>
      </c>
      <c r="L52" s="66">
        <v>49720.7</v>
      </c>
      <c r="M52" s="66" t="s">
        <v>129</v>
      </c>
      <c r="N52" s="66" t="s">
        <v>129</v>
      </c>
      <c r="O52" s="66" t="s">
        <v>129</v>
      </c>
      <c r="P52" s="66">
        <v>40720.300000000003</v>
      </c>
      <c r="Q52" s="66" t="s">
        <v>129</v>
      </c>
      <c r="R52" s="66" t="s">
        <v>129</v>
      </c>
      <c r="S52" s="66" t="s">
        <v>129</v>
      </c>
      <c r="T52" s="66" t="s">
        <v>129</v>
      </c>
      <c r="U52" s="66" t="s">
        <v>129</v>
      </c>
      <c r="V52" s="66" t="s">
        <v>129</v>
      </c>
      <c r="W52" s="66" t="s">
        <v>129</v>
      </c>
      <c r="X52" s="66" t="s">
        <v>129</v>
      </c>
      <c r="Y52" s="66" t="s">
        <v>129</v>
      </c>
      <c r="Z52" s="78" t="s">
        <v>129</v>
      </c>
      <c r="AA52" s="78" t="s">
        <v>129</v>
      </c>
      <c r="AB52" s="78" t="s">
        <v>129</v>
      </c>
      <c r="AC52" s="78" t="s">
        <v>129</v>
      </c>
      <c r="AD52" s="78" t="s">
        <v>129</v>
      </c>
      <c r="AE52" s="78" t="s">
        <v>129</v>
      </c>
      <c r="AF52" s="66">
        <v>40720.300000000003</v>
      </c>
      <c r="AG52" s="71"/>
      <c r="AH52" s="72"/>
    </row>
    <row r="53" spans="1:34" ht="120" x14ac:dyDescent="0.25">
      <c r="A53" s="180"/>
      <c r="B53" s="181"/>
      <c r="C53" s="180"/>
      <c r="D53" s="67" t="s">
        <v>245</v>
      </c>
      <c r="E53" s="66" t="s">
        <v>218</v>
      </c>
      <c r="F53" s="66" t="s">
        <v>129</v>
      </c>
      <c r="G53" s="66" t="s">
        <v>129</v>
      </c>
      <c r="H53" s="66" t="s">
        <v>246</v>
      </c>
      <c r="I53" s="66" t="s">
        <v>129</v>
      </c>
      <c r="J53" s="66">
        <v>0</v>
      </c>
      <c r="K53" s="66" t="s">
        <v>129</v>
      </c>
      <c r="L53" s="66" t="s">
        <v>247</v>
      </c>
      <c r="M53" s="66" t="s">
        <v>129</v>
      </c>
      <c r="N53" s="66" t="s">
        <v>129</v>
      </c>
      <c r="O53" s="66" t="s">
        <v>129</v>
      </c>
      <c r="P53" s="66">
        <v>474.3</v>
      </c>
      <c r="Q53" s="66" t="s">
        <v>129</v>
      </c>
      <c r="R53" s="66" t="s">
        <v>129</v>
      </c>
      <c r="S53" s="66" t="s">
        <v>129</v>
      </c>
      <c r="T53" s="66" t="s">
        <v>129</v>
      </c>
      <c r="U53" s="66" t="s">
        <v>129</v>
      </c>
      <c r="V53" s="66" t="s">
        <v>129</v>
      </c>
      <c r="W53" s="66" t="s">
        <v>129</v>
      </c>
      <c r="X53" s="66" t="s">
        <v>129</v>
      </c>
      <c r="Y53" s="66" t="s">
        <v>129</v>
      </c>
      <c r="Z53" s="78" t="s">
        <v>129</v>
      </c>
      <c r="AA53" s="78" t="s">
        <v>129</v>
      </c>
      <c r="AB53" s="78" t="s">
        <v>129</v>
      </c>
      <c r="AC53" s="78" t="s">
        <v>129</v>
      </c>
      <c r="AD53" s="78" t="s">
        <v>129</v>
      </c>
      <c r="AE53" s="78" t="s">
        <v>129</v>
      </c>
      <c r="AF53" s="66" t="s">
        <v>248</v>
      </c>
      <c r="AG53" s="71"/>
      <c r="AH53" s="72"/>
    </row>
    <row r="54" spans="1:34" ht="173.25" customHeight="1" x14ac:dyDescent="0.25">
      <c r="A54" s="66">
        <v>30</v>
      </c>
      <c r="B54" s="67" t="s">
        <v>78</v>
      </c>
      <c r="C54" s="66" t="s">
        <v>334</v>
      </c>
      <c r="D54" s="67" t="s">
        <v>250</v>
      </c>
      <c r="E54" s="66" t="s">
        <v>218</v>
      </c>
      <c r="F54" s="66" t="s">
        <v>129</v>
      </c>
      <c r="G54" s="66" t="s">
        <v>129</v>
      </c>
      <c r="H54" s="66" t="s">
        <v>251</v>
      </c>
      <c r="I54" s="66" t="s">
        <v>129</v>
      </c>
      <c r="J54" s="66">
        <v>0</v>
      </c>
      <c r="K54" s="66" t="s">
        <v>129</v>
      </c>
      <c r="L54" s="66" t="s">
        <v>251</v>
      </c>
      <c r="M54" s="66" t="s">
        <v>129</v>
      </c>
      <c r="N54" s="66" t="s">
        <v>129</v>
      </c>
      <c r="O54" s="66" t="s">
        <v>129</v>
      </c>
      <c r="P54" s="66" t="s">
        <v>129</v>
      </c>
      <c r="Q54" s="66" t="s">
        <v>129</v>
      </c>
      <c r="R54" s="66" t="s">
        <v>129</v>
      </c>
      <c r="S54" s="66" t="s">
        <v>129</v>
      </c>
      <c r="T54" s="66" t="s">
        <v>129</v>
      </c>
      <c r="U54" s="66" t="s">
        <v>129</v>
      </c>
      <c r="V54" s="66" t="s">
        <v>129</v>
      </c>
      <c r="W54" s="66" t="s">
        <v>129</v>
      </c>
      <c r="X54" s="66" t="s">
        <v>129</v>
      </c>
      <c r="Y54" s="66" t="s">
        <v>129</v>
      </c>
      <c r="Z54" s="78" t="s">
        <v>129</v>
      </c>
      <c r="AA54" s="78" t="s">
        <v>129</v>
      </c>
      <c r="AB54" s="78" t="s">
        <v>129</v>
      </c>
      <c r="AC54" s="78" t="s">
        <v>129</v>
      </c>
      <c r="AD54" s="78" t="s">
        <v>129</v>
      </c>
      <c r="AE54" s="78" t="s">
        <v>129</v>
      </c>
      <c r="AF54" s="66">
        <v>542</v>
      </c>
      <c r="AG54" s="71"/>
      <c r="AH54" s="72"/>
    </row>
    <row r="55" spans="1:34" ht="168" customHeight="1" x14ac:dyDescent="0.25">
      <c r="A55" s="66">
        <v>31</v>
      </c>
      <c r="B55" s="67" t="s">
        <v>79</v>
      </c>
      <c r="C55" s="66" t="s">
        <v>334</v>
      </c>
      <c r="D55" s="67" t="s">
        <v>252</v>
      </c>
      <c r="E55" s="66" t="s">
        <v>218</v>
      </c>
      <c r="F55" s="66" t="s">
        <v>129</v>
      </c>
      <c r="G55" s="66" t="s">
        <v>129</v>
      </c>
      <c r="H55" s="66" t="s">
        <v>253</v>
      </c>
      <c r="I55" s="66" t="s">
        <v>129</v>
      </c>
      <c r="J55" s="66" t="s">
        <v>129</v>
      </c>
      <c r="K55" s="66" t="s">
        <v>129</v>
      </c>
      <c r="L55" s="66" t="s">
        <v>253</v>
      </c>
      <c r="M55" s="66" t="s">
        <v>129</v>
      </c>
      <c r="N55" s="66" t="s">
        <v>129</v>
      </c>
      <c r="O55" s="66" t="s">
        <v>129</v>
      </c>
      <c r="P55" s="66" t="s">
        <v>129</v>
      </c>
      <c r="Q55" s="66" t="s">
        <v>129</v>
      </c>
      <c r="R55" s="66" t="s">
        <v>129</v>
      </c>
      <c r="S55" s="66" t="s">
        <v>129</v>
      </c>
      <c r="T55" s="66" t="s">
        <v>129</v>
      </c>
      <c r="U55" s="66" t="s">
        <v>129</v>
      </c>
      <c r="V55" s="66" t="s">
        <v>129</v>
      </c>
      <c r="W55" s="66" t="s">
        <v>129</v>
      </c>
      <c r="X55" s="66" t="s">
        <v>129</v>
      </c>
      <c r="Y55" s="66" t="s">
        <v>129</v>
      </c>
      <c r="Z55" s="78" t="s">
        <v>129</v>
      </c>
      <c r="AA55" s="78" t="s">
        <v>129</v>
      </c>
      <c r="AB55" s="78" t="s">
        <v>129</v>
      </c>
      <c r="AC55" s="78" t="s">
        <v>129</v>
      </c>
      <c r="AD55" s="78" t="s">
        <v>129</v>
      </c>
      <c r="AE55" s="78" t="s">
        <v>129</v>
      </c>
      <c r="AF55" s="66" t="s">
        <v>254</v>
      </c>
      <c r="AG55" s="71"/>
      <c r="AH55" s="72"/>
    </row>
    <row r="56" spans="1:34" ht="165" x14ac:dyDescent="0.25">
      <c r="A56" s="66">
        <v>32</v>
      </c>
      <c r="B56" s="67" t="s">
        <v>80</v>
      </c>
      <c r="C56" s="66" t="s">
        <v>316</v>
      </c>
      <c r="D56" s="67" t="s">
        <v>250</v>
      </c>
      <c r="E56" s="66" t="s">
        <v>218</v>
      </c>
      <c r="F56" s="66" t="s">
        <v>129</v>
      </c>
      <c r="G56" s="66" t="s">
        <v>129</v>
      </c>
      <c r="H56" s="66" t="s">
        <v>255</v>
      </c>
      <c r="I56" s="66" t="s">
        <v>129</v>
      </c>
      <c r="J56" s="66">
        <v>0</v>
      </c>
      <c r="K56" s="66" t="s">
        <v>129</v>
      </c>
      <c r="L56" s="66" t="s">
        <v>256</v>
      </c>
      <c r="M56" s="66" t="s">
        <v>129</v>
      </c>
      <c r="N56" s="66" t="s">
        <v>129</v>
      </c>
      <c r="O56" s="66" t="s">
        <v>129</v>
      </c>
      <c r="P56" s="66" t="s">
        <v>129</v>
      </c>
      <c r="Q56" s="66" t="s">
        <v>129</v>
      </c>
      <c r="R56" s="66" t="s">
        <v>129</v>
      </c>
      <c r="S56" s="66" t="s">
        <v>129</v>
      </c>
      <c r="T56" s="66" t="s">
        <v>129</v>
      </c>
      <c r="U56" s="66" t="s">
        <v>129</v>
      </c>
      <c r="V56" s="66" t="s">
        <v>129</v>
      </c>
      <c r="W56" s="66" t="s">
        <v>129</v>
      </c>
      <c r="X56" s="66" t="s">
        <v>129</v>
      </c>
      <c r="Y56" s="66" t="s">
        <v>129</v>
      </c>
      <c r="Z56" s="78" t="s">
        <v>129</v>
      </c>
      <c r="AA56" s="78" t="s">
        <v>129</v>
      </c>
      <c r="AB56" s="78" t="s">
        <v>129</v>
      </c>
      <c r="AC56" s="78" t="s">
        <v>129</v>
      </c>
      <c r="AD56" s="78" t="s">
        <v>129</v>
      </c>
      <c r="AE56" s="78" t="s">
        <v>129</v>
      </c>
      <c r="AF56" s="66">
        <v>242</v>
      </c>
      <c r="AG56" s="71"/>
      <c r="AH56" s="72"/>
    </row>
    <row r="57" spans="1:34" ht="171" customHeight="1" x14ac:dyDescent="0.25">
      <c r="A57" s="66">
        <v>33</v>
      </c>
      <c r="B57" s="67" t="s">
        <v>81</v>
      </c>
      <c r="C57" s="66" t="s">
        <v>316</v>
      </c>
      <c r="D57" s="67" t="s">
        <v>257</v>
      </c>
      <c r="E57" s="66" t="s">
        <v>218</v>
      </c>
      <c r="F57" s="66" t="s">
        <v>129</v>
      </c>
      <c r="G57" s="66" t="s">
        <v>129</v>
      </c>
      <c r="H57" s="66" t="s">
        <v>258</v>
      </c>
      <c r="I57" s="66" t="s">
        <v>129</v>
      </c>
      <c r="J57" s="66" t="s">
        <v>129</v>
      </c>
      <c r="K57" s="66" t="s">
        <v>129</v>
      </c>
      <c r="L57" s="66" t="s">
        <v>129</v>
      </c>
      <c r="M57" s="66" t="s">
        <v>129</v>
      </c>
      <c r="N57" s="66" t="s">
        <v>129</v>
      </c>
      <c r="O57" s="66" t="s">
        <v>129</v>
      </c>
      <c r="P57" s="66" t="s">
        <v>129</v>
      </c>
      <c r="Q57" s="66" t="s">
        <v>129</v>
      </c>
      <c r="R57" s="66" t="s">
        <v>129</v>
      </c>
      <c r="S57" s="66" t="s">
        <v>129</v>
      </c>
      <c r="T57" s="66" t="s">
        <v>129</v>
      </c>
      <c r="U57" s="66" t="s">
        <v>129</v>
      </c>
      <c r="V57" s="66" t="s">
        <v>129</v>
      </c>
      <c r="W57" s="66" t="s">
        <v>129</v>
      </c>
      <c r="X57" s="66" t="s">
        <v>129</v>
      </c>
      <c r="Y57" s="66" t="s">
        <v>129</v>
      </c>
      <c r="Z57" s="78" t="s">
        <v>129</v>
      </c>
      <c r="AA57" s="78" t="s">
        <v>129</v>
      </c>
      <c r="AB57" s="78" t="s">
        <v>129</v>
      </c>
      <c r="AC57" s="78" t="s">
        <v>129</v>
      </c>
      <c r="AD57" s="78" t="s">
        <v>129</v>
      </c>
      <c r="AE57" s="78" t="s">
        <v>129</v>
      </c>
      <c r="AF57" s="66" t="s">
        <v>258</v>
      </c>
      <c r="AG57" s="71"/>
      <c r="AH57" s="72"/>
    </row>
    <row r="58" spans="1:34" ht="168.75" customHeight="1" x14ac:dyDescent="0.25">
      <c r="A58" s="66">
        <v>34</v>
      </c>
      <c r="B58" s="67" t="s">
        <v>82</v>
      </c>
      <c r="C58" s="66" t="s">
        <v>334</v>
      </c>
      <c r="D58" s="67" t="s">
        <v>250</v>
      </c>
      <c r="E58" s="66" t="s">
        <v>218</v>
      </c>
      <c r="F58" s="66" t="s">
        <v>129</v>
      </c>
      <c r="G58" s="66" t="s">
        <v>129</v>
      </c>
      <c r="H58" s="66" t="s">
        <v>259</v>
      </c>
      <c r="I58" s="66" t="s">
        <v>129</v>
      </c>
      <c r="J58" s="66">
        <v>0</v>
      </c>
      <c r="K58" s="66" t="s">
        <v>129</v>
      </c>
      <c r="L58" s="66" t="s">
        <v>259</v>
      </c>
      <c r="M58" s="66" t="s">
        <v>129</v>
      </c>
      <c r="N58" s="66" t="s">
        <v>129</v>
      </c>
      <c r="O58" s="66" t="s">
        <v>129</v>
      </c>
      <c r="P58" s="66" t="s">
        <v>129</v>
      </c>
      <c r="Q58" s="66" t="s">
        <v>129</v>
      </c>
      <c r="R58" s="66" t="s">
        <v>129</v>
      </c>
      <c r="S58" s="66" t="s">
        <v>129</v>
      </c>
      <c r="T58" s="66" t="s">
        <v>129</v>
      </c>
      <c r="U58" s="66" t="s">
        <v>129</v>
      </c>
      <c r="V58" s="66" t="s">
        <v>129</v>
      </c>
      <c r="W58" s="66" t="s">
        <v>129</v>
      </c>
      <c r="X58" s="66" t="s">
        <v>129</v>
      </c>
      <c r="Y58" s="66" t="s">
        <v>129</v>
      </c>
      <c r="Z58" s="78" t="s">
        <v>129</v>
      </c>
      <c r="AA58" s="78" t="s">
        <v>129</v>
      </c>
      <c r="AB58" s="78" t="s">
        <v>129</v>
      </c>
      <c r="AC58" s="78" t="s">
        <v>129</v>
      </c>
      <c r="AD58" s="78" t="s">
        <v>129</v>
      </c>
      <c r="AE58" s="78" t="s">
        <v>129</v>
      </c>
      <c r="AF58" s="66" t="s">
        <v>260</v>
      </c>
      <c r="AG58" s="45"/>
      <c r="AH58" s="72"/>
    </row>
    <row r="59" spans="1:34" ht="165" x14ac:dyDescent="0.25">
      <c r="A59" s="66">
        <v>35</v>
      </c>
      <c r="B59" s="67" t="s">
        <v>83</v>
      </c>
      <c r="C59" s="66" t="s">
        <v>316</v>
      </c>
      <c r="D59" s="67" t="s">
        <v>250</v>
      </c>
      <c r="E59" s="66" t="s">
        <v>218</v>
      </c>
      <c r="F59" s="66" t="s">
        <v>129</v>
      </c>
      <c r="G59" s="66" t="s">
        <v>129</v>
      </c>
      <c r="H59" s="66" t="s">
        <v>261</v>
      </c>
      <c r="I59" s="66" t="s">
        <v>129</v>
      </c>
      <c r="J59" s="66">
        <v>0</v>
      </c>
      <c r="K59" s="66" t="s">
        <v>129</v>
      </c>
      <c r="L59" s="66" t="s">
        <v>261</v>
      </c>
      <c r="M59" s="66" t="s">
        <v>129</v>
      </c>
      <c r="N59" s="66" t="s">
        <v>129</v>
      </c>
      <c r="O59" s="66" t="s">
        <v>129</v>
      </c>
      <c r="P59" s="66" t="s">
        <v>129</v>
      </c>
      <c r="Q59" s="66" t="s">
        <v>129</v>
      </c>
      <c r="R59" s="66" t="s">
        <v>129</v>
      </c>
      <c r="S59" s="66" t="s">
        <v>129</v>
      </c>
      <c r="T59" s="66" t="s">
        <v>129</v>
      </c>
      <c r="U59" s="66" t="s">
        <v>129</v>
      </c>
      <c r="V59" s="66" t="s">
        <v>129</v>
      </c>
      <c r="W59" s="66" t="s">
        <v>129</v>
      </c>
      <c r="X59" s="66" t="s">
        <v>129</v>
      </c>
      <c r="Y59" s="66" t="s">
        <v>129</v>
      </c>
      <c r="Z59" s="78" t="s">
        <v>129</v>
      </c>
      <c r="AA59" s="78" t="s">
        <v>129</v>
      </c>
      <c r="AB59" s="78" t="s">
        <v>129</v>
      </c>
      <c r="AC59" s="78" t="s">
        <v>129</v>
      </c>
      <c r="AD59" s="78" t="s">
        <v>129</v>
      </c>
      <c r="AE59" s="78" t="s">
        <v>129</v>
      </c>
      <c r="AF59" s="66" t="s">
        <v>262</v>
      </c>
      <c r="AG59" s="45"/>
      <c r="AH59" s="72"/>
    </row>
    <row r="60" spans="1:34" ht="163.5" customHeight="1" x14ac:dyDescent="0.25">
      <c r="A60" s="66">
        <v>36</v>
      </c>
      <c r="B60" s="67" t="s">
        <v>84</v>
      </c>
      <c r="C60" s="66" t="s">
        <v>316</v>
      </c>
      <c r="D60" s="67" t="s">
        <v>263</v>
      </c>
      <c r="E60" s="66" t="s">
        <v>218</v>
      </c>
      <c r="F60" s="66" t="s">
        <v>129</v>
      </c>
      <c r="G60" s="66" t="s">
        <v>129</v>
      </c>
      <c r="H60" s="66" t="s">
        <v>264</v>
      </c>
      <c r="I60" s="66" t="s">
        <v>129</v>
      </c>
      <c r="J60" s="66" t="s">
        <v>129</v>
      </c>
      <c r="K60" s="66" t="s">
        <v>129</v>
      </c>
      <c r="L60" s="66" t="s">
        <v>129</v>
      </c>
      <c r="M60" s="66" t="s">
        <v>129</v>
      </c>
      <c r="N60" s="66" t="s">
        <v>129</v>
      </c>
      <c r="O60" s="66" t="s">
        <v>129</v>
      </c>
      <c r="P60" s="66" t="s">
        <v>129</v>
      </c>
      <c r="Q60" s="66" t="s">
        <v>129</v>
      </c>
      <c r="R60" s="66" t="s">
        <v>129</v>
      </c>
      <c r="S60" s="66" t="s">
        <v>129</v>
      </c>
      <c r="T60" s="66" t="s">
        <v>129</v>
      </c>
      <c r="U60" s="66" t="s">
        <v>129</v>
      </c>
      <c r="V60" s="66" t="s">
        <v>129</v>
      </c>
      <c r="W60" s="66" t="s">
        <v>129</v>
      </c>
      <c r="X60" s="66" t="s">
        <v>129</v>
      </c>
      <c r="Y60" s="66" t="s">
        <v>129</v>
      </c>
      <c r="Z60" s="78" t="s">
        <v>129</v>
      </c>
      <c r="AA60" s="78" t="s">
        <v>129</v>
      </c>
      <c r="AB60" s="78" t="s">
        <v>129</v>
      </c>
      <c r="AC60" s="78" t="s">
        <v>129</v>
      </c>
      <c r="AD60" s="78" t="s">
        <v>129</v>
      </c>
      <c r="AE60" s="78" t="s">
        <v>129</v>
      </c>
      <c r="AF60" s="66" t="s">
        <v>264</v>
      </c>
      <c r="AG60" s="45"/>
      <c r="AH60" s="72"/>
    </row>
    <row r="61" spans="1:34" ht="138" customHeight="1" x14ac:dyDescent="0.25">
      <c r="A61" s="66">
        <v>37</v>
      </c>
      <c r="B61" s="67" t="s">
        <v>85</v>
      </c>
      <c r="C61" s="66" t="s">
        <v>299</v>
      </c>
      <c r="D61" s="67" t="s">
        <v>265</v>
      </c>
      <c r="E61" s="66" t="s">
        <v>169</v>
      </c>
      <c r="F61" s="66" t="s">
        <v>129</v>
      </c>
      <c r="G61" s="66" t="s">
        <v>129</v>
      </c>
      <c r="H61" s="66" t="s">
        <v>129</v>
      </c>
      <c r="I61" s="66" t="s">
        <v>129</v>
      </c>
      <c r="J61" s="66" t="s">
        <v>129</v>
      </c>
      <c r="K61" s="66" t="s">
        <v>129</v>
      </c>
      <c r="L61" s="66" t="s">
        <v>129</v>
      </c>
      <c r="M61" s="66" t="s">
        <v>129</v>
      </c>
      <c r="N61" s="66" t="s">
        <v>129</v>
      </c>
      <c r="O61" s="66" t="s">
        <v>129</v>
      </c>
      <c r="P61" s="66">
        <v>3</v>
      </c>
      <c r="Q61" s="66" t="s">
        <v>129</v>
      </c>
      <c r="R61" s="66" t="s">
        <v>129</v>
      </c>
      <c r="S61" s="66" t="s">
        <v>129</v>
      </c>
      <c r="T61" s="66" t="s">
        <v>129</v>
      </c>
      <c r="U61" s="66" t="s">
        <v>129</v>
      </c>
      <c r="V61" s="66" t="s">
        <v>129</v>
      </c>
      <c r="W61" s="66" t="s">
        <v>129</v>
      </c>
      <c r="X61" s="66" t="s">
        <v>129</v>
      </c>
      <c r="Y61" s="66" t="s">
        <v>129</v>
      </c>
      <c r="Z61" s="78" t="s">
        <v>129</v>
      </c>
      <c r="AA61" s="78" t="s">
        <v>129</v>
      </c>
      <c r="AB61" s="78" t="s">
        <v>129</v>
      </c>
      <c r="AC61" s="78" t="s">
        <v>129</v>
      </c>
      <c r="AD61" s="78" t="s">
        <v>129</v>
      </c>
      <c r="AE61" s="78" t="s">
        <v>129</v>
      </c>
      <c r="AF61" s="66">
        <v>3</v>
      </c>
      <c r="AG61" s="71"/>
      <c r="AH61" s="72"/>
    </row>
    <row r="62" spans="1:34" ht="84.75" customHeight="1" x14ac:dyDescent="0.25">
      <c r="A62" s="180">
        <v>38</v>
      </c>
      <c r="B62" s="181" t="s">
        <v>86</v>
      </c>
      <c r="C62" s="180" t="s">
        <v>321</v>
      </c>
      <c r="D62" s="67" t="s">
        <v>266</v>
      </c>
      <c r="E62" s="66" t="s">
        <v>169</v>
      </c>
      <c r="F62" s="66" t="s">
        <v>129</v>
      </c>
      <c r="G62" s="66" t="s">
        <v>129</v>
      </c>
      <c r="H62" s="66" t="s">
        <v>129</v>
      </c>
      <c r="I62" s="66" t="s">
        <v>129</v>
      </c>
      <c r="J62" s="66" t="s">
        <v>129</v>
      </c>
      <c r="K62" s="66" t="s">
        <v>129</v>
      </c>
      <c r="L62" s="66" t="s">
        <v>129</v>
      </c>
      <c r="M62" s="66" t="s">
        <v>129</v>
      </c>
      <c r="N62" s="66">
        <v>3</v>
      </c>
      <c r="O62" s="66" t="s">
        <v>129</v>
      </c>
      <c r="P62" s="66">
        <v>3</v>
      </c>
      <c r="Q62" s="66" t="s">
        <v>129</v>
      </c>
      <c r="R62" s="66">
        <v>3</v>
      </c>
      <c r="S62" s="66" t="s">
        <v>129</v>
      </c>
      <c r="T62" s="66" t="s">
        <v>129</v>
      </c>
      <c r="U62" s="66" t="s">
        <v>129</v>
      </c>
      <c r="V62" s="66" t="s">
        <v>129</v>
      </c>
      <c r="W62" s="66" t="s">
        <v>129</v>
      </c>
      <c r="X62" s="66" t="s">
        <v>129</v>
      </c>
      <c r="Y62" s="66" t="s">
        <v>129</v>
      </c>
      <c r="Z62" s="78" t="s">
        <v>129</v>
      </c>
      <c r="AA62" s="78" t="s">
        <v>129</v>
      </c>
      <c r="AB62" s="78" t="s">
        <v>129</v>
      </c>
      <c r="AC62" s="78" t="s">
        <v>129</v>
      </c>
      <c r="AD62" s="78" t="s">
        <v>129</v>
      </c>
      <c r="AE62" s="78" t="s">
        <v>129</v>
      </c>
      <c r="AF62" s="66">
        <v>9</v>
      </c>
      <c r="AG62" s="71"/>
      <c r="AH62" s="72"/>
    </row>
    <row r="63" spans="1:34" ht="90" customHeight="1" x14ac:dyDescent="0.25">
      <c r="A63" s="180"/>
      <c r="B63" s="181"/>
      <c r="C63" s="180"/>
      <c r="D63" s="67" t="s">
        <v>267</v>
      </c>
      <c r="E63" s="66" t="s">
        <v>169</v>
      </c>
      <c r="F63" s="66" t="s">
        <v>129</v>
      </c>
      <c r="G63" s="66" t="s">
        <v>129</v>
      </c>
      <c r="H63" s="66" t="s">
        <v>129</v>
      </c>
      <c r="I63" s="66" t="s">
        <v>129</v>
      </c>
      <c r="J63" s="66" t="s">
        <v>129</v>
      </c>
      <c r="K63" s="66" t="s">
        <v>129</v>
      </c>
      <c r="L63" s="66" t="s">
        <v>129</v>
      </c>
      <c r="M63" s="66" t="s">
        <v>129</v>
      </c>
      <c r="N63" s="66" t="s">
        <v>129</v>
      </c>
      <c r="O63" s="66" t="s">
        <v>129</v>
      </c>
      <c r="P63" s="66">
        <v>10</v>
      </c>
      <c r="Q63" s="66" t="s">
        <v>129</v>
      </c>
      <c r="R63" s="66" t="s">
        <v>129</v>
      </c>
      <c r="S63" s="66" t="s">
        <v>129</v>
      </c>
      <c r="T63" s="66" t="s">
        <v>129</v>
      </c>
      <c r="U63" s="66" t="s">
        <v>129</v>
      </c>
      <c r="V63" s="66" t="s">
        <v>129</v>
      </c>
      <c r="W63" s="66" t="s">
        <v>129</v>
      </c>
      <c r="X63" s="66" t="s">
        <v>129</v>
      </c>
      <c r="Y63" s="66" t="s">
        <v>129</v>
      </c>
      <c r="Z63" s="78" t="s">
        <v>129</v>
      </c>
      <c r="AA63" s="78" t="s">
        <v>129</v>
      </c>
      <c r="AB63" s="78" t="s">
        <v>129</v>
      </c>
      <c r="AC63" s="78" t="s">
        <v>129</v>
      </c>
      <c r="AD63" s="78" t="s">
        <v>129</v>
      </c>
      <c r="AE63" s="78" t="s">
        <v>129</v>
      </c>
      <c r="AF63" s="66">
        <v>10</v>
      </c>
      <c r="AG63" s="71"/>
      <c r="AH63" s="72"/>
    </row>
    <row r="64" spans="1:34" ht="137.25" customHeight="1" x14ac:dyDescent="0.25">
      <c r="A64" s="66">
        <v>39</v>
      </c>
      <c r="B64" s="67" t="s">
        <v>108</v>
      </c>
      <c r="C64" s="66" t="s">
        <v>313</v>
      </c>
      <c r="D64" s="67" t="s">
        <v>268</v>
      </c>
      <c r="E64" s="66" t="s">
        <v>179</v>
      </c>
      <c r="F64" s="66" t="s">
        <v>129</v>
      </c>
      <c r="G64" s="66" t="s">
        <v>129</v>
      </c>
      <c r="H64" s="66" t="s">
        <v>129</v>
      </c>
      <c r="I64" s="66" t="s">
        <v>129</v>
      </c>
      <c r="J64" s="66" t="s">
        <v>129</v>
      </c>
      <c r="K64" s="66" t="s">
        <v>129</v>
      </c>
      <c r="L64" s="66" t="s">
        <v>129</v>
      </c>
      <c r="M64" s="66" t="s">
        <v>129</v>
      </c>
      <c r="N64" s="66" t="s">
        <v>129</v>
      </c>
      <c r="O64" s="66" t="s">
        <v>129</v>
      </c>
      <c r="P64" s="66" t="s">
        <v>129</v>
      </c>
      <c r="Q64" s="66" t="s">
        <v>129</v>
      </c>
      <c r="R64" s="66">
        <v>1</v>
      </c>
      <c r="S64" s="66" t="s">
        <v>129</v>
      </c>
      <c r="T64" s="66">
        <v>1</v>
      </c>
      <c r="U64" s="66" t="s">
        <v>129</v>
      </c>
      <c r="V64" s="66">
        <v>0</v>
      </c>
      <c r="W64" s="66" t="s">
        <v>129</v>
      </c>
      <c r="X64" s="66">
        <v>0</v>
      </c>
      <c r="Y64" s="66" t="s">
        <v>129</v>
      </c>
      <c r="Z64" s="78">
        <v>0</v>
      </c>
      <c r="AA64" s="78" t="s">
        <v>129</v>
      </c>
      <c r="AB64" s="78">
        <v>0</v>
      </c>
      <c r="AC64" s="78" t="s">
        <v>129</v>
      </c>
      <c r="AD64" s="78">
        <v>0</v>
      </c>
      <c r="AE64" s="78" t="s">
        <v>129</v>
      </c>
      <c r="AF64" s="66">
        <v>1</v>
      </c>
      <c r="AG64" s="71"/>
      <c r="AH64" s="72"/>
    </row>
    <row r="65" spans="1:34" s="59" customFormat="1" ht="90" customHeight="1" x14ac:dyDescent="0.25">
      <c r="A65" s="185">
        <v>40</v>
      </c>
      <c r="B65" s="188" t="s">
        <v>111</v>
      </c>
      <c r="C65" s="182" t="s">
        <v>321</v>
      </c>
      <c r="D65" s="67" t="s">
        <v>269</v>
      </c>
      <c r="E65" s="66" t="s">
        <v>179</v>
      </c>
      <c r="F65" s="56" t="s">
        <v>129</v>
      </c>
      <c r="G65" s="56" t="s">
        <v>129</v>
      </c>
      <c r="H65" s="56" t="s">
        <v>129</v>
      </c>
      <c r="I65" s="56" t="s">
        <v>129</v>
      </c>
      <c r="J65" s="56" t="s">
        <v>129</v>
      </c>
      <c r="K65" s="56" t="s">
        <v>129</v>
      </c>
      <c r="L65" s="56" t="s">
        <v>129</v>
      </c>
      <c r="M65" s="56" t="s">
        <v>129</v>
      </c>
      <c r="N65" s="56" t="s">
        <v>129</v>
      </c>
      <c r="O65" s="56" t="s">
        <v>129</v>
      </c>
      <c r="P65" s="56" t="s">
        <v>129</v>
      </c>
      <c r="Q65" s="56" t="s">
        <v>129</v>
      </c>
      <c r="R65" s="56" t="s">
        <v>129</v>
      </c>
      <c r="S65" s="56" t="s">
        <v>129</v>
      </c>
      <c r="T65" s="66">
        <v>1</v>
      </c>
      <c r="U65" s="56" t="s">
        <v>129</v>
      </c>
      <c r="V65" s="56" t="s">
        <v>129</v>
      </c>
      <c r="W65" s="56" t="s">
        <v>129</v>
      </c>
      <c r="X65" s="56" t="s">
        <v>129</v>
      </c>
      <c r="Y65" s="56" t="s">
        <v>129</v>
      </c>
      <c r="Z65" s="56" t="s">
        <v>129</v>
      </c>
      <c r="AA65" s="56" t="s">
        <v>129</v>
      </c>
      <c r="AB65" s="56" t="s">
        <v>129</v>
      </c>
      <c r="AC65" s="56" t="s">
        <v>129</v>
      </c>
      <c r="AD65" s="56" t="s">
        <v>129</v>
      </c>
      <c r="AE65" s="56" t="s">
        <v>129</v>
      </c>
      <c r="AF65" s="66">
        <v>1</v>
      </c>
      <c r="AG65" s="57"/>
      <c r="AH65" s="58"/>
    </row>
    <row r="66" spans="1:34" s="59" customFormat="1" ht="75.75" customHeight="1" x14ac:dyDescent="0.25">
      <c r="A66" s="186"/>
      <c r="B66" s="189"/>
      <c r="C66" s="183"/>
      <c r="D66" s="67" t="s">
        <v>290</v>
      </c>
      <c r="E66" s="66" t="s">
        <v>289</v>
      </c>
      <c r="F66" s="56" t="s">
        <v>129</v>
      </c>
      <c r="G66" s="56" t="s">
        <v>129</v>
      </c>
      <c r="H66" s="56" t="s">
        <v>129</v>
      </c>
      <c r="I66" s="56" t="s">
        <v>129</v>
      </c>
      <c r="J66" s="56" t="s">
        <v>129</v>
      </c>
      <c r="K66" s="56" t="s">
        <v>129</v>
      </c>
      <c r="L66" s="56" t="s">
        <v>129</v>
      </c>
      <c r="M66" s="56" t="s">
        <v>129</v>
      </c>
      <c r="N66" s="56" t="s">
        <v>129</v>
      </c>
      <c r="O66" s="56" t="s">
        <v>129</v>
      </c>
      <c r="P66" s="56" t="s">
        <v>129</v>
      </c>
      <c r="Q66" s="56" t="s">
        <v>129</v>
      </c>
      <c r="R66" s="56" t="s">
        <v>129</v>
      </c>
      <c r="S66" s="56" t="s">
        <v>129</v>
      </c>
      <c r="T66" s="66" t="s">
        <v>21</v>
      </c>
      <c r="U66" s="66"/>
      <c r="V66" s="66" t="s">
        <v>21</v>
      </c>
      <c r="W66" s="56" t="s">
        <v>129</v>
      </c>
      <c r="X66" s="56" t="s">
        <v>288</v>
      </c>
      <c r="Y66" s="56" t="s">
        <v>129</v>
      </c>
      <c r="Z66" s="78" t="s">
        <v>21</v>
      </c>
      <c r="AA66" s="56" t="s">
        <v>129</v>
      </c>
      <c r="AB66" s="56" t="s">
        <v>21</v>
      </c>
      <c r="AC66" s="56" t="s">
        <v>129</v>
      </c>
      <c r="AD66" s="56" t="s">
        <v>21</v>
      </c>
      <c r="AE66" s="56" t="s">
        <v>129</v>
      </c>
      <c r="AF66" s="66">
        <v>15</v>
      </c>
      <c r="AG66" s="57"/>
      <c r="AH66" s="58"/>
    </row>
    <row r="67" spans="1:34" s="59" customFormat="1" ht="90" x14ac:dyDescent="0.25">
      <c r="A67" s="187"/>
      <c r="B67" s="190"/>
      <c r="C67" s="184"/>
      <c r="D67" s="67" t="s">
        <v>271</v>
      </c>
      <c r="E67" s="66" t="s">
        <v>169</v>
      </c>
      <c r="F67" s="56" t="s">
        <v>129</v>
      </c>
      <c r="G67" s="56" t="s">
        <v>129</v>
      </c>
      <c r="H67" s="56" t="s">
        <v>129</v>
      </c>
      <c r="I67" s="56" t="s">
        <v>129</v>
      </c>
      <c r="J67" s="56" t="s">
        <v>129</v>
      </c>
      <c r="K67" s="56" t="s">
        <v>129</v>
      </c>
      <c r="L67" s="56" t="s">
        <v>129</v>
      </c>
      <c r="M67" s="56" t="s">
        <v>129</v>
      </c>
      <c r="N67" s="56" t="s">
        <v>129</v>
      </c>
      <c r="O67" s="56" t="s">
        <v>129</v>
      </c>
      <c r="P67" s="56" t="s">
        <v>129</v>
      </c>
      <c r="Q67" s="56" t="s">
        <v>129</v>
      </c>
      <c r="R67" s="56" t="s">
        <v>129</v>
      </c>
      <c r="S67" s="56" t="s">
        <v>129</v>
      </c>
      <c r="T67" s="66" t="s">
        <v>21</v>
      </c>
      <c r="U67" s="66"/>
      <c r="V67" s="66" t="s">
        <v>21</v>
      </c>
      <c r="W67" s="56" t="s">
        <v>129</v>
      </c>
      <c r="X67" s="56" t="s">
        <v>21</v>
      </c>
      <c r="Y67" s="56" t="s">
        <v>129</v>
      </c>
      <c r="Z67" s="78" t="s">
        <v>21</v>
      </c>
      <c r="AA67" s="56" t="s">
        <v>129</v>
      </c>
      <c r="AB67" s="56" t="s">
        <v>21</v>
      </c>
      <c r="AC67" s="56" t="s">
        <v>129</v>
      </c>
      <c r="AD67" s="56" t="s">
        <v>21</v>
      </c>
      <c r="AE67" s="56" t="s">
        <v>129</v>
      </c>
      <c r="AF67" s="66" t="str">
        <f>V67</f>
        <v>х</v>
      </c>
      <c r="AG67" s="57"/>
      <c r="AH67" s="58"/>
    </row>
    <row r="68" spans="1:34" s="59" customFormat="1" ht="90" customHeight="1" x14ac:dyDescent="0.25">
      <c r="A68" s="185">
        <v>40</v>
      </c>
      <c r="B68" s="188" t="s">
        <v>287</v>
      </c>
      <c r="C68" s="182" t="s">
        <v>321</v>
      </c>
      <c r="D68" s="82" t="s">
        <v>269</v>
      </c>
      <c r="E68" s="81" t="s">
        <v>179</v>
      </c>
      <c r="F68" s="56" t="s">
        <v>129</v>
      </c>
      <c r="G68" s="56" t="s">
        <v>129</v>
      </c>
      <c r="H68" s="56" t="s">
        <v>129</v>
      </c>
      <c r="I68" s="56" t="s">
        <v>129</v>
      </c>
      <c r="J68" s="56" t="s">
        <v>129</v>
      </c>
      <c r="K68" s="56" t="s">
        <v>129</v>
      </c>
      <c r="L68" s="56" t="s">
        <v>129</v>
      </c>
      <c r="M68" s="56" t="s">
        <v>129</v>
      </c>
      <c r="N68" s="56" t="s">
        <v>129</v>
      </c>
      <c r="O68" s="56" t="s">
        <v>129</v>
      </c>
      <c r="P68" s="56" t="s">
        <v>129</v>
      </c>
      <c r="Q68" s="56" t="s">
        <v>129</v>
      </c>
      <c r="R68" s="56" t="s">
        <v>129</v>
      </c>
      <c r="S68" s="56" t="s">
        <v>129</v>
      </c>
      <c r="T68" s="81">
        <v>1</v>
      </c>
      <c r="U68" s="56" t="s">
        <v>129</v>
      </c>
      <c r="V68" s="56" t="s">
        <v>129</v>
      </c>
      <c r="W68" s="56" t="s">
        <v>129</v>
      </c>
      <c r="X68" s="56" t="s">
        <v>129</v>
      </c>
      <c r="Y68" s="56" t="s">
        <v>129</v>
      </c>
      <c r="Z68" s="56" t="s">
        <v>129</v>
      </c>
      <c r="AA68" s="56" t="s">
        <v>129</v>
      </c>
      <c r="AB68" s="56" t="s">
        <v>129</v>
      </c>
      <c r="AC68" s="56" t="s">
        <v>129</v>
      </c>
      <c r="AD68" s="56" t="s">
        <v>129</v>
      </c>
      <c r="AE68" s="56" t="s">
        <v>129</v>
      </c>
      <c r="AF68" s="81">
        <v>1</v>
      </c>
      <c r="AG68" s="57"/>
      <c r="AH68" s="58"/>
    </row>
    <row r="69" spans="1:34" s="59" customFormat="1" ht="75.75" customHeight="1" x14ac:dyDescent="0.25">
      <c r="A69" s="186"/>
      <c r="B69" s="189"/>
      <c r="C69" s="183"/>
      <c r="D69" s="82" t="s">
        <v>290</v>
      </c>
      <c r="E69" s="81" t="s">
        <v>289</v>
      </c>
      <c r="F69" s="56" t="s">
        <v>129</v>
      </c>
      <c r="G69" s="56" t="s">
        <v>129</v>
      </c>
      <c r="H69" s="56" t="s">
        <v>129</v>
      </c>
      <c r="I69" s="56" t="s">
        <v>129</v>
      </c>
      <c r="J69" s="56" t="s">
        <v>129</v>
      </c>
      <c r="K69" s="56" t="s">
        <v>129</v>
      </c>
      <c r="L69" s="56" t="s">
        <v>129</v>
      </c>
      <c r="M69" s="56" t="s">
        <v>129</v>
      </c>
      <c r="N69" s="56" t="s">
        <v>129</v>
      </c>
      <c r="O69" s="56" t="s">
        <v>129</v>
      </c>
      <c r="P69" s="56" t="s">
        <v>129</v>
      </c>
      <c r="Q69" s="56" t="s">
        <v>129</v>
      </c>
      <c r="R69" s="56" t="s">
        <v>129</v>
      </c>
      <c r="S69" s="56" t="s">
        <v>129</v>
      </c>
      <c r="T69" s="81" t="s">
        <v>21</v>
      </c>
      <c r="U69" s="81"/>
      <c r="V69" s="81" t="s">
        <v>21</v>
      </c>
      <c r="W69" s="56" t="s">
        <v>129</v>
      </c>
      <c r="X69" s="56" t="s">
        <v>21</v>
      </c>
      <c r="Y69" s="56" t="s">
        <v>129</v>
      </c>
      <c r="Z69" s="81" t="s">
        <v>21</v>
      </c>
      <c r="AA69" s="56" t="s">
        <v>129</v>
      </c>
      <c r="AB69" s="56" t="s">
        <v>291</v>
      </c>
      <c r="AC69" s="56" t="s">
        <v>129</v>
      </c>
      <c r="AD69" s="56" t="s">
        <v>21</v>
      </c>
      <c r="AE69" s="56" t="s">
        <v>129</v>
      </c>
      <c r="AF69" s="81">
        <v>1.5</v>
      </c>
      <c r="AG69" s="57"/>
      <c r="AH69" s="58"/>
    </row>
    <row r="70" spans="1:34" s="59" customFormat="1" ht="90" x14ac:dyDescent="0.25">
      <c r="A70" s="187"/>
      <c r="B70" s="190"/>
      <c r="C70" s="184"/>
      <c r="D70" s="82" t="s">
        <v>271</v>
      </c>
      <c r="E70" s="81" t="s">
        <v>169</v>
      </c>
      <c r="F70" s="56" t="s">
        <v>129</v>
      </c>
      <c r="G70" s="56" t="s">
        <v>129</v>
      </c>
      <c r="H70" s="56" t="s">
        <v>129</v>
      </c>
      <c r="I70" s="56" t="s">
        <v>129</v>
      </c>
      <c r="J70" s="56" t="s">
        <v>129</v>
      </c>
      <c r="K70" s="56" t="s">
        <v>129</v>
      </c>
      <c r="L70" s="56" t="s">
        <v>129</v>
      </c>
      <c r="M70" s="56" t="s">
        <v>129</v>
      </c>
      <c r="N70" s="56" t="s">
        <v>129</v>
      </c>
      <c r="O70" s="56" t="s">
        <v>129</v>
      </c>
      <c r="P70" s="56" t="s">
        <v>129</v>
      </c>
      <c r="Q70" s="56" t="s">
        <v>129</v>
      </c>
      <c r="R70" s="56" t="s">
        <v>129</v>
      </c>
      <c r="S70" s="56" t="s">
        <v>129</v>
      </c>
      <c r="T70" s="81" t="s">
        <v>21</v>
      </c>
      <c r="U70" s="81"/>
      <c r="V70" s="81" t="s">
        <v>21</v>
      </c>
      <c r="W70" s="56" t="s">
        <v>129</v>
      </c>
      <c r="X70" s="56" t="s">
        <v>21</v>
      </c>
      <c r="Y70" s="56" t="s">
        <v>129</v>
      </c>
      <c r="Z70" s="81" t="s">
        <v>21</v>
      </c>
      <c r="AA70" s="56" t="s">
        <v>129</v>
      </c>
      <c r="AB70" s="56" t="s">
        <v>21</v>
      </c>
      <c r="AC70" s="56" t="s">
        <v>129</v>
      </c>
      <c r="AD70" s="56" t="s">
        <v>21</v>
      </c>
      <c r="AE70" s="56" t="s">
        <v>129</v>
      </c>
      <c r="AF70" s="81" t="str">
        <f>V70</f>
        <v>х</v>
      </c>
      <c r="AG70" s="57"/>
      <c r="AH70" s="58"/>
    </row>
    <row r="71" spans="1:34" ht="135" x14ac:dyDescent="0.25">
      <c r="A71" s="180">
        <v>41</v>
      </c>
      <c r="B71" s="181" t="s">
        <v>109</v>
      </c>
      <c r="C71" s="180" t="s">
        <v>322</v>
      </c>
      <c r="D71" s="67" t="s">
        <v>272</v>
      </c>
      <c r="E71" s="66" t="s">
        <v>184</v>
      </c>
      <c r="F71" s="66" t="s">
        <v>273</v>
      </c>
      <c r="G71" s="66" t="s">
        <v>273</v>
      </c>
      <c r="H71" s="66" t="s">
        <v>273</v>
      </c>
      <c r="I71" s="66" t="s">
        <v>129</v>
      </c>
      <c r="J71" s="66" t="s">
        <v>274</v>
      </c>
      <c r="K71" s="66" t="s">
        <v>129</v>
      </c>
      <c r="L71" s="66" t="s">
        <v>274</v>
      </c>
      <c r="M71" s="66" t="s">
        <v>129</v>
      </c>
      <c r="N71" s="66" t="s">
        <v>274</v>
      </c>
      <c r="O71" s="66" t="s">
        <v>129</v>
      </c>
      <c r="P71" s="66">
        <v>6638.16</v>
      </c>
      <c r="Q71" s="66" t="s">
        <v>129</v>
      </c>
      <c r="R71" s="66">
        <f>P71</f>
        <v>6638.16</v>
      </c>
      <c r="S71" s="66" t="s">
        <v>129</v>
      </c>
      <c r="T71" s="66">
        <f>R71/2</f>
        <v>3319.08</v>
      </c>
      <c r="U71" s="66" t="s">
        <v>129</v>
      </c>
      <c r="V71" s="60">
        <f>T71</f>
        <v>3319.08</v>
      </c>
      <c r="W71" s="66" t="s">
        <v>129</v>
      </c>
      <c r="X71" s="60">
        <f>T71</f>
        <v>3319.08</v>
      </c>
      <c r="Y71" s="66" t="s">
        <v>129</v>
      </c>
      <c r="Z71" s="60" t="s">
        <v>129</v>
      </c>
      <c r="AA71" s="78" t="s">
        <v>129</v>
      </c>
      <c r="AB71" s="60" t="s">
        <v>129</v>
      </c>
      <c r="AC71" s="78" t="s">
        <v>129</v>
      </c>
      <c r="AD71" s="60" t="s">
        <v>129</v>
      </c>
      <c r="AE71" s="78" t="s">
        <v>129</v>
      </c>
      <c r="AF71" s="60">
        <f>X71</f>
        <v>3319.08</v>
      </c>
      <c r="AG71" s="71"/>
      <c r="AH71" s="72"/>
    </row>
    <row r="72" spans="1:34" ht="135" x14ac:dyDescent="0.25">
      <c r="A72" s="180"/>
      <c r="B72" s="181"/>
      <c r="C72" s="180"/>
      <c r="D72" s="67" t="s">
        <v>275</v>
      </c>
      <c r="E72" s="66" t="s">
        <v>218</v>
      </c>
      <c r="F72" s="66" t="s">
        <v>129</v>
      </c>
      <c r="G72" s="66" t="s">
        <v>129</v>
      </c>
      <c r="H72" s="66" t="s">
        <v>129</v>
      </c>
      <c r="I72" s="66" t="s">
        <v>129</v>
      </c>
      <c r="J72" s="66">
        <v>243.72</v>
      </c>
      <c r="K72" s="66" t="s">
        <v>129</v>
      </c>
      <c r="L72" s="66" t="s">
        <v>129</v>
      </c>
      <c r="M72" s="66" t="s">
        <v>129</v>
      </c>
      <c r="N72" s="66" t="s">
        <v>129</v>
      </c>
      <c r="O72" s="66" t="s">
        <v>129</v>
      </c>
      <c r="P72" s="66" t="s">
        <v>129</v>
      </c>
      <c r="Q72" s="66" t="s">
        <v>129</v>
      </c>
      <c r="R72" s="66" t="s">
        <v>129</v>
      </c>
      <c r="S72" s="66" t="s">
        <v>129</v>
      </c>
      <c r="T72" s="66">
        <v>9751.0300000000007</v>
      </c>
      <c r="U72" s="66" t="s">
        <v>129</v>
      </c>
      <c r="V72" s="66" t="s">
        <v>129</v>
      </c>
      <c r="W72" s="66" t="s">
        <v>129</v>
      </c>
      <c r="X72" s="66" t="s">
        <v>129</v>
      </c>
      <c r="Y72" s="66" t="s">
        <v>129</v>
      </c>
      <c r="Z72" s="78" t="s">
        <v>129</v>
      </c>
      <c r="AA72" s="78" t="s">
        <v>129</v>
      </c>
      <c r="AB72" s="78" t="s">
        <v>129</v>
      </c>
      <c r="AC72" s="78" t="s">
        <v>129</v>
      </c>
      <c r="AD72" s="78" t="s">
        <v>129</v>
      </c>
      <c r="AE72" s="78" t="s">
        <v>129</v>
      </c>
      <c r="AF72" s="66">
        <f>J72+T72</f>
        <v>9994.75</v>
      </c>
      <c r="AG72" s="45"/>
      <c r="AH72" s="72"/>
    </row>
    <row r="73" spans="1:34" ht="169.5" customHeight="1" x14ac:dyDescent="0.25">
      <c r="A73" s="66">
        <v>42</v>
      </c>
      <c r="B73" s="67" t="s">
        <v>87</v>
      </c>
      <c r="C73" s="66" t="s">
        <v>322</v>
      </c>
      <c r="D73" s="67" t="s">
        <v>276</v>
      </c>
      <c r="E73" s="66" t="s">
        <v>218</v>
      </c>
      <c r="F73" s="66" t="s">
        <v>129</v>
      </c>
      <c r="G73" s="66" t="s">
        <v>129</v>
      </c>
      <c r="H73" s="66" t="s">
        <v>129</v>
      </c>
      <c r="I73" s="66" t="s">
        <v>129</v>
      </c>
      <c r="J73" s="66">
        <v>243.72</v>
      </c>
      <c r="K73" s="66" t="s">
        <v>129</v>
      </c>
      <c r="L73" s="66" t="s">
        <v>129</v>
      </c>
      <c r="M73" s="66" t="s">
        <v>129</v>
      </c>
      <c r="N73" s="66" t="s">
        <v>129</v>
      </c>
      <c r="O73" s="66" t="s">
        <v>129</v>
      </c>
      <c r="P73" s="66" t="s">
        <v>129</v>
      </c>
      <c r="Q73" s="66" t="s">
        <v>129</v>
      </c>
      <c r="R73" s="66" t="s">
        <v>129</v>
      </c>
      <c r="S73" s="66" t="s">
        <v>129</v>
      </c>
      <c r="T73" s="66" t="s">
        <v>129</v>
      </c>
      <c r="U73" s="66" t="s">
        <v>129</v>
      </c>
      <c r="V73" s="66" t="s">
        <v>129</v>
      </c>
      <c r="W73" s="66" t="s">
        <v>129</v>
      </c>
      <c r="X73" s="66" t="s">
        <v>129</v>
      </c>
      <c r="Y73" s="66" t="s">
        <v>129</v>
      </c>
      <c r="Z73" s="78" t="s">
        <v>129</v>
      </c>
      <c r="AA73" s="78" t="s">
        <v>129</v>
      </c>
      <c r="AB73" s="78" t="s">
        <v>129</v>
      </c>
      <c r="AC73" s="78" t="s">
        <v>129</v>
      </c>
      <c r="AD73" s="78" t="s">
        <v>129</v>
      </c>
      <c r="AE73" s="78" t="s">
        <v>129</v>
      </c>
      <c r="AF73" s="66">
        <f>J73</f>
        <v>243.72</v>
      </c>
      <c r="AG73" s="45"/>
      <c r="AH73" s="72"/>
    </row>
    <row r="74" spans="1:34" ht="84" customHeight="1" x14ac:dyDescent="0.25">
      <c r="A74" s="180">
        <v>43</v>
      </c>
      <c r="B74" s="181" t="s">
        <v>277</v>
      </c>
      <c r="C74" s="182" t="s">
        <v>322</v>
      </c>
      <c r="D74" s="67" t="s">
        <v>278</v>
      </c>
      <c r="E74" s="66" t="s">
        <v>279</v>
      </c>
      <c r="F74" s="66" t="s">
        <v>129</v>
      </c>
      <c r="G74" s="66" t="s">
        <v>129</v>
      </c>
      <c r="H74" s="66" t="s">
        <v>129</v>
      </c>
      <c r="I74" s="66" t="s">
        <v>129</v>
      </c>
      <c r="J74" s="66" t="s">
        <v>129</v>
      </c>
      <c r="K74" s="66" t="s">
        <v>129</v>
      </c>
      <c r="L74" s="66" t="s">
        <v>129</v>
      </c>
      <c r="M74" s="66" t="s">
        <v>129</v>
      </c>
      <c r="N74" s="66" t="s">
        <v>129</v>
      </c>
      <c r="O74" s="66" t="s">
        <v>129</v>
      </c>
      <c r="P74" s="66" t="s">
        <v>129</v>
      </c>
      <c r="Q74" s="66" t="s">
        <v>129</v>
      </c>
      <c r="R74" s="66">
        <v>1</v>
      </c>
      <c r="S74" s="66" t="s">
        <v>129</v>
      </c>
      <c r="T74" s="66" t="s">
        <v>129</v>
      </c>
      <c r="U74" s="66" t="s">
        <v>129</v>
      </c>
      <c r="V74" s="66" t="s">
        <v>129</v>
      </c>
      <c r="W74" s="66" t="s">
        <v>129</v>
      </c>
      <c r="X74" s="66" t="s">
        <v>129</v>
      </c>
      <c r="Y74" s="66" t="s">
        <v>129</v>
      </c>
      <c r="Z74" s="78" t="s">
        <v>129</v>
      </c>
      <c r="AA74" s="78" t="s">
        <v>129</v>
      </c>
      <c r="AB74" s="78" t="s">
        <v>129</v>
      </c>
      <c r="AC74" s="78" t="s">
        <v>129</v>
      </c>
      <c r="AD74" s="78" t="s">
        <v>129</v>
      </c>
      <c r="AE74" s="78" t="s">
        <v>129</v>
      </c>
      <c r="AF74" s="66">
        <f>R74</f>
        <v>1</v>
      </c>
      <c r="AG74" s="45"/>
      <c r="AH74" s="72"/>
    </row>
    <row r="75" spans="1:34" ht="105" x14ac:dyDescent="0.25">
      <c r="A75" s="180"/>
      <c r="B75" s="181"/>
      <c r="C75" s="183"/>
      <c r="D75" s="67" t="s">
        <v>280</v>
      </c>
      <c r="E75" s="66" t="s">
        <v>279</v>
      </c>
      <c r="F75" s="66" t="s">
        <v>129</v>
      </c>
      <c r="G75" s="66" t="s">
        <v>129</v>
      </c>
      <c r="H75" s="66" t="s">
        <v>129</v>
      </c>
      <c r="I75" s="66" t="s">
        <v>129</v>
      </c>
      <c r="J75" s="66" t="s">
        <v>129</v>
      </c>
      <c r="K75" s="66" t="s">
        <v>129</v>
      </c>
      <c r="L75" s="66" t="s">
        <v>129</v>
      </c>
      <c r="M75" s="66" t="s">
        <v>129</v>
      </c>
      <c r="N75" s="66" t="s">
        <v>129</v>
      </c>
      <c r="O75" s="66" t="s">
        <v>129</v>
      </c>
      <c r="P75" s="66" t="s">
        <v>129</v>
      </c>
      <c r="Q75" s="66" t="s">
        <v>129</v>
      </c>
      <c r="R75" s="66" t="s">
        <v>129</v>
      </c>
      <c r="S75" s="66" t="s">
        <v>129</v>
      </c>
      <c r="T75" s="61">
        <v>28650</v>
      </c>
      <c r="U75" s="66" t="s">
        <v>129</v>
      </c>
      <c r="V75" s="66" t="s">
        <v>129</v>
      </c>
      <c r="W75" s="66" t="s">
        <v>129</v>
      </c>
      <c r="X75" s="66" t="s">
        <v>129</v>
      </c>
      <c r="Y75" s="66" t="s">
        <v>129</v>
      </c>
      <c r="Z75" s="78" t="s">
        <v>129</v>
      </c>
      <c r="AA75" s="78" t="s">
        <v>129</v>
      </c>
      <c r="AB75" s="78" t="s">
        <v>129</v>
      </c>
      <c r="AC75" s="78" t="s">
        <v>129</v>
      </c>
      <c r="AD75" s="78" t="s">
        <v>129</v>
      </c>
      <c r="AE75" s="78" t="s">
        <v>129</v>
      </c>
      <c r="AF75" s="61">
        <v>28650</v>
      </c>
      <c r="AG75" s="62"/>
      <c r="AH75" s="71"/>
    </row>
    <row r="76" spans="1:34" s="104" customFormat="1" ht="300" x14ac:dyDescent="0.25">
      <c r="A76" s="180"/>
      <c r="B76" s="181"/>
      <c r="C76" s="184"/>
      <c r="D76" s="108" t="s">
        <v>281</v>
      </c>
      <c r="E76" s="103" t="s">
        <v>169</v>
      </c>
      <c r="F76" s="103" t="s">
        <v>129</v>
      </c>
      <c r="G76" s="103" t="s">
        <v>129</v>
      </c>
      <c r="H76" s="103" t="s">
        <v>129</v>
      </c>
      <c r="I76" s="103" t="s">
        <v>129</v>
      </c>
      <c r="J76" s="103" t="s">
        <v>129</v>
      </c>
      <c r="K76" s="103" t="s">
        <v>129</v>
      </c>
      <c r="L76" s="103" t="s">
        <v>129</v>
      </c>
      <c r="M76" s="103" t="s">
        <v>129</v>
      </c>
      <c r="N76" s="103" t="s">
        <v>129</v>
      </c>
      <c r="O76" s="103" t="s">
        <v>129</v>
      </c>
      <c r="P76" s="103" t="s">
        <v>129</v>
      </c>
      <c r="Q76" s="103" t="s">
        <v>129</v>
      </c>
      <c r="R76" s="103" t="s">
        <v>129</v>
      </c>
      <c r="S76" s="103" t="s">
        <v>129</v>
      </c>
      <c r="T76" s="103">
        <v>50</v>
      </c>
      <c r="U76" s="103" t="s">
        <v>129</v>
      </c>
      <c r="V76" s="103" t="s">
        <v>129</v>
      </c>
      <c r="W76" s="103" t="s">
        <v>129</v>
      </c>
      <c r="X76" s="103" t="s">
        <v>129</v>
      </c>
      <c r="Y76" s="103" t="s">
        <v>129</v>
      </c>
      <c r="Z76" s="103" t="s">
        <v>129</v>
      </c>
      <c r="AA76" s="103" t="s">
        <v>129</v>
      </c>
      <c r="AB76" s="103" t="s">
        <v>129</v>
      </c>
      <c r="AC76" s="103" t="s">
        <v>129</v>
      </c>
      <c r="AD76" s="103" t="s">
        <v>129</v>
      </c>
      <c r="AE76" s="103" t="s">
        <v>129</v>
      </c>
      <c r="AF76" s="103">
        <v>50</v>
      </c>
      <c r="AG76" s="106"/>
      <c r="AH76" s="107"/>
    </row>
    <row r="77" spans="1:34" ht="135" x14ac:dyDescent="0.25">
      <c r="A77" s="66">
        <v>44</v>
      </c>
      <c r="B77" s="67" t="s">
        <v>335</v>
      </c>
      <c r="C77" s="66" t="s">
        <v>299</v>
      </c>
      <c r="D77" s="63" t="s">
        <v>283</v>
      </c>
      <c r="E77" s="66" t="s">
        <v>169</v>
      </c>
      <c r="F77" s="66" t="s">
        <v>129</v>
      </c>
      <c r="G77" s="66" t="s">
        <v>129</v>
      </c>
      <c r="H77" s="66" t="s">
        <v>129</v>
      </c>
      <c r="I77" s="66" t="s">
        <v>129</v>
      </c>
      <c r="J77" s="66" t="s">
        <v>129</v>
      </c>
      <c r="K77" s="66" t="s">
        <v>129</v>
      </c>
      <c r="L77" s="66" t="s">
        <v>129</v>
      </c>
      <c r="M77" s="66" t="s">
        <v>129</v>
      </c>
      <c r="N77" s="66" t="s">
        <v>129</v>
      </c>
      <c r="O77" s="66" t="s">
        <v>129</v>
      </c>
      <c r="P77" s="66" t="s">
        <v>129</v>
      </c>
      <c r="Q77" s="66" t="s">
        <v>129</v>
      </c>
      <c r="R77" s="66">
        <v>100</v>
      </c>
      <c r="S77" s="66" t="s">
        <v>129</v>
      </c>
      <c r="T77" s="66">
        <v>100</v>
      </c>
      <c r="U77" s="66" t="s">
        <v>129</v>
      </c>
      <c r="V77" s="66">
        <v>100</v>
      </c>
      <c r="W77" s="66" t="s">
        <v>129</v>
      </c>
      <c r="X77" s="66">
        <v>100</v>
      </c>
      <c r="Y77" s="66" t="s">
        <v>129</v>
      </c>
      <c r="Z77" s="78">
        <v>100</v>
      </c>
      <c r="AA77" s="78" t="s">
        <v>129</v>
      </c>
      <c r="AB77" s="78">
        <v>100</v>
      </c>
      <c r="AC77" s="78" t="s">
        <v>129</v>
      </c>
      <c r="AD77" s="78">
        <v>100</v>
      </c>
      <c r="AE77" s="78" t="s">
        <v>129</v>
      </c>
      <c r="AF77" s="66">
        <v>100</v>
      </c>
      <c r="AG77" s="71"/>
      <c r="AH77" s="72"/>
    </row>
    <row r="78" spans="1:34" x14ac:dyDescent="0.25">
      <c r="T78" s="69"/>
    </row>
  </sheetData>
  <mergeCells count="109">
    <mergeCell ref="T1:AF1"/>
    <mergeCell ref="A2:AF2"/>
    <mergeCell ref="A3:A7"/>
    <mergeCell ref="B3:B7"/>
    <mergeCell ref="C3:C7"/>
    <mergeCell ref="D3:D7"/>
    <mergeCell ref="E3:E7"/>
    <mergeCell ref="F3:F7"/>
    <mergeCell ref="G3:G7"/>
    <mergeCell ref="H3:Y3"/>
    <mergeCell ref="Z4:AA4"/>
    <mergeCell ref="AB4:AC4"/>
    <mergeCell ref="Z5:Z7"/>
    <mergeCell ref="AA5:AA7"/>
    <mergeCell ref="AB5:AB7"/>
    <mergeCell ref="AC5:AC7"/>
    <mergeCell ref="N4:O4"/>
    <mergeCell ref="P4:Q4"/>
    <mergeCell ref="R4:S4"/>
    <mergeCell ref="T4:U4"/>
    <mergeCell ref="V4:W4"/>
    <mergeCell ref="X4:Y4"/>
    <mergeCell ref="AG4:AH4"/>
    <mergeCell ref="H5:H7"/>
    <mergeCell ref="I5:I7"/>
    <mergeCell ref="J5:J7"/>
    <mergeCell ref="K5:K7"/>
    <mergeCell ref="L5:L7"/>
    <mergeCell ref="M5:M7"/>
    <mergeCell ref="N5:N7"/>
    <mergeCell ref="O5:O7"/>
    <mergeCell ref="AF3:AF7"/>
    <mergeCell ref="AG3:AH3"/>
    <mergeCell ref="H4:I4"/>
    <mergeCell ref="J4:K4"/>
    <mergeCell ref="L4:M4"/>
    <mergeCell ref="AD4:AE4"/>
    <mergeCell ref="AD5:AD7"/>
    <mergeCell ref="AE5:AE7"/>
    <mergeCell ref="V5:V7"/>
    <mergeCell ref="W5:W7"/>
    <mergeCell ref="X5:X7"/>
    <mergeCell ref="Y5:Y7"/>
    <mergeCell ref="AG5:AH7"/>
    <mergeCell ref="B8:AF8"/>
    <mergeCell ref="AG8:AH8"/>
    <mergeCell ref="P5:P7"/>
    <mergeCell ref="Q5:Q7"/>
    <mergeCell ref="R5:R7"/>
    <mergeCell ref="S5:S7"/>
    <mergeCell ref="T5:T7"/>
    <mergeCell ref="U5:U7"/>
    <mergeCell ref="A27:AF27"/>
    <mergeCell ref="AG27:AH27"/>
    <mergeCell ref="AG14:AH14"/>
    <mergeCell ref="AG15:AH15"/>
    <mergeCell ref="AG16:AH16"/>
    <mergeCell ref="A17:A20"/>
    <mergeCell ref="B17:B20"/>
    <mergeCell ref="C17:C20"/>
    <mergeCell ref="D17:D20"/>
    <mergeCell ref="AG17:AH17"/>
    <mergeCell ref="A9:A16"/>
    <mergeCell ref="B9:B16"/>
    <mergeCell ref="C9:C16"/>
    <mergeCell ref="D9:D12"/>
    <mergeCell ref="AG9:AH9"/>
    <mergeCell ref="AG10:AH10"/>
    <mergeCell ref="AG11:AH11"/>
    <mergeCell ref="AG12:AH12"/>
    <mergeCell ref="D13:D16"/>
    <mergeCell ref="AG13:AH13"/>
    <mergeCell ref="AG33:AH33"/>
    <mergeCell ref="AG23:AH23"/>
    <mergeCell ref="AG24:AH24"/>
    <mergeCell ref="AG25:AH25"/>
    <mergeCell ref="AG26:AH26"/>
    <mergeCell ref="AG28:AH28"/>
    <mergeCell ref="AG29:AH29"/>
    <mergeCell ref="AG30:AH30"/>
    <mergeCell ref="AG31:AH31"/>
    <mergeCell ref="AG32:AH32"/>
    <mergeCell ref="A34:AF34"/>
    <mergeCell ref="AG34:AH35"/>
    <mergeCell ref="A35:AF35"/>
    <mergeCell ref="A37:A38"/>
    <mergeCell ref="B37:B38"/>
    <mergeCell ref="C37:C38"/>
    <mergeCell ref="A46:A47"/>
    <mergeCell ref="B46:B47"/>
    <mergeCell ref="C46:C47"/>
    <mergeCell ref="A71:A72"/>
    <mergeCell ref="B71:B72"/>
    <mergeCell ref="C71:C72"/>
    <mergeCell ref="A74:A76"/>
    <mergeCell ref="B74:B76"/>
    <mergeCell ref="C74:C76"/>
    <mergeCell ref="A52:A53"/>
    <mergeCell ref="B52:B53"/>
    <mergeCell ref="C52:C53"/>
    <mergeCell ref="A62:A63"/>
    <mergeCell ref="B62:B63"/>
    <mergeCell ref="C62:C63"/>
    <mergeCell ref="A65:A67"/>
    <mergeCell ref="B65:B67"/>
    <mergeCell ref="C65:C67"/>
    <mergeCell ref="A68:A70"/>
    <mergeCell ref="B68:B70"/>
    <mergeCell ref="C68:C70"/>
  </mergeCells>
  <pageMargins left="0.78740157480314965" right="0.78740157480314965" top="1.3779527559055118" bottom="0.59055118110236227" header="0" footer="0"/>
  <pageSetup paperSize="9" scale="33" fitToHeight="15" orientation="landscape" r:id="rId1"/>
  <headerFooter scaleWithDoc="0" alignWithMargins="0"/>
  <rowBreaks count="3" manualBreakCount="3">
    <brk id="34" max="25" man="1"/>
    <brk id="56" max="31" man="1"/>
    <brk id="64" max="3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AE116"/>
  <sheetViews>
    <sheetView view="pageBreakPreview" zoomScale="90" zoomScaleNormal="100" zoomScaleSheetLayoutView="90" workbookViewId="0">
      <pane xSplit="8" ySplit="5" topLeftCell="I82" activePane="bottomRight" state="frozen"/>
      <selection pane="topRight" activeCell="I1" sqref="I1"/>
      <selection pane="bottomLeft" activeCell="A6" sqref="A6"/>
      <selection pane="bottomRight" activeCell="R6" sqref="R6"/>
    </sheetView>
  </sheetViews>
  <sheetFormatPr defaultColWidth="9.140625" defaultRowHeight="12.75" x14ac:dyDescent="0.2"/>
  <cols>
    <col min="1" max="1" width="2.7109375" style="1" customWidth="1"/>
    <col min="2" max="2" width="29.28515625" style="4" customWidth="1"/>
    <col min="3" max="3" width="43.7109375" style="5" customWidth="1"/>
    <col min="4" max="4" width="19" style="1" customWidth="1"/>
    <col min="5" max="5" width="5.42578125" style="1" customWidth="1"/>
    <col min="6" max="6" width="5.7109375" style="1" customWidth="1"/>
    <col min="7" max="8" width="5.28515625" style="1" customWidth="1"/>
    <col min="9" max="9" width="18.28515625" style="6" customWidth="1"/>
    <col min="10" max="10" width="14.42578125" style="6" customWidth="1"/>
    <col min="11" max="11" width="15.42578125" style="6" customWidth="1"/>
    <col min="12" max="13" width="16.42578125" style="6" customWidth="1"/>
    <col min="14" max="14" width="16.5703125" style="6" customWidth="1"/>
    <col min="15" max="15" width="16.140625" style="6" customWidth="1"/>
    <col min="16" max="16" width="15.140625" style="6" customWidth="1"/>
    <col min="17" max="18" width="16.85546875" style="1" customWidth="1"/>
    <col min="19" max="24" width="15.140625" style="1" hidden="1" customWidth="1"/>
    <col min="25" max="25" width="15.140625" style="1" customWidth="1"/>
    <col min="26" max="26" width="16.140625" style="1" customWidth="1"/>
    <col min="27" max="16384" width="9.140625" style="1"/>
  </cols>
  <sheetData>
    <row r="1" spans="1:31" ht="90.75" customHeight="1" x14ac:dyDescent="0.2">
      <c r="A1" s="149"/>
      <c r="B1" s="149"/>
      <c r="C1" s="149"/>
      <c r="D1" s="149"/>
      <c r="E1" s="149"/>
      <c r="F1" s="149"/>
      <c r="G1" s="149"/>
      <c r="H1" s="149"/>
      <c r="I1" s="149"/>
      <c r="J1" s="149"/>
      <c r="K1" s="149"/>
      <c r="L1" s="149"/>
      <c r="M1" s="149"/>
      <c r="N1" s="152" t="s">
        <v>93</v>
      </c>
      <c r="O1" s="153"/>
      <c r="P1" s="153"/>
      <c r="Q1" s="153"/>
      <c r="R1" s="153"/>
      <c r="S1" s="5"/>
      <c r="T1" s="5"/>
      <c r="U1" s="5"/>
      <c r="V1" s="5"/>
      <c r="W1" s="5"/>
      <c r="X1" s="5"/>
      <c r="Y1" s="5"/>
      <c r="Z1" s="5"/>
      <c r="AA1" s="5"/>
      <c r="AB1" s="5"/>
      <c r="AC1" s="5"/>
      <c r="AD1" s="5"/>
      <c r="AE1" s="5"/>
    </row>
    <row r="2" spans="1:31" ht="54" customHeight="1" x14ac:dyDescent="0.2">
      <c r="A2" s="150" t="s">
        <v>96</v>
      </c>
      <c r="B2" s="150"/>
      <c r="C2" s="150"/>
      <c r="D2" s="150"/>
      <c r="E2" s="150"/>
      <c r="F2" s="150"/>
      <c r="G2" s="150"/>
      <c r="H2" s="150"/>
      <c r="I2" s="150"/>
      <c r="J2" s="150"/>
      <c r="K2" s="150"/>
      <c r="L2" s="150"/>
      <c r="M2" s="150"/>
      <c r="N2" s="150"/>
      <c r="O2" s="150"/>
      <c r="P2" s="150"/>
      <c r="Q2" s="5"/>
      <c r="R2" s="5"/>
      <c r="S2" s="5"/>
      <c r="T2" s="5"/>
      <c r="U2" s="5"/>
      <c r="V2" s="5"/>
      <c r="W2" s="5"/>
      <c r="X2" s="5"/>
      <c r="Y2" s="5"/>
      <c r="Z2" s="5"/>
      <c r="AA2" s="5"/>
      <c r="AB2" s="5"/>
      <c r="AC2" s="5"/>
      <c r="AD2" s="5"/>
      <c r="AE2" s="5"/>
    </row>
    <row r="3" spans="1:31" ht="28.5" customHeight="1" x14ac:dyDescent="0.2">
      <c r="A3" s="146" t="s">
        <v>0</v>
      </c>
      <c r="B3" s="146" t="s">
        <v>1</v>
      </c>
      <c r="C3" s="146" t="s">
        <v>2</v>
      </c>
      <c r="D3" s="146" t="s">
        <v>3</v>
      </c>
      <c r="E3" s="146" t="s">
        <v>4</v>
      </c>
      <c r="F3" s="146"/>
      <c r="G3" s="146"/>
      <c r="H3" s="146"/>
      <c r="I3" s="151" t="s">
        <v>5</v>
      </c>
      <c r="J3" s="151"/>
      <c r="K3" s="151"/>
      <c r="L3" s="151"/>
      <c r="M3" s="151"/>
      <c r="N3" s="151"/>
      <c r="O3" s="151"/>
      <c r="P3" s="151"/>
      <c r="Q3" s="151"/>
      <c r="R3" s="151"/>
      <c r="S3" s="5"/>
      <c r="T3" s="5"/>
      <c r="U3" s="5"/>
      <c r="V3" s="5"/>
      <c r="W3" s="5"/>
      <c r="X3" s="5"/>
      <c r="Y3" s="5"/>
      <c r="Z3" s="5"/>
      <c r="AA3" s="5"/>
      <c r="AB3" s="5"/>
      <c r="AC3" s="5"/>
      <c r="AD3" s="5"/>
      <c r="AE3" s="5"/>
    </row>
    <row r="4" spans="1:31" ht="51" x14ac:dyDescent="0.2">
      <c r="A4" s="146"/>
      <c r="B4" s="146"/>
      <c r="C4" s="146"/>
      <c r="D4" s="146"/>
      <c r="E4" s="92" t="s">
        <v>6</v>
      </c>
      <c r="F4" s="20" t="s">
        <v>7</v>
      </c>
      <c r="G4" s="20" t="s">
        <v>8</v>
      </c>
      <c r="H4" s="92" t="s">
        <v>9</v>
      </c>
      <c r="I4" s="93" t="s">
        <v>10</v>
      </c>
      <c r="J4" s="93" t="s">
        <v>11</v>
      </c>
      <c r="K4" s="93" t="s">
        <v>12</v>
      </c>
      <c r="L4" s="93" t="s">
        <v>13</v>
      </c>
      <c r="M4" s="93" t="s">
        <v>14</v>
      </c>
      <c r="N4" s="93" t="s">
        <v>15</v>
      </c>
      <c r="O4" s="93" t="s">
        <v>16</v>
      </c>
      <c r="P4" s="93" t="s">
        <v>17</v>
      </c>
      <c r="Q4" s="93" t="s">
        <v>58</v>
      </c>
      <c r="R4" s="93" t="s">
        <v>113</v>
      </c>
      <c r="S4" s="5"/>
      <c r="T4" s="5"/>
      <c r="U4" s="5"/>
      <c r="V4" s="5"/>
      <c r="W4" s="5"/>
      <c r="X4" s="5"/>
      <c r="Y4" s="5"/>
      <c r="Z4" s="5"/>
      <c r="AA4" s="5"/>
      <c r="AB4" s="5"/>
      <c r="AC4" s="5"/>
      <c r="AD4" s="5"/>
      <c r="AE4" s="5"/>
    </row>
    <row r="5" spans="1:31" ht="22.5" customHeight="1" x14ac:dyDescent="0.2">
      <c r="A5" s="92"/>
      <c r="B5" s="145" t="s">
        <v>18</v>
      </c>
      <c r="C5" s="145"/>
      <c r="D5" s="145"/>
      <c r="E5" s="145"/>
      <c r="F5" s="145"/>
      <c r="G5" s="145"/>
      <c r="H5" s="145"/>
      <c r="I5" s="145"/>
      <c r="J5" s="145"/>
      <c r="K5" s="145"/>
      <c r="L5" s="145"/>
      <c r="M5" s="145"/>
      <c r="N5" s="145"/>
      <c r="O5" s="145"/>
      <c r="P5" s="93"/>
      <c r="Q5" s="93"/>
      <c r="R5" s="93"/>
      <c r="S5" s="5"/>
      <c r="T5" s="5"/>
      <c r="U5" s="5"/>
      <c r="V5" s="5"/>
      <c r="W5" s="5"/>
      <c r="X5" s="5"/>
      <c r="Y5" s="5"/>
      <c r="Z5" s="5"/>
      <c r="AA5" s="5"/>
      <c r="AB5" s="5"/>
      <c r="AC5" s="5"/>
      <c r="AD5" s="5"/>
      <c r="AE5" s="5"/>
    </row>
    <row r="6" spans="1:31" ht="177.75" customHeight="1" x14ac:dyDescent="0.2">
      <c r="A6" s="92">
        <v>1</v>
      </c>
      <c r="B6" s="22" t="s">
        <v>19</v>
      </c>
      <c r="C6" s="23" t="s">
        <v>97</v>
      </c>
      <c r="D6" s="95" t="s">
        <v>20</v>
      </c>
      <c r="E6" s="95" t="s">
        <v>21</v>
      </c>
      <c r="F6" s="95" t="s">
        <v>21</v>
      </c>
      <c r="G6" s="95" t="s">
        <v>21</v>
      </c>
      <c r="H6" s="95" t="s">
        <v>21</v>
      </c>
      <c r="I6" s="9">
        <f>SUM(J6:R6)</f>
        <v>1547919206.848901</v>
      </c>
      <c r="J6" s="9">
        <f>J7</f>
        <v>55458000</v>
      </c>
      <c r="K6" s="9">
        <f t="shared" ref="K6:R6" si="0">K7</f>
        <v>404055729.36000001</v>
      </c>
      <c r="L6" s="9">
        <f t="shared" si="0"/>
        <v>236607702.5</v>
      </c>
      <c r="M6" s="9">
        <f t="shared" si="0"/>
        <v>185840147.65000001</v>
      </c>
      <c r="N6" s="9">
        <f t="shared" si="0"/>
        <v>97913076.920000002</v>
      </c>
      <c r="O6" s="9">
        <f t="shared" si="0"/>
        <v>15319583.9</v>
      </c>
      <c r="P6" s="9">
        <f t="shared" si="0"/>
        <v>193340556.23890111</v>
      </c>
      <c r="Q6" s="9">
        <f t="shared" si="0"/>
        <v>229142755.13999999</v>
      </c>
      <c r="R6" s="9">
        <f t="shared" si="0"/>
        <v>130241655.14</v>
      </c>
      <c r="S6" s="5"/>
      <c r="T6" s="5"/>
      <c r="U6" s="5"/>
      <c r="V6" s="5"/>
      <c r="W6" s="5"/>
      <c r="X6" s="5"/>
      <c r="Y6" s="5"/>
      <c r="Z6" s="5"/>
      <c r="AA6" s="5"/>
      <c r="AB6" s="5"/>
      <c r="AC6" s="5"/>
      <c r="AD6" s="5"/>
      <c r="AE6" s="5"/>
    </row>
    <row r="7" spans="1:31" s="2" customFormat="1" ht="73.5" customHeight="1" x14ac:dyDescent="0.2">
      <c r="A7" s="164">
        <v>2</v>
      </c>
      <c r="B7" s="168" t="s">
        <v>22</v>
      </c>
      <c r="C7" s="161" t="s">
        <v>98</v>
      </c>
      <c r="D7" s="95" t="s">
        <v>20</v>
      </c>
      <c r="E7" s="95" t="s">
        <v>21</v>
      </c>
      <c r="F7" s="95" t="s">
        <v>21</v>
      </c>
      <c r="G7" s="95" t="s">
        <v>21</v>
      </c>
      <c r="H7" s="95" t="s">
        <v>21</v>
      </c>
      <c r="I7" s="9">
        <f t="shared" ref="I7:I19" si="1">SUM(J7:R7)</f>
        <v>1547919206.848901</v>
      </c>
      <c r="J7" s="9">
        <f>J11+J16+J17+J18+J19</f>
        <v>55458000</v>
      </c>
      <c r="K7" s="9">
        <f t="shared" ref="K7:R7" si="2">K11+K16+K17+K18+K19</f>
        <v>404055729.36000001</v>
      </c>
      <c r="L7" s="9">
        <f t="shared" si="2"/>
        <v>236607702.5</v>
      </c>
      <c r="M7" s="9">
        <f t="shared" si="2"/>
        <v>185840147.65000001</v>
      </c>
      <c r="N7" s="9">
        <f t="shared" si="2"/>
        <v>97913076.920000002</v>
      </c>
      <c r="O7" s="9">
        <f t="shared" si="2"/>
        <v>15319583.9</v>
      </c>
      <c r="P7" s="9">
        <f t="shared" si="2"/>
        <v>193340556.23890111</v>
      </c>
      <c r="Q7" s="9">
        <f t="shared" si="2"/>
        <v>229142755.13999999</v>
      </c>
      <c r="R7" s="9">
        <f t="shared" si="2"/>
        <v>130241655.14</v>
      </c>
      <c r="S7" s="24"/>
      <c r="T7" s="24"/>
      <c r="U7" s="24"/>
      <c r="V7" s="24"/>
      <c r="W7" s="24"/>
      <c r="X7" s="24"/>
      <c r="Y7" s="24"/>
      <c r="Z7" s="24"/>
      <c r="AA7" s="24"/>
      <c r="AB7" s="24"/>
      <c r="AC7" s="24"/>
      <c r="AD7" s="24"/>
      <c r="AE7" s="24"/>
    </row>
    <row r="8" spans="1:31" s="2" customFormat="1" ht="29.25" customHeight="1" x14ac:dyDescent="0.2">
      <c r="A8" s="174"/>
      <c r="B8" s="169"/>
      <c r="C8" s="171"/>
      <c r="D8" s="95" t="s">
        <v>30</v>
      </c>
      <c r="E8" s="95" t="s">
        <v>21</v>
      </c>
      <c r="F8" s="95" t="s">
        <v>21</v>
      </c>
      <c r="G8" s="95" t="s">
        <v>21</v>
      </c>
      <c r="H8" s="95" t="s">
        <v>21</v>
      </c>
      <c r="I8" s="9">
        <f t="shared" si="1"/>
        <v>722071000</v>
      </c>
      <c r="J8" s="9">
        <f>J32</f>
        <v>55458000</v>
      </c>
      <c r="K8" s="9">
        <f t="shared" ref="K8:R8" si="3">K32</f>
        <v>401440000</v>
      </c>
      <c r="L8" s="9">
        <f t="shared" si="3"/>
        <v>135173000</v>
      </c>
      <c r="M8" s="9">
        <f t="shared" si="3"/>
        <v>110000000</v>
      </c>
      <c r="N8" s="9">
        <f>N32</f>
        <v>0</v>
      </c>
      <c r="O8" s="9">
        <f t="shared" si="3"/>
        <v>0</v>
      </c>
      <c r="P8" s="9">
        <f t="shared" si="3"/>
        <v>20000000</v>
      </c>
      <c r="Q8" s="9">
        <f t="shared" si="3"/>
        <v>0</v>
      </c>
      <c r="R8" s="9">
        <f t="shared" si="3"/>
        <v>0</v>
      </c>
      <c r="S8" s="25"/>
      <c r="T8" s="24"/>
      <c r="U8" s="24"/>
      <c r="V8" s="24"/>
      <c r="W8" s="24"/>
      <c r="X8" s="24"/>
      <c r="Y8" s="24"/>
      <c r="Z8" s="24"/>
      <c r="AA8" s="24"/>
      <c r="AB8" s="24"/>
      <c r="AC8" s="24"/>
      <c r="AD8" s="24"/>
      <c r="AE8" s="24"/>
    </row>
    <row r="9" spans="1:31" s="2" customFormat="1" ht="29.25" customHeight="1" x14ac:dyDescent="0.2">
      <c r="A9" s="174"/>
      <c r="B9" s="169"/>
      <c r="C9" s="171"/>
      <c r="D9" s="95" t="s">
        <v>31</v>
      </c>
      <c r="E9" s="95" t="s">
        <v>21</v>
      </c>
      <c r="F9" s="95" t="s">
        <v>21</v>
      </c>
      <c r="G9" s="95" t="s">
        <v>21</v>
      </c>
      <c r="H9" s="95" t="s">
        <v>21</v>
      </c>
      <c r="I9" s="9">
        <f>SUM(J9:R9)</f>
        <v>474901206.84890109</v>
      </c>
      <c r="J9" s="9" t="s">
        <v>92</v>
      </c>
      <c r="K9" s="9">
        <f t="shared" ref="K9:R9" si="4">K21+K33</f>
        <v>2615729.36</v>
      </c>
      <c r="L9" s="9">
        <f t="shared" si="4"/>
        <v>2434702.5</v>
      </c>
      <c r="M9" s="9">
        <f t="shared" si="4"/>
        <v>41040147.649999999</v>
      </c>
      <c r="N9" s="9">
        <f t="shared" si="4"/>
        <v>9986076.9199999999</v>
      </c>
      <c r="O9" s="9">
        <f t="shared" si="4"/>
        <v>15319583.9</v>
      </c>
      <c r="P9" s="9">
        <f>P21+P33</f>
        <v>134120556.23890111</v>
      </c>
      <c r="Q9" s="9">
        <f t="shared" ref="Q9" si="5">Q21+Q33</f>
        <v>139142755.13999999</v>
      </c>
      <c r="R9" s="9">
        <f t="shared" si="4"/>
        <v>130241655.14</v>
      </c>
      <c r="S9" s="24"/>
      <c r="T9" s="24"/>
      <c r="U9" s="24"/>
      <c r="V9" s="24"/>
      <c r="W9" s="24"/>
      <c r="X9" s="24"/>
      <c r="Y9" s="24"/>
      <c r="Z9" s="24"/>
      <c r="AA9" s="24"/>
      <c r="AB9" s="24"/>
      <c r="AC9" s="24"/>
      <c r="AD9" s="24"/>
      <c r="AE9" s="24"/>
    </row>
    <row r="10" spans="1:31" s="2" customFormat="1" ht="38.25" x14ac:dyDescent="0.2">
      <c r="A10" s="165"/>
      <c r="B10" s="170"/>
      <c r="C10" s="162"/>
      <c r="D10" s="95" t="s">
        <v>32</v>
      </c>
      <c r="E10" s="95" t="s">
        <v>21</v>
      </c>
      <c r="F10" s="95" t="s">
        <v>21</v>
      </c>
      <c r="G10" s="95" t="s">
        <v>21</v>
      </c>
      <c r="H10" s="95" t="s">
        <v>21</v>
      </c>
      <c r="I10" s="9">
        <f t="shared" si="1"/>
        <v>350947000</v>
      </c>
      <c r="J10" s="9">
        <f>J34</f>
        <v>0</v>
      </c>
      <c r="K10" s="9">
        <f t="shared" ref="K10:R10" si="6">K34</f>
        <v>0</v>
      </c>
      <c r="L10" s="9">
        <f t="shared" si="6"/>
        <v>99000000</v>
      </c>
      <c r="M10" s="9">
        <f t="shared" si="6"/>
        <v>34800000</v>
      </c>
      <c r="N10" s="9">
        <f t="shared" si="6"/>
        <v>87927000</v>
      </c>
      <c r="O10" s="9">
        <f t="shared" si="6"/>
        <v>0</v>
      </c>
      <c r="P10" s="9">
        <f t="shared" si="6"/>
        <v>39220000</v>
      </c>
      <c r="Q10" s="9">
        <f t="shared" si="6"/>
        <v>90000000</v>
      </c>
      <c r="R10" s="9">
        <f t="shared" si="6"/>
        <v>0</v>
      </c>
      <c r="S10" s="24"/>
      <c r="T10" s="24"/>
      <c r="U10" s="24"/>
      <c r="V10" s="24"/>
      <c r="W10" s="24"/>
      <c r="X10" s="24"/>
      <c r="Y10" s="24"/>
      <c r="Z10" s="24"/>
      <c r="AA10" s="24"/>
      <c r="AB10" s="24"/>
      <c r="AC10" s="24"/>
      <c r="AD10" s="24"/>
      <c r="AE10" s="24"/>
    </row>
    <row r="11" spans="1:31" ht="89.25" x14ac:dyDescent="0.2">
      <c r="A11" s="92">
        <v>3</v>
      </c>
      <c r="B11" s="26" t="s">
        <v>23</v>
      </c>
      <c r="C11" s="92" t="s">
        <v>24</v>
      </c>
      <c r="D11" s="92" t="s">
        <v>25</v>
      </c>
      <c r="E11" s="92" t="s">
        <v>21</v>
      </c>
      <c r="F11" s="92" t="s">
        <v>21</v>
      </c>
      <c r="G11" s="92" t="s">
        <v>21</v>
      </c>
      <c r="H11" s="92" t="s">
        <v>21</v>
      </c>
      <c r="I11" s="91">
        <f t="shared" si="1"/>
        <v>0</v>
      </c>
      <c r="J11" s="91">
        <f>J12</f>
        <v>0</v>
      </c>
      <c r="K11" s="91">
        <f t="shared" ref="K11:R11" si="7">K12</f>
        <v>0</v>
      </c>
      <c r="L11" s="91">
        <f t="shared" si="7"/>
        <v>0</v>
      </c>
      <c r="M11" s="91">
        <f t="shared" si="7"/>
        <v>0</v>
      </c>
      <c r="N11" s="91">
        <f t="shared" si="7"/>
        <v>0</v>
      </c>
      <c r="O11" s="91">
        <f t="shared" si="7"/>
        <v>0</v>
      </c>
      <c r="P11" s="91">
        <f t="shared" si="7"/>
        <v>0</v>
      </c>
      <c r="Q11" s="91">
        <f t="shared" si="7"/>
        <v>0</v>
      </c>
      <c r="R11" s="91">
        <f t="shared" si="7"/>
        <v>0</v>
      </c>
      <c r="S11" s="5"/>
      <c r="T11" s="5"/>
      <c r="U11" s="5"/>
      <c r="V11" s="5"/>
      <c r="W11" s="5"/>
      <c r="X11" s="5"/>
      <c r="Y11" s="5"/>
      <c r="Z11" s="5"/>
      <c r="AA11" s="5"/>
      <c r="AB11" s="5"/>
      <c r="AC11" s="5"/>
      <c r="AD11" s="5"/>
      <c r="AE11" s="5"/>
    </row>
    <row r="12" spans="1:31" ht="89.25" x14ac:dyDescent="0.2">
      <c r="A12" s="92">
        <v>4</v>
      </c>
      <c r="B12" s="26" t="s">
        <v>26</v>
      </c>
      <c r="C12" s="92" t="s">
        <v>24</v>
      </c>
      <c r="D12" s="92" t="s">
        <v>25</v>
      </c>
      <c r="E12" s="92" t="s">
        <v>21</v>
      </c>
      <c r="F12" s="92" t="s">
        <v>21</v>
      </c>
      <c r="G12" s="92" t="s">
        <v>21</v>
      </c>
      <c r="H12" s="92" t="s">
        <v>21</v>
      </c>
      <c r="I12" s="91">
        <f t="shared" si="1"/>
        <v>0</v>
      </c>
      <c r="J12" s="91">
        <f>J13+J14+J15</f>
        <v>0</v>
      </c>
      <c r="K12" s="91">
        <f t="shared" ref="K12:R12" si="8">K13+K14+K15</f>
        <v>0</v>
      </c>
      <c r="L12" s="91">
        <f t="shared" si="8"/>
        <v>0</v>
      </c>
      <c r="M12" s="91">
        <f t="shared" si="8"/>
        <v>0</v>
      </c>
      <c r="N12" s="91">
        <f t="shared" si="8"/>
        <v>0</v>
      </c>
      <c r="O12" s="91">
        <f t="shared" si="8"/>
        <v>0</v>
      </c>
      <c r="P12" s="91">
        <f t="shared" si="8"/>
        <v>0</v>
      </c>
      <c r="Q12" s="91">
        <f t="shared" si="8"/>
        <v>0</v>
      </c>
      <c r="R12" s="91">
        <f t="shared" si="8"/>
        <v>0</v>
      </c>
      <c r="S12" s="5"/>
      <c r="T12" s="5"/>
      <c r="U12" s="5"/>
      <c r="V12" s="5"/>
      <c r="W12" s="5"/>
      <c r="X12" s="5"/>
      <c r="Y12" s="5"/>
      <c r="Z12" s="5"/>
      <c r="AA12" s="5"/>
      <c r="AB12" s="5"/>
      <c r="AC12" s="5"/>
      <c r="AD12" s="5"/>
      <c r="AE12" s="5"/>
    </row>
    <row r="13" spans="1:31" ht="63.75" x14ac:dyDescent="0.2">
      <c r="A13" s="92">
        <v>5</v>
      </c>
      <c r="B13" s="26" t="s">
        <v>99</v>
      </c>
      <c r="C13" s="92" t="s">
        <v>24</v>
      </c>
      <c r="D13" s="92" t="s">
        <v>25</v>
      </c>
      <c r="E13" s="92" t="s">
        <v>21</v>
      </c>
      <c r="F13" s="92" t="s">
        <v>21</v>
      </c>
      <c r="G13" s="92" t="s">
        <v>21</v>
      </c>
      <c r="H13" s="92" t="s">
        <v>21</v>
      </c>
      <c r="I13" s="91">
        <f t="shared" si="1"/>
        <v>0</v>
      </c>
      <c r="J13" s="91"/>
      <c r="K13" s="91"/>
      <c r="L13" s="91"/>
      <c r="M13" s="91"/>
      <c r="N13" s="91"/>
      <c r="O13" s="91"/>
      <c r="P13" s="91"/>
      <c r="Q13" s="91"/>
      <c r="R13" s="91"/>
      <c r="S13" s="5"/>
      <c r="T13" s="5"/>
      <c r="U13" s="5"/>
      <c r="V13" s="5"/>
      <c r="W13" s="5"/>
      <c r="X13" s="5"/>
      <c r="Y13" s="5"/>
      <c r="Z13" s="5"/>
      <c r="AA13" s="5"/>
      <c r="AB13" s="5"/>
      <c r="AC13" s="5"/>
      <c r="AD13" s="5"/>
      <c r="AE13" s="5"/>
    </row>
    <row r="14" spans="1:31" ht="38.25" x14ac:dyDescent="0.2">
      <c r="A14" s="92">
        <v>6</v>
      </c>
      <c r="B14" s="26" t="s">
        <v>100</v>
      </c>
      <c r="C14" s="92" t="s">
        <v>24</v>
      </c>
      <c r="D14" s="92" t="s">
        <v>25</v>
      </c>
      <c r="E14" s="92" t="s">
        <v>21</v>
      </c>
      <c r="F14" s="92" t="s">
        <v>21</v>
      </c>
      <c r="G14" s="92" t="s">
        <v>21</v>
      </c>
      <c r="H14" s="92" t="s">
        <v>21</v>
      </c>
      <c r="I14" s="91">
        <f t="shared" si="1"/>
        <v>0</v>
      </c>
      <c r="J14" s="91"/>
      <c r="K14" s="91"/>
      <c r="L14" s="91"/>
      <c r="M14" s="91"/>
      <c r="N14" s="91"/>
      <c r="O14" s="91"/>
      <c r="P14" s="91"/>
      <c r="Q14" s="91"/>
      <c r="R14" s="91"/>
      <c r="S14" s="5"/>
      <c r="T14" s="5"/>
      <c r="U14" s="5"/>
      <c r="V14" s="5"/>
      <c r="W14" s="5"/>
      <c r="X14" s="5"/>
      <c r="Y14" s="5"/>
      <c r="Z14" s="5"/>
      <c r="AA14" s="5"/>
      <c r="AB14" s="5"/>
      <c r="AC14" s="5"/>
      <c r="AD14" s="5"/>
      <c r="AE14" s="5"/>
    </row>
    <row r="15" spans="1:31" ht="51" x14ac:dyDescent="0.2">
      <c r="A15" s="92">
        <v>7</v>
      </c>
      <c r="B15" s="26" t="s">
        <v>101</v>
      </c>
      <c r="C15" s="92" t="s">
        <v>24</v>
      </c>
      <c r="D15" s="92" t="s">
        <v>25</v>
      </c>
      <c r="E15" s="92" t="s">
        <v>21</v>
      </c>
      <c r="F15" s="92" t="s">
        <v>21</v>
      </c>
      <c r="G15" s="92" t="s">
        <v>21</v>
      </c>
      <c r="H15" s="92" t="s">
        <v>21</v>
      </c>
      <c r="I15" s="91">
        <f t="shared" si="1"/>
        <v>0</v>
      </c>
      <c r="J15" s="91"/>
      <c r="K15" s="91"/>
      <c r="L15" s="91"/>
      <c r="M15" s="91"/>
      <c r="N15" s="91"/>
      <c r="O15" s="91"/>
      <c r="P15" s="91"/>
      <c r="Q15" s="91"/>
      <c r="R15" s="91"/>
      <c r="S15" s="5"/>
      <c r="T15" s="5"/>
      <c r="U15" s="5"/>
      <c r="V15" s="5"/>
      <c r="W15" s="5"/>
      <c r="X15" s="5"/>
      <c r="Y15" s="5"/>
      <c r="Z15" s="5"/>
      <c r="AA15" s="5"/>
      <c r="AB15" s="5"/>
      <c r="AC15" s="5"/>
      <c r="AD15" s="5"/>
      <c r="AE15" s="5"/>
    </row>
    <row r="16" spans="1:31" ht="89.25" x14ac:dyDescent="0.2">
      <c r="A16" s="92">
        <v>8</v>
      </c>
      <c r="B16" s="26" t="s">
        <v>27</v>
      </c>
      <c r="C16" s="92" t="s">
        <v>102</v>
      </c>
      <c r="D16" s="92" t="s">
        <v>28</v>
      </c>
      <c r="E16" s="92" t="s">
        <v>21</v>
      </c>
      <c r="F16" s="92" t="s">
        <v>21</v>
      </c>
      <c r="G16" s="92" t="s">
        <v>21</v>
      </c>
      <c r="H16" s="92" t="s">
        <v>21</v>
      </c>
      <c r="I16" s="91">
        <f t="shared" si="1"/>
        <v>4551431.8599999994</v>
      </c>
      <c r="J16" s="91">
        <f>J21</f>
        <v>0</v>
      </c>
      <c r="K16" s="91">
        <f t="shared" ref="K16:R16" si="9">K21</f>
        <v>2615729.36</v>
      </c>
      <c r="L16" s="91">
        <f t="shared" si="9"/>
        <v>1935702.5</v>
      </c>
      <c r="M16" s="91">
        <f t="shared" si="9"/>
        <v>0</v>
      </c>
      <c r="N16" s="91">
        <f t="shared" si="9"/>
        <v>0</v>
      </c>
      <c r="O16" s="91">
        <f t="shared" si="9"/>
        <v>0</v>
      </c>
      <c r="P16" s="91">
        <f t="shared" si="9"/>
        <v>0</v>
      </c>
      <c r="Q16" s="91">
        <f t="shared" si="9"/>
        <v>0</v>
      </c>
      <c r="R16" s="91">
        <f t="shared" si="9"/>
        <v>0</v>
      </c>
      <c r="S16" s="5"/>
      <c r="T16" s="5"/>
      <c r="U16" s="5"/>
      <c r="V16" s="5"/>
      <c r="W16" s="5"/>
      <c r="X16" s="5"/>
      <c r="Y16" s="5"/>
      <c r="Z16" s="5"/>
      <c r="AA16" s="5"/>
      <c r="AB16" s="5"/>
      <c r="AC16" s="5"/>
      <c r="AD16" s="5"/>
      <c r="AE16" s="5"/>
    </row>
    <row r="17" spans="1:31" ht="40.5" customHeight="1" x14ac:dyDescent="0.2">
      <c r="A17" s="146">
        <v>9</v>
      </c>
      <c r="B17" s="144" t="s">
        <v>29</v>
      </c>
      <c r="C17" s="146" t="s">
        <v>59</v>
      </c>
      <c r="D17" s="92" t="s">
        <v>30</v>
      </c>
      <c r="E17" s="92" t="s">
        <v>21</v>
      </c>
      <c r="F17" s="92" t="s">
        <v>21</v>
      </c>
      <c r="G17" s="92" t="s">
        <v>21</v>
      </c>
      <c r="H17" s="92" t="s">
        <v>21</v>
      </c>
      <c r="I17" s="91">
        <f t="shared" si="1"/>
        <v>722071000</v>
      </c>
      <c r="J17" s="91">
        <f>J32</f>
        <v>55458000</v>
      </c>
      <c r="K17" s="91">
        <f t="shared" ref="K17:R19" si="10">K32</f>
        <v>401440000</v>
      </c>
      <c r="L17" s="91">
        <f t="shared" si="10"/>
        <v>135173000</v>
      </c>
      <c r="M17" s="91">
        <f t="shared" si="10"/>
        <v>110000000</v>
      </c>
      <c r="N17" s="91">
        <f t="shared" si="10"/>
        <v>0</v>
      </c>
      <c r="O17" s="91">
        <f t="shared" si="10"/>
        <v>0</v>
      </c>
      <c r="P17" s="91">
        <f t="shared" si="10"/>
        <v>20000000</v>
      </c>
      <c r="Q17" s="91">
        <f t="shared" si="10"/>
        <v>0</v>
      </c>
      <c r="R17" s="91">
        <f t="shared" si="10"/>
        <v>0</v>
      </c>
      <c r="S17" s="5"/>
      <c r="T17" s="5"/>
      <c r="U17" s="5"/>
      <c r="V17" s="5"/>
      <c r="W17" s="5"/>
      <c r="X17" s="5"/>
      <c r="Y17" s="5"/>
      <c r="Z17" s="5"/>
      <c r="AA17" s="5"/>
      <c r="AB17" s="5"/>
      <c r="AC17" s="5"/>
      <c r="AD17" s="5"/>
      <c r="AE17" s="5"/>
    </row>
    <row r="18" spans="1:31" ht="40.5" customHeight="1" x14ac:dyDescent="0.2">
      <c r="A18" s="146"/>
      <c r="B18" s="144"/>
      <c r="C18" s="146"/>
      <c r="D18" s="92" t="s">
        <v>31</v>
      </c>
      <c r="E18" s="92"/>
      <c r="F18" s="92"/>
      <c r="G18" s="92"/>
      <c r="H18" s="92"/>
      <c r="I18" s="91">
        <f t="shared" si="1"/>
        <v>470349774.98890108</v>
      </c>
      <c r="J18" s="91">
        <f t="shared" ref="J18:P19" si="11">J33</f>
        <v>0</v>
      </c>
      <c r="K18" s="91">
        <f t="shared" si="11"/>
        <v>0</v>
      </c>
      <c r="L18" s="91">
        <f t="shared" si="11"/>
        <v>499000</v>
      </c>
      <c r="M18" s="91">
        <f t="shared" si="11"/>
        <v>41040147.649999999</v>
      </c>
      <c r="N18" s="91">
        <f t="shared" si="11"/>
        <v>9986076.9199999999</v>
      </c>
      <c r="O18" s="91">
        <f t="shared" si="11"/>
        <v>15319583.9</v>
      </c>
      <c r="P18" s="91">
        <f t="shared" si="11"/>
        <v>134120556.23890111</v>
      </c>
      <c r="Q18" s="91">
        <f t="shared" si="10"/>
        <v>139142755.13999999</v>
      </c>
      <c r="R18" s="91">
        <f t="shared" si="10"/>
        <v>130241655.14</v>
      </c>
      <c r="S18" s="5"/>
      <c r="T18" s="5"/>
      <c r="U18" s="5"/>
      <c r="V18" s="5"/>
      <c r="W18" s="5"/>
      <c r="X18" s="5"/>
      <c r="Y18" s="5"/>
      <c r="Z18" s="5"/>
      <c r="AA18" s="5"/>
      <c r="AB18" s="5"/>
      <c r="AC18" s="5"/>
      <c r="AD18" s="5"/>
      <c r="AE18" s="5"/>
    </row>
    <row r="19" spans="1:31" ht="40.5" customHeight="1" x14ac:dyDescent="0.2">
      <c r="A19" s="146"/>
      <c r="B19" s="144"/>
      <c r="C19" s="146"/>
      <c r="D19" s="92" t="s">
        <v>32</v>
      </c>
      <c r="E19" s="92" t="s">
        <v>21</v>
      </c>
      <c r="F19" s="92" t="s">
        <v>21</v>
      </c>
      <c r="G19" s="92" t="s">
        <v>21</v>
      </c>
      <c r="H19" s="92" t="s">
        <v>21</v>
      </c>
      <c r="I19" s="91">
        <f t="shared" si="1"/>
        <v>350947000</v>
      </c>
      <c r="J19" s="91">
        <f t="shared" si="11"/>
        <v>0</v>
      </c>
      <c r="K19" s="91">
        <f t="shared" si="11"/>
        <v>0</v>
      </c>
      <c r="L19" s="91">
        <f t="shared" si="11"/>
        <v>99000000</v>
      </c>
      <c r="M19" s="91">
        <f t="shared" si="11"/>
        <v>34800000</v>
      </c>
      <c r="N19" s="91">
        <f t="shared" si="11"/>
        <v>87927000</v>
      </c>
      <c r="O19" s="91">
        <f t="shared" si="11"/>
        <v>0</v>
      </c>
      <c r="P19" s="91">
        <f t="shared" si="11"/>
        <v>39220000</v>
      </c>
      <c r="Q19" s="91">
        <f t="shared" si="10"/>
        <v>90000000</v>
      </c>
      <c r="R19" s="91">
        <f t="shared" si="10"/>
        <v>0</v>
      </c>
      <c r="S19" s="5"/>
      <c r="T19" s="5"/>
      <c r="U19" s="5"/>
      <c r="V19" s="5"/>
      <c r="W19" s="5"/>
      <c r="X19" s="5"/>
      <c r="Y19" s="5"/>
      <c r="Z19" s="5"/>
      <c r="AA19" s="5"/>
      <c r="AB19" s="5"/>
      <c r="AC19" s="5"/>
      <c r="AD19" s="5"/>
      <c r="AE19" s="5"/>
    </row>
    <row r="20" spans="1:31" ht="18.75" x14ac:dyDescent="0.2">
      <c r="A20" s="145" t="s">
        <v>103</v>
      </c>
      <c r="B20" s="145"/>
      <c r="C20" s="145"/>
      <c r="D20" s="145"/>
      <c r="E20" s="145"/>
      <c r="F20" s="145"/>
      <c r="G20" s="145"/>
      <c r="H20" s="145"/>
      <c r="I20" s="145"/>
      <c r="J20" s="145"/>
      <c r="K20" s="145"/>
      <c r="L20" s="145"/>
      <c r="M20" s="145"/>
      <c r="N20" s="145"/>
      <c r="O20" s="145"/>
      <c r="P20" s="145"/>
      <c r="Q20" s="5"/>
      <c r="R20" s="5"/>
      <c r="S20" s="5"/>
      <c r="T20" s="5"/>
      <c r="U20" s="5"/>
      <c r="V20" s="5"/>
      <c r="W20" s="5"/>
      <c r="X20" s="5"/>
      <c r="Y20" s="5"/>
      <c r="Z20" s="5"/>
      <c r="AA20" s="5"/>
      <c r="AB20" s="5"/>
      <c r="AC20" s="5"/>
      <c r="AD20" s="5"/>
      <c r="AE20" s="5"/>
    </row>
    <row r="21" spans="1:31" ht="109.5" customHeight="1" x14ac:dyDescent="0.2">
      <c r="A21" s="92">
        <v>10</v>
      </c>
      <c r="B21" s="27" t="s">
        <v>64</v>
      </c>
      <c r="C21" s="95" t="s">
        <v>104</v>
      </c>
      <c r="D21" s="95" t="s">
        <v>28</v>
      </c>
      <c r="E21" s="95" t="s">
        <v>21</v>
      </c>
      <c r="F21" s="95" t="s">
        <v>21</v>
      </c>
      <c r="G21" s="95" t="s">
        <v>21</v>
      </c>
      <c r="H21" s="95" t="s">
        <v>21</v>
      </c>
      <c r="I21" s="91">
        <f t="shared" ref="I21:I29" si="12">SUM(J21:R21)</f>
        <v>4551431.8599999994</v>
      </c>
      <c r="J21" s="9">
        <f>J22</f>
        <v>0</v>
      </c>
      <c r="K21" s="9">
        <f t="shared" ref="K21:R21" si="13">K22</f>
        <v>2615729.36</v>
      </c>
      <c r="L21" s="9">
        <f t="shared" si="13"/>
        <v>1935702.5</v>
      </c>
      <c r="M21" s="9">
        <f t="shared" si="13"/>
        <v>0</v>
      </c>
      <c r="N21" s="9">
        <f t="shared" si="13"/>
        <v>0</v>
      </c>
      <c r="O21" s="9">
        <f t="shared" si="13"/>
        <v>0</v>
      </c>
      <c r="P21" s="9">
        <f t="shared" si="13"/>
        <v>0</v>
      </c>
      <c r="Q21" s="9">
        <f t="shared" si="13"/>
        <v>0</v>
      </c>
      <c r="R21" s="9">
        <f t="shared" si="13"/>
        <v>0</v>
      </c>
      <c r="S21" s="5"/>
      <c r="T21" s="5"/>
      <c r="U21" s="5"/>
      <c r="V21" s="5"/>
      <c r="W21" s="5"/>
      <c r="X21" s="5"/>
      <c r="Y21" s="5"/>
      <c r="Z21" s="5"/>
      <c r="AA21" s="5"/>
      <c r="AB21" s="5"/>
      <c r="AC21" s="5"/>
      <c r="AD21" s="5"/>
      <c r="AE21" s="5"/>
    </row>
    <row r="22" spans="1:31" ht="105.75" customHeight="1" x14ac:dyDescent="0.2">
      <c r="A22" s="92">
        <v>11</v>
      </c>
      <c r="B22" s="27" t="s">
        <v>33</v>
      </c>
      <c r="C22" s="95" t="s">
        <v>105</v>
      </c>
      <c r="D22" s="95" t="s">
        <v>28</v>
      </c>
      <c r="E22" s="95" t="s">
        <v>21</v>
      </c>
      <c r="F22" s="95" t="s">
        <v>21</v>
      </c>
      <c r="G22" s="95" t="s">
        <v>21</v>
      </c>
      <c r="H22" s="95" t="s">
        <v>21</v>
      </c>
      <c r="I22" s="91">
        <f t="shared" si="12"/>
        <v>4551431.8599999994</v>
      </c>
      <c r="J22" s="9">
        <f>J23+J24+J25+J26</f>
        <v>0</v>
      </c>
      <c r="K22" s="9">
        <f t="shared" ref="K22:R22" si="14">K23+K24+K25+K26</f>
        <v>2615729.36</v>
      </c>
      <c r="L22" s="9">
        <f t="shared" si="14"/>
        <v>1935702.5</v>
      </c>
      <c r="M22" s="9">
        <f t="shared" si="14"/>
        <v>0</v>
      </c>
      <c r="N22" s="9">
        <f t="shared" si="14"/>
        <v>0</v>
      </c>
      <c r="O22" s="9">
        <f t="shared" si="14"/>
        <v>0</v>
      </c>
      <c r="P22" s="9">
        <f t="shared" si="14"/>
        <v>0</v>
      </c>
      <c r="Q22" s="9">
        <f t="shared" si="14"/>
        <v>0</v>
      </c>
      <c r="R22" s="9">
        <f t="shared" si="14"/>
        <v>0</v>
      </c>
      <c r="S22" s="5"/>
      <c r="T22" s="5"/>
      <c r="U22" s="5"/>
      <c r="V22" s="5"/>
      <c r="W22" s="5"/>
      <c r="X22" s="5"/>
      <c r="Y22" s="5"/>
      <c r="Z22" s="5"/>
      <c r="AA22" s="5"/>
      <c r="AB22" s="5"/>
      <c r="AC22" s="5"/>
      <c r="AD22" s="5"/>
      <c r="AE22" s="5"/>
    </row>
    <row r="23" spans="1:31" ht="72" x14ac:dyDescent="0.2">
      <c r="A23" s="92">
        <v>12</v>
      </c>
      <c r="B23" s="96" t="s">
        <v>34</v>
      </c>
      <c r="C23" s="94" t="s">
        <v>106</v>
      </c>
      <c r="D23" s="92" t="s">
        <v>28</v>
      </c>
      <c r="E23" s="92" t="s">
        <v>21</v>
      </c>
      <c r="F23" s="92" t="s">
        <v>21</v>
      </c>
      <c r="G23" s="92" t="s">
        <v>21</v>
      </c>
      <c r="H23" s="92" t="s">
        <v>21</v>
      </c>
      <c r="I23" s="91">
        <f t="shared" si="12"/>
        <v>4551431.8599999994</v>
      </c>
      <c r="J23" s="91">
        <v>0</v>
      </c>
      <c r="K23" s="91">
        <v>2615729.36</v>
      </c>
      <c r="L23" s="91">
        <v>1935702.5</v>
      </c>
      <c r="M23" s="91">
        <v>0</v>
      </c>
      <c r="N23" s="91">
        <v>0</v>
      </c>
      <c r="O23" s="91">
        <v>0</v>
      </c>
      <c r="P23" s="91"/>
      <c r="Q23" s="91"/>
      <c r="R23" s="91"/>
      <c r="S23" s="5"/>
      <c r="T23" s="5"/>
      <c r="U23" s="5"/>
      <c r="V23" s="5"/>
      <c r="W23" s="5"/>
      <c r="X23" s="5"/>
      <c r="Y23" s="5"/>
      <c r="Z23" s="5"/>
      <c r="AA23" s="5"/>
      <c r="AB23" s="5"/>
      <c r="AC23" s="5"/>
      <c r="AD23" s="5"/>
      <c r="AE23" s="5"/>
    </row>
    <row r="24" spans="1:31" ht="48" x14ac:dyDescent="0.2">
      <c r="A24" s="92">
        <v>13</v>
      </c>
      <c r="B24" s="96" t="s">
        <v>35</v>
      </c>
      <c r="C24" s="94" t="s">
        <v>24</v>
      </c>
      <c r="D24" s="92" t="s">
        <v>25</v>
      </c>
      <c r="E24" s="92" t="s">
        <v>21</v>
      </c>
      <c r="F24" s="92" t="s">
        <v>21</v>
      </c>
      <c r="G24" s="92" t="s">
        <v>21</v>
      </c>
      <c r="H24" s="92" t="s">
        <v>21</v>
      </c>
      <c r="I24" s="91">
        <f t="shared" si="12"/>
        <v>0</v>
      </c>
      <c r="J24" s="91"/>
      <c r="K24" s="91"/>
      <c r="L24" s="91"/>
      <c r="M24" s="91"/>
      <c r="N24" s="91"/>
      <c r="O24" s="91"/>
      <c r="P24" s="91"/>
      <c r="Q24" s="91"/>
      <c r="R24" s="91"/>
      <c r="S24" s="5"/>
      <c r="T24" s="5"/>
      <c r="U24" s="5"/>
      <c r="V24" s="5"/>
      <c r="W24" s="5"/>
      <c r="X24" s="5"/>
      <c r="Y24" s="5"/>
      <c r="Z24" s="5"/>
      <c r="AA24" s="5"/>
      <c r="AB24" s="5"/>
      <c r="AC24" s="5"/>
      <c r="AD24" s="5"/>
      <c r="AE24" s="5"/>
    </row>
    <row r="25" spans="1:31" ht="36" x14ac:dyDescent="0.2">
      <c r="A25" s="92">
        <v>14</v>
      </c>
      <c r="B25" s="96" t="s">
        <v>36</v>
      </c>
      <c r="C25" s="94" t="s">
        <v>24</v>
      </c>
      <c r="D25" s="92" t="s">
        <v>25</v>
      </c>
      <c r="E25" s="92" t="s">
        <v>21</v>
      </c>
      <c r="F25" s="92" t="s">
        <v>21</v>
      </c>
      <c r="G25" s="92" t="s">
        <v>21</v>
      </c>
      <c r="H25" s="92" t="s">
        <v>21</v>
      </c>
      <c r="I25" s="91">
        <f t="shared" si="12"/>
        <v>0</v>
      </c>
      <c r="J25" s="91"/>
      <c r="K25" s="91"/>
      <c r="L25" s="91"/>
      <c r="M25" s="91"/>
      <c r="N25" s="91"/>
      <c r="O25" s="91"/>
      <c r="P25" s="91"/>
      <c r="Q25" s="91"/>
      <c r="R25" s="91"/>
      <c r="S25" s="5"/>
      <c r="T25" s="5"/>
      <c r="U25" s="5"/>
      <c r="V25" s="5"/>
      <c r="W25" s="5"/>
      <c r="X25" s="5"/>
      <c r="Y25" s="5"/>
      <c r="Z25" s="5"/>
      <c r="AA25" s="5"/>
      <c r="AB25" s="5"/>
      <c r="AC25" s="5"/>
      <c r="AD25" s="5"/>
      <c r="AE25" s="5"/>
    </row>
    <row r="26" spans="1:31" ht="72" x14ac:dyDescent="0.2">
      <c r="A26" s="146">
        <v>15</v>
      </c>
      <c r="B26" s="96" t="s">
        <v>65</v>
      </c>
      <c r="C26" s="94" t="s">
        <v>107</v>
      </c>
      <c r="D26" s="92" t="s">
        <v>25</v>
      </c>
      <c r="E26" s="92" t="s">
        <v>21</v>
      </c>
      <c r="F26" s="92" t="s">
        <v>21</v>
      </c>
      <c r="G26" s="92" t="s">
        <v>21</v>
      </c>
      <c r="H26" s="92" t="s">
        <v>21</v>
      </c>
      <c r="I26" s="91">
        <f t="shared" si="12"/>
        <v>0</v>
      </c>
      <c r="J26" s="91"/>
      <c r="K26" s="91"/>
      <c r="L26" s="91"/>
      <c r="M26" s="91"/>
      <c r="N26" s="91"/>
      <c r="O26" s="91"/>
      <c r="P26" s="91"/>
      <c r="Q26" s="91"/>
      <c r="R26" s="91"/>
      <c r="S26" s="5"/>
      <c r="T26" s="5"/>
      <c r="U26" s="5"/>
      <c r="V26" s="5"/>
      <c r="W26" s="5"/>
      <c r="X26" s="5"/>
      <c r="Y26" s="5"/>
      <c r="Z26" s="5"/>
      <c r="AA26" s="5"/>
      <c r="AB26" s="5"/>
      <c r="AC26" s="5"/>
      <c r="AD26" s="5"/>
      <c r="AE26" s="5"/>
    </row>
    <row r="27" spans="1:31" ht="24" customHeight="1" x14ac:dyDescent="0.2">
      <c r="A27" s="146"/>
      <c r="B27" s="147" t="s">
        <v>37</v>
      </c>
      <c r="C27" s="147"/>
      <c r="D27" s="147"/>
      <c r="E27" s="147"/>
      <c r="F27" s="147"/>
      <c r="G27" s="147"/>
      <c r="H27" s="147"/>
      <c r="I27" s="91">
        <f t="shared" si="12"/>
        <v>4551431.8599999994</v>
      </c>
      <c r="J27" s="9">
        <f>J21</f>
        <v>0</v>
      </c>
      <c r="K27" s="9">
        <f t="shared" ref="K27:R27" si="15">K21</f>
        <v>2615729.36</v>
      </c>
      <c r="L27" s="9">
        <f t="shared" si="15"/>
        <v>1935702.5</v>
      </c>
      <c r="M27" s="9">
        <f t="shared" si="15"/>
        <v>0</v>
      </c>
      <c r="N27" s="9">
        <f t="shared" si="15"/>
        <v>0</v>
      </c>
      <c r="O27" s="9">
        <f t="shared" si="15"/>
        <v>0</v>
      </c>
      <c r="P27" s="9">
        <f t="shared" si="15"/>
        <v>0</v>
      </c>
      <c r="Q27" s="9">
        <f t="shared" si="15"/>
        <v>0</v>
      </c>
      <c r="R27" s="9">
        <f t="shared" si="15"/>
        <v>0</v>
      </c>
      <c r="S27" s="5"/>
      <c r="T27" s="5"/>
      <c r="U27" s="5"/>
      <c r="V27" s="5"/>
      <c r="W27" s="5"/>
      <c r="X27" s="5"/>
      <c r="Y27" s="5"/>
      <c r="Z27" s="5"/>
      <c r="AA27" s="5"/>
      <c r="AB27" s="5"/>
      <c r="AC27" s="5"/>
      <c r="AD27" s="5"/>
      <c r="AE27" s="5"/>
    </row>
    <row r="28" spans="1:31" ht="24" customHeight="1" x14ac:dyDescent="0.2">
      <c r="A28" s="146"/>
      <c r="B28" s="148" t="s">
        <v>38</v>
      </c>
      <c r="C28" s="148"/>
      <c r="D28" s="148"/>
      <c r="E28" s="148"/>
      <c r="F28" s="148"/>
      <c r="G28" s="148"/>
      <c r="H28" s="148"/>
      <c r="I28" s="91">
        <f t="shared" si="12"/>
        <v>4551431.8599999994</v>
      </c>
      <c r="J28" s="91">
        <v>0</v>
      </c>
      <c r="K28" s="91">
        <f>K21</f>
        <v>2615729.36</v>
      </c>
      <c r="L28" s="91">
        <f t="shared" ref="L28:R28" si="16">L21</f>
        <v>1935702.5</v>
      </c>
      <c r="M28" s="91">
        <f t="shared" si="16"/>
        <v>0</v>
      </c>
      <c r="N28" s="91">
        <f t="shared" si="16"/>
        <v>0</v>
      </c>
      <c r="O28" s="91">
        <f t="shared" si="16"/>
        <v>0</v>
      </c>
      <c r="P28" s="91">
        <f t="shared" si="16"/>
        <v>0</v>
      </c>
      <c r="Q28" s="91">
        <f t="shared" si="16"/>
        <v>0</v>
      </c>
      <c r="R28" s="91">
        <f t="shared" si="16"/>
        <v>0</v>
      </c>
      <c r="S28" s="5"/>
      <c r="T28" s="5"/>
      <c r="U28" s="5"/>
      <c r="V28" s="5"/>
      <c r="W28" s="5"/>
      <c r="X28" s="5"/>
      <c r="Y28" s="5"/>
      <c r="Z28" s="5"/>
      <c r="AA28" s="5"/>
      <c r="AB28" s="5"/>
      <c r="AC28" s="5"/>
      <c r="AD28" s="5"/>
      <c r="AE28" s="5"/>
    </row>
    <row r="29" spans="1:31" ht="24" customHeight="1" x14ac:dyDescent="0.2">
      <c r="A29" s="146"/>
      <c r="B29" s="148" t="s">
        <v>39</v>
      </c>
      <c r="C29" s="148"/>
      <c r="D29" s="148"/>
      <c r="E29" s="148"/>
      <c r="F29" s="148"/>
      <c r="G29" s="148"/>
      <c r="H29" s="148"/>
      <c r="I29" s="91">
        <f t="shared" si="12"/>
        <v>0</v>
      </c>
      <c r="J29" s="91">
        <v>0</v>
      </c>
      <c r="K29" s="91">
        <v>0</v>
      </c>
      <c r="L29" s="91">
        <v>0</v>
      </c>
      <c r="M29" s="91">
        <v>0</v>
      </c>
      <c r="N29" s="91">
        <v>0</v>
      </c>
      <c r="O29" s="91">
        <v>0</v>
      </c>
      <c r="P29" s="91">
        <v>0</v>
      </c>
      <c r="Q29" s="91">
        <v>0</v>
      </c>
      <c r="R29" s="91">
        <v>0</v>
      </c>
      <c r="S29" s="5"/>
      <c r="T29" s="5"/>
      <c r="U29" s="5"/>
      <c r="V29" s="5"/>
      <c r="W29" s="5"/>
      <c r="X29" s="5"/>
      <c r="Y29" s="5"/>
      <c r="Z29" s="5"/>
      <c r="AA29" s="5"/>
      <c r="AB29" s="5"/>
      <c r="AC29" s="5"/>
      <c r="AD29" s="5"/>
      <c r="AE29" s="5"/>
    </row>
    <row r="30" spans="1:31" ht="24.75" customHeight="1" x14ac:dyDescent="0.2">
      <c r="A30" s="145" t="s">
        <v>40</v>
      </c>
      <c r="B30" s="145"/>
      <c r="C30" s="145"/>
      <c r="D30" s="145"/>
      <c r="E30" s="145"/>
      <c r="F30" s="145"/>
      <c r="G30" s="145"/>
      <c r="H30" s="145"/>
      <c r="I30" s="145"/>
      <c r="J30" s="145"/>
      <c r="K30" s="145"/>
      <c r="L30" s="145"/>
      <c r="M30" s="145"/>
      <c r="N30" s="145"/>
      <c r="O30" s="145"/>
      <c r="P30" s="145"/>
      <c r="Q30" s="5"/>
      <c r="R30" s="5"/>
      <c r="S30" s="5"/>
      <c r="T30" s="5"/>
      <c r="U30" s="5"/>
      <c r="V30" s="5"/>
      <c r="W30" s="5"/>
      <c r="X30" s="5"/>
      <c r="Y30" s="5"/>
      <c r="Z30" s="5"/>
      <c r="AA30" s="5"/>
      <c r="AB30" s="5"/>
      <c r="AC30" s="5"/>
      <c r="AD30" s="5"/>
      <c r="AE30" s="5"/>
    </row>
    <row r="31" spans="1:31" s="2" customFormat="1" ht="28.5" customHeight="1" x14ac:dyDescent="0.2">
      <c r="A31" s="146">
        <v>16</v>
      </c>
      <c r="B31" s="168" t="s">
        <v>66</v>
      </c>
      <c r="C31" s="161" t="s">
        <v>57</v>
      </c>
      <c r="D31" s="95" t="s">
        <v>41</v>
      </c>
      <c r="E31" s="95" t="s">
        <v>21</v>
      </c>
      <c r="F31" s="95" t="s">
        <v>21</v>
      </c>
      <c r="G31" s="95" t="s">
        <v>21</v>
      </c>
      <c r="H31" s="95" t="s">
        <v>21</v>
      </c>
      <c r="I31" s="9">
        <f t="shared" ref="I31:I88" si="17">SUM(J31:R31)</f>
        <v>1543367774.9889009</v>
      </c>
      <c r="J31" s="9">
        <f>SUM(J32:J34)</f>
        <v>55458000</v>
      </c>
      <c r="K31" s="9">
        <f t="shared" ref="K31:U31" si="18">SUM(K32:K34)</f>
        <v>401440000</v>
      </c>
      <c r="L31" s="9">
        <f t="shared" si="18"/>
        <v>234672000</v>
      </c>
      <c r="M31" s="9">
        <f t="shared" si="18"/>
        <v>185840147.65000001</v>
      </c>
      <c r="N31" s="9">
        <f t="shared" si="18"/>
        <v>97913076.920000002</v>
      </c>
      <c r="O31" s="9">
        <f t="shared" si="18"/>
        <v>15319583.9</v>
      </c>
      <c r="P31" s="9">
        <f t="shared" si="18"/>
        <v>193340556.23890111</v>
      </c>
      <c r="Q31" s="9">
        <f t="shared" si="18"/>
        <v>229142755.13999999</v>
      </c>
      <c r="R31" s="9">
        <f t="shared" si="18"/>
        <v>130241655.14</v>
      </c>
      <c r="S31" s="9">
        <f t="shared" si="18"/>
        <v>32912016.920000002</v>
      </c>
      <c r="T31" s="9">
        <f t="shared" si="18"/>
        <v>153654359.63999999</v>
      </c>
      <c r="U31" s="9">
        <f t="shared" si="18"/>
        <v>125203282.72</v>
      </c>
      <c r="V31" s="37">
        <f>O31-S31</f>
        <v>-17592433.020000003</v>
      </c>
      <c r="W31" s="37">
        <f>P31-T31</f>
        <v>39686196.598901123</v>
      </c>
      <c r="X31" s="37">
        <f t="shared" ref="X31:X89" si="19">R31-U31</f>
        <v>5038372.4200000018</v>
      </c>
      <c r="Y31" s="24"/>
      <c r="Z31" s="24"/>
      <c r="AA31" s="24"/>
      <c r="AB31" s="24"/>
      <c r="AC31" s="24"/>
      <c r="AD31" s="24"/>
      <c r="AE31" s="24"/>
    </row>
    <row r="32" spans="1:31" s="2" customFormat="1" ht="26.25" customHeight="1" x14ac:dyDescent="0.2">
      <c r="A32" s="146"/>
      <c r="B32" s="169"/>
      <c r="C32" s="171"/>
      <c r="D32" s="95" t="s">
        <v>30</v>
      </c>
      <c r="E32" s="95" t="s">
        <v>21</v>
      </c>
      <c r="F32" s="95" t="s">
        <v>21</v>
      </c>
      <c r="G32" s="95" t="s">
        <v>21</v>
      </c>
      <c r="H32" s="95" t="s">
        <v>21</v>
      </c>
      <c r="I32" s="9">
        <f t="shared" si="17"/>
        <v>722071000</v>
      </c>
      <c r="J32" s="9">
        <f>J37+J40+J60+J77</f>
        <v>55458000</v>
      </c>
      <c r="K32" s="9">
        <f t="shared" ref="K32:U33" si="20">K37+K40+K60+K77</f>
        <v>401440000</v>
      </c>
      <c r="L32" s="9">
        <f t="shared" si="20"/>
        <v>135173000</v>
      </c>
      <c r="M32" s="9">
        <f t="shared" si="20"/>
        <v>110000000</v>
      </c>
      <c r="N32" s="9">
        <f t="shared" si="20"/>
        <v>0</v>
      </c>
      <c r="O32" s="9">
        <f t="shared" si="20"/>
        <v>0</v>
      </c>
      <c r="P32" s="9">
        <f t="shared" si="20"/>
        <v>20000000</v>
      </c>
      <c r="Q32" s="9">
        <f t="shared" si="20"/>
        <v>0</v>
      </c>
      <c r="R32" s="9">
        <f t="shared" si="20"/>
        <v>0</v>
      </c>
      <c r="S32" s="9">
        <f t="shared" si="20"/>
        <v>0</v>
      </c>
      <c r="T32" s="9">
        <f t="shared" si="20"/>
        <v>20000000</v>
      </c>
      <c r="U32" s="9">
        <f t="shared" si="20"/>
        <v>0</v>
      </c>
      <c r="V32" s="37">
        <f t="shared" ref="V32:W89" si="21">O32-S32</f>
        <v>0</v>
      </c>
      <c r="W32" s="37">
        <f t="shared" si="21"/>
        <v>0</v>
      </c>
      <c r="X32" s="37">
        <f t="shared" si="19"/>
        <v>0</v>
      </c>
      <c r="Y32" s="24"/>
      <c r="Z32" s="24"/>
      <c r="AA32" s="24"/>
      <c r="AB32" s="24"/>
      <c r="AC32" s="24"/>
      <c r="AD32" s="24"/>
      <c r="AE32" s="24"/>
    </row>
    <row r="33" spans="1:31" s="2" customFormat="1" ht="25.5" x14ac:dyDescent="0.2">
      <c r="A33" s="146"/>
      <c r="B33" s="169"/>
      <c r="C33" s="171"/>
      <c r="D33" s="95" t="s">
        <v>60</v>
      </c>
      <c r="E33" s="95" t="s">
        <v>21</v>
      </c>
      <c r="F33" s="95" t="s">
        <v>21</v>
      </c>
      <c r="G33" s="95" t="s">
        <v>21</v>
      </c>
      <c r="H33" s="95" t="s">
        <v>21</v>
      </c>
      <c r="I33" s="9">
        <f t="shared" si="17"/>
        <v>470349774.98890108</v>
      </c>
      <c r="J33" s="9">
        <f t="shared" ref="J33:O33" si="22">J38+J41+J61+J78</f>
        <v>0</v>
      </c>
      <c r="K33" s="9">
        <f t="shared" si="22"/>
        <v>0</v>
      </c>
      <c r="L33" s="9">
        <f t="shared" si="22"/>
        <v>499000</v>
      </c>
      <c r="M33" s="9">
        <f t="shared" si="22"/>
        <v>41040147.649999999</v>
      </c>
      <c r="N33" s="9">
        <f t="shared" si="22"/>
        <v>9986076.9199999999</v>
      </c>
      <c r="O33" s="9">
        <f t="shared" si="22"/>
        <v>15319583.9</v>
      </c>
      <c r="P33" s="9">
        <f>P38+P41+P61+P78</f>
        <v>134120556.23890111</v>
      </c>
      <c r="Q33" s="9">
        <f>Q38+Q41+Q61+Q78</f>
        <v>139142755.13999999</v>
      </c>
      <c r="R33" s="9">
        <f>R38+R41+R61+R78</f>
        <v>130241655.14</v>
      </c>
      <c r="S33" s="9">
        <f t="shared" si="20"/>
        <v>32912016.920000002</v>
      </c>
      <c r="T33" s="9">
        <f t="shared" si="20"/>
        <v>133654359.64</v>
      </c>
      <c r="U33" s="9">
        <f t="shared" si="20"/>
        <v>125203282.72</v>
      </c>
      <c r="V33" s="37">
        <f t="shared" si="21"/>
        <v>-17592433.020000003</v>
      </c>
      <c r="W33" s="37">
        <f t="shared" si="21"/>
        <v>466196.59890110791</v>
      </c>
      <c r="X33" s="37">
        <f t="shared" si="19"/>
        <v>5038372.4200000018</v>
      </c>
      <c r="Y33" s="24"/>
      <c r="Z33" s="24"/>
      <c r="AA33" s="24"/>
      <c r="AB33" s="24"/>
      <c r="AC33" s="24"/>
      <c r="AD33" s="24"/>
      <c r="AE33" s="24"/>
    </row>
    <row r="34" spans="1:31" s="2" customFormat="1" ht="36" customHeight="1" x14ac:dyDescent="0.2">
      <c r="A34" s="146"/>
      <c r="B34" s="169"/>
      <c r="C34" s="162"/>
      <c r="D34" s="95" t="s">
        <v>32</v>
      </c>
      <c r="E34" s="95" t="s">
        <v>21</v>
      </c>
      <c r="F34" s="95" t="s">
        <v>21</v>
      </c>
      <c r="G34" s="95" t="s">
        <v>21</v>
      </c>
      <c r="H34" s="95" t="s">
        <v>21</v>
      </c>
      <c r="I34" s="9">
        <f t="shared" si="17"/>
        <v>350947000</v>
      </c>
      <c r="J34" s="9">
        <f t="shared" ref="J34:U34" si="23">J39+J42+J62</f>
        <v>0</v>
      </c>
      <c r="K34" s="9">
        <f t="shared" si="23"/>
        <v>0</v>
      </c>
      <c r="L34" s="9">
        <f t="shared" si="23"/>
        <v>99000000</v>
      </c>
      <c r="M34" s="9">
        <f t="shared" si="23"/>
        <v>34800000</v>
      </c>
      <c r="N34" s="9">
        <f t="shared" si="23"/>
        <v>87927000</v>
      </c>
      <c r="O34" s="9">
        <f t="shared" si="23"/>
        <v>0</v>
      </c>
      <c r="P34" s="9">
        <f t="shared" si="23"/>
        <v>39220000</v>
      </c>
      <c r="Q34" s="9">
        <f t="shared" si="23"/>
        <v>90000000</v>
      </c>
      <c r="R34" s="9">
        <f t="shared" si="23"/>
        <v>0</v>
      </c>
      <c r="S34" s="9">
        <f t="shared" si="23"/>
        <v>0</v>
      </c>
      <c r="T34" s="9">
        <f t="shared" si="23"/>
        <v>0</v>
      </c>
      <c r="U34" s="9">
        <f t="shared" si="23"/>
        <v>0</v>
      </c>
      <c r="V34" s="37">
        <f t="shared" si="21"/>
        <v>0</v>
      </c>
      <c r="W34" s="37">
        <f t="shared" si="21"/>
        <v>39220000</v>
      </c>
      <c r="X34" s="37">
        <f t="shared" si="19"/>
        <v>0</v>
      </c>
      <c r="Y34" s="24"/>
      <c r="Z34" s="24"/>
      <c r="AA34" s="24"/>
      <c r="AB34" s="24"/>
      <c r="AC34" s="24"/>
      <c r="AD34" s="24"/>
      <c r="AE34" s="24"/>
    </row>
    <row r="35" spans="1:31" ht="15.75" hidden="1" customHeight="1" thickBot="1" x14ac:dyDescent="0.25">
      <c r="A35" s="146"/>
      <c r="B35" s="169"/>
      <c r="C35" s="146"/>
      <c r="D35" s="29"/>
      <c r="E35" s="146"/>
      <c r="F35" s="146"/>
      <c r="G35" s="146"/>
      <c r="H35" s="146"/>
      <c r="I35" s="91">
        <f t="shared" si="17"/>
        <v>0</v>
      </c>
      <c r="J35" s="143"/>
      <c r="K35" s="143"/>
      <c r="L35" s="143"/>
      <c r="M35" s="143"/>
      <c r="N35" s="143"/>
      <c r="O35" s="143"/>
      <c r="P35" s="143"/>
      <c r="Q35" s="143"/>
      <c r="R35" s="143"/>
      <c r="S35" s="143"/>
      <c r="T35" s="143"/>
      <c r="U35" s="143"/>
      <c r="V35" s="37">
        <f t="shared" si="21"/>
        <v>0</v>
      </c>
      <c r="W35" s="37">
        <f t="shared" si="21"/>
        <v>0</v>
      </c>
      <c r="X35" s="37">
        <f t="shared" si="19"/>
        <v>0</v>
      </c>
      <c r="Y35" s="5"/>
      <c r="Z35" s="5"/>
      <c r="AA35" s="5"/>
      <c r="AB35" s="5"/>
      <c r="AC35" s="5"/>
      <c r="AD35" s="5"/>
      <c r="AE35" s="5"/>
    </row>
    <row r="36" spans="1:31" ht="15.75" hidden="1" customHeight="1" thickBot="1" x14ac:dyDescent="0.25">
      <c r="A36" s="146"/>
      <c r="B36" s="170"/>
      <c r="C36" s="146"/>
      <c r="D36" s="29"/>
      <c r="E36" s="146"/>
      <c r="F36" s="146"/>
      <c r="G36" s="146"/>
      <c r="H36" s="146"/>
      <c r="I36" s="91">
        <f t="shared" si="17"/>
        <v>0</v>
      </c>
      <c r="J36" s="143"/>
      <c r="K36" s="143"/>
      <c r="L36" s="143"/>
      <c r="M36" s="143"/>
      <c r="N36" s="143"/>
      <c r="O36" s="143"/>
      <c r="P36" s="143"/>
      <c r="Q36" s="143"/>
      <c r="R36" s="143"/>
      <c r="S36" s="143"/>
      <c r="T36" s="143"/>
      <c r="U36" s="143"/>
      <c r="V36" s="37">
        <f t="shared" si="21"/>
        <v>0</v>
      </c>
      <c r="W36" s="37">
        <f t="shared" si="21"/>
        <v>0</v>
      </c>
      <c r="X36" s="37">
        <f t="shared" si="19"/>
        <v>0</v>
      </c>
      <c r="Y36" s="5"/>
      <c r="Z36" s="5"/>
      <c r="AA36" s="5"/>
      <c r="AB36" s="5"/>
      <c r="AC36" s="5"/>
      <c r="AD36" s="5"/>
      <c r="AE36" s="5"/>
    </row>
    <row r="37" spans="1:31" s="2" customFormat="1" ht="24" x14ac:dyDescent="0.2">
      <c r="A37" s="164">
        <v>17</v>
      </c>
      <c r="B37" s="168" t="s">
        <v>67</v>
      </c>
      <c r="C37" s="159" t="s">
        <v>43</v>
      </c>
      <c r="D37" s="30" t="s">
        <v>30</v>
      </c>
      <c r="E37" s="95" t="s">
        <v>21</v>
      </c>
      <c r="F37" s="95" t="s">
        <v>21</v>
      </c>
      <c r="G37" s="95" t="s">
        <v>21</v>
      </c>
      <c r="H37" s="95" t="s">
        <v>21</v>
      </c>
      <c r="I37" s="91">
        <f t="shared" si="17"/>
        <v>0</v>
      </c>
      <c r="J37" s="9">
        <v>0</v>
      </c>
      <c r="K37" s="9">
        <v>0</v>
      </c>
      <c r="L37" s="9">
        <v>0</v>
      </c>
      <c r="M37" s="9">
        <v>0</v>
      </c>
      <c r="N37" s="9">
        <v>0</v>
      </c>
      <c r="O37" s="9">
        <v>0</v>
      </c>
      <c r="P37" s="9">
        <v>0</v>
      </c>
      <c r="Q37" s="9">
        <v>0</v>
      </c>
      <c r="R37" s="9">
        <v>0</v>
      </c>
      <c r="S37" s="9">
        <v>0</v>
      </c>
      <c r="T37" s="9">
        <v>0</v>
      </c>
      <c r="U37" s="9">
        <v>0</v>
      </c>
      <c r="V37" s="37">
        <f t="shared" si="21"/>
        <v>0</v>
      </c>
      <c r="W37" s="37">
        <f t="shared" si="21"/>
        <v>0</v>
      </c>
      <c r="X37" s="37">
        <f t="shared" si="19"/>
        <v>0</v>
      </c>
      <c r="Y37" s="25"/>
      <c r="Z37" s="24"/>
      <c r="AA37" s="24"/>
      <c r="AB37" s="24"/>
      <c r="AC37" s="24"/>
      <c r="AD37" s="24"/>
      <c r="AE37" s="24"/>
    </row>
    <row r="38" spans="1:31" s="2" customFormat="1" ht="24" x14ac:dyDescent="0.2">
      <c r="A38" s="174"/>
      <c r="B38" s="169"/>
      <c r="C38" s="159"/>
      <c r="D38" s="30" t="s">
        <v>31</v>
      </c>
      <c r="E38" s="95" t="s">
        <v>21</v>
      </c>
      <c r="F38" s="95" t="s">
        <v>21</v>
      </c>
      <c r="G38" s="95" t="s">
        <v>21</v>
      </c>
      <c r="H38" s="95" t="s">
        <v>21</v>
      </c>
      <c r="I38" s="91">
        <f t="shared" si="17"/>
        <v>1773000</v>
      </c>
      <c r="J38" s="9">
        <f>J53+J55+J59</f>
        <v>0</v>
      </c>
      <c r="K38" s="9">
        <f t="shared" ref="K38:U38" si="24">K53+K55+K59</f>
        <v>0</v>
      </c>
      <c r="L38" s="9">
        <f t="shared" si="24"/>
        <v>0</v>
      </c>
      <c r="M38" s="9">
        <f t="shared" si="24"/>
        <v>0</v>
      </c>
      <c r="N38" s="9">
        <f t="shared" si="24"/>
        <v>1773000</v>
      </c>
      <c r="O38" s="9">
        <f t="shared" si="24"/>
        <v>0</v>
      </c>
      <c r="P38" s="9">
        <f t="shared" si="24"/>
        <v>0</v>
      </c>
      <c r="Q38" s="9">
        <f t="shared" si="24"/>
        <v>0</v>
      </c>
      <c r="R38" s="9">
        <f t="shared" si="24"/>
        <v>0</v>
      </c>
      <c r="S38" s="9">
        <f t="shared" si="24"/>
        <v>0</v>
      </c>
      <c r="T38" s="9">
        <f t="shared" si="24"/>
        <v>0</v>
      </c>
      <c r="U38" s="9">
        <f t="shared" si="24"/>
        <v>0</v>
      </c>
      <c r="V38" s="37">
        <f t="shared" si="21"/>
        <v>0</v>
      </c>
      <c r="W38" s="37">
        <f t="shared" si="21"/>
        <v>0</v>
      </c>
      <c r="X38" s="37">
        <f t="shared" si="19"/>
        <v>0</v>
      </c>
      <c r="Y38" s="24"/>
      <c r="Z38" s="24"/>
      <c r="AA38" s="24"/>
      <c r="AB38" s="24"/>
      <c r="AC38" s="24"/>
      <c r="AD38" s="24"/>
      <c r="AE38" s="24"/>
    </row>
    <row r="39" spans="1:31" s="2" customFormat="1" ht="33.75" customHeight="1" x14ac:dyDescent="0.2">
      <c r="A39" s="174"/>
      <c r="B39" s="169"/>
      <c r="C39" s="159"/>
      <c r="D39" s="30" t="s">
        <v>32</v>
      </c>
      <c r="E39" s="95" t="s">
        <v>21</v>
      </c>
      <c r="F39" s="95" t="s">
        <v>21</v>
      </c>
      <c r="G39" s="95" t="s">
        <v>21</v>
      </c>
      <c r="H39" s="95" t="s">
        <v>21</v>
      </c>
      <c r="I39" s="91">
        <f t="shared" si="17"/>
        <v>17927000</v>
      </c>
      <c r="J39" s="9">
        <f>J54+J56</f>
        <v>0</v>
      </c>
      <c r="K39" s="9">
        <f t="shared" ref="K39:U39" si="25">K54+K56</f>
        <v>0</v>
      </c>
      <c r="L39" s="9">
        <f t="shared" si="25"/>
        <v>0</v>
      </c>
      <c r="M39" s="9">
        <f t="shared" si="25"/>
        <v>0</v>
      </c>
      <c r="N39" s="9">
        <f t="shared" si="25"/>
        <v>17927000</v>
      </c>
      <c r="O39" s="9">
        <f t="shared" si="25"/>
        <v>0</v>
      </c>
      <c r="P39" s="9">
        <f t="shared" si="25"/>
        <v>0</v>
      </c>
      <c r="Q39" s="9">
        <f t="shared" si="25"/>
        <v>0</v>
      </c>
      <c r="R39" s="9">
        <f t="shared" si="25"/>
        <v>0</v>
      </c>
      <c r="S39" s="9">
        <f t="shared" si="25"/>
        <v>0</v>
      </c>
      <c r="T39" s="9">
        <f t="shared" si="25"/>
        <v>0</v>
      </c>
      <c r="U39" s="9">
        <f t="shared" si="25"/>
        <v>0</v>
      </c>
      <c r="V39" s="37">
        <f t="shared" si="21"/>
        <v>0</v>
      </c>
      <c r="W39" s="37">
        <f t="shared" si="21"/>
        <v>0</v>
      </c>
      <c r="X39" s="37">
        <f t="shared" si="19"/>
        <v>0</v>
      </c>
      <c r="Y39" s="24"/>
      <c r="Z39" s="24"/>
      <c r="AA39" s="24"/>
      <c r="AB39" s="24"/>
      <c r="AC39" s="24"/>
      <c r="AD39" s="24"/>
      <c r="AE39" s="24"/>
    </row>
    <row r="40" spans="1:31" s="2" customFormat="1" ht="24" customHeight="1" x14ac:dyDescent="0.2">
      <c r="A40" s="174"/>
      <c r="B40" s="169"/>
      <c r="C40" s="161" t="s">
        <v>42</v>
      </c>
      <c r="D40" s="30" t="s">
        <v>30</v>
      </c>
      <c r="E40" s="95"/>
      <c r="F40" s="95"/>
      <c r="G40" s="95"/>
      <c r="H40" s="95"/>
      <c r="I40" s="91">
        <f t="shared" si="17"/>
        <v>711654000</v>
      </c>
      <c r="J40" s="9">
        <f>J43+J44+J45+J46+J47+J48</f>
        <v>50265000</v>
      </c>
      <c r="K40" s="9">
        <f t="shared" ref="K40:U40" si="26">K43+K44+K45+K46+K47+K48</f>
        <v>400000000</v>
      </c>
      <c r="L40" s="9">
        <f t="shared" si="26"/>
        <v>131389000</v>
      </c>
      <c r="M40" s="9">
        <f t="shared" si="26"/>
        <v>110000000</v>
      </c>
      <c r="N40" s="9">
        <f t="shared" si="26"/>
        <v>0</v>
      </c>
      <c r="O40" s="9">
        <f t="shared" si="26"/>
        <v>0</v>
      </c>
      <c r="P40" s="9">
        <f t="shared" si="26"/>
        <v>20000000</v>
      </c>
      <c r="Q40" s="9">
        <f t="shared" si="26"/>
        <v>0</v>
      </c>
      <c r="R40" s="9">
        <f t="shared" si="26"/>
        <v>0</v>
      </c>
      <c r="S40" s="9">
        <f t="shared" si="26"/>
        <v>0</v>
      </c>
      <c r="T40" s="9">
        <f t="shared" si="26"/>
        <v>20000000</v>
      </c>
      <c r="U40" s="9">
        <f t="shared" si="26"/>
        <v>0</v>
      </c>
      <c r="V40" s="37">
        <f t="shared" si="21"/>
        <v>0</v>
      </c>
      <c r="W40" s="37">
        <f t="shared" si="21"/>
        <v>0</v>
      </c>
      <c r="X40" s="37">
        <f t="shared" si="19"/>
        <v>0</v>
      </c>
      <c r="Y40" s="25"/>
      <c r="Z40" s="25"/>
      <c r="AA40" s="25"/>
      <c r="AB40" s="24"/>
      <c r="AC40" s="24"/>
      <c r="AD40" s="24"/>
      <c r="AE40" s="24"/>
    </row>
    <row r="41" spans="1:31" s="2" customFormat="1" ht="24" x14ac:dyDescent="0.2">
      <c r="A41" s="174"/>
      <c r="B41" s="169"/>
      <c r="C41" s="171"/>
      <c r="D41" s="30" t="s">
        <v>31</v>
      </c>
      <c r="E41" s="95"/>
      <c r="F41" s="95"/>
      <c r="G41" s="95"/>
      <c r="H41" s="95"/>
      <c r="I41" s="91">
        <f t="shared" si="17"/>
        <v>37045833.799999997</v>
      </c>
      <c r="J41" s="9">
        <f>J49+J51+J52+J57</f>
        <v>0</v>
      </c>
      <c r="K41" s="9">
        <f t="shared" ref="K41:P41" si="27">K49+K51+K52+K57</f>
        <v>0</v>
      </c>
      <c r="L41" s="9">
        <f t="shared" si="27"/>
        <v>499000</v>
      </c>
      <c r="M41" s="9">
        <f t="shared" si="27"/>
        <v>28056172.98</v>
      </c>
      <c r="N41" s="9">
        <f t="shared" si="27"/>
        <v>6923076.9199999999</v>
      </c>
      <c r="O41" s="9">
        <f t="shared" si="27"/>
        <v>1567583.9</v>
      </c>
      <c r="P41" s="9">
        <f t="shared" si="27"/>
        <v>0</v>
      </c>
      <c r="Q41" s="9">
        <f>Q49+Q51+Q52+Q57</f>
        <v>0</v>
      </c>
      <c r="R41" s="9">
        <f>R49+R51+R52+R57</f>
        <v>0</v>
      </c>
      <c r="S41" s="9">
        <f t="shared" ref="S41:T41" si="28">S49+S51+S52+S57</f>
        <v>17902016.920000002</v>
      </c>
      <c r="T41" s="9">
        <f t="shared" si="28"/>
        <v>6923076.9199999999</v>
      </c>
      <c r="U41" s="9">
        <f>U49+U51+U52+U57</f>
        <v>0</v>
      </c>
      <c r="V41" s="37">
        <f t="shared" si="21"/>
        <v>-16334433.020000001</v>
      </c>
      <c r="W41" s="37">
        <f t="shared" si="21"/>
        <v>-6923076.9199999999</v>
      </c>
      <c r="X41" s="37">
        <f t="shared" si="19"/>
        <v>0</v>
      </c>
      <c r="Y41" s="25"/>
      <c r="Z41" s="25"/>
      <c r="AA41" s="25"/>
      <c r="AB41" s="25"/>
      <c r="AC41" s="25"/>
      <c r="AD41" s="25"/>
      <c r="AE41" s="25"/>
    </row>
    <row r="42" spans="1:31" s="2" customFormat="1" ht="35.25" customHeight="1" x14ac:dyDescent="0.2">
      <c r="A42" s="165"/>
      <c r="B42" s="170"/>
      <c r="C42" s="162"/>
      <c r="D42" s="30" t="s">
        <v>32</v>
      </c>
      <c r="E42" s="95"/>
      <c r="F42" s="95"/>
      <c r="G42" s="95"/>
      <c r="H42" s="95"/>
      <c r="I42" s="91">
        <f t="shared" si="17"/>
        <v>169000000</v>
      </c>
      <c r="J42" s="9">
        <f>J50+J58</f>
        <v>0</v>
      </c>
      <c r="K42" s="9">
        <f t="shared" ref="K42:U42" si="29">K50+K58</f>
        <v>0</v>
      </c>
      <c r="L42" s="9">
        <f t="shared" si="29"/>
        <v>99000000</v>
      </c>
      <c r="M42" s="9">
        <f t="shared" si="29"/>
        <v>0</v>
      </c>
      <c r="N42" s="9">
        <f t="shared" si="29"/>
        <v>70000000</v>
      </c>
      <c r="O42" s="9">
        <f t="shared" si="29"/>
        <v>0</v>
      </c>
      <c r="P42" s="9">
        <f t="shared" si="29"/>
        <v>0</v>
      </c>
      <c r="Q42" s="9">
        <f t="shared" si="29"/>
        <v>0</v>
      </c>
      <c r="R42" s="9">
        <f t="shared" si="29"/>
        <v>0</v>
      </c>
      <c r="S42" s="9">
        <f t="shared" si="29"/>
        <v>0</v>
      </c>
      <c r="T42" s="9">
        <f t="shared" si="29"/>
        <v>0</v>
      </c>
      <c r="U42" s="9">
        <f t="shared" si="29"/>
        <v>0</v>
      </c>
      <c r="V42" s="37">
        <f t="shared" si="21"/>
        <v>0</v>
      </c>
      <c r="W42" s="37">
        <f t="shared" si="21"/>
        <v>0</v>
      </c>
      <c r="X42" s="37">
        <f t="shared" si="19"/>
        <v>0</v>
      </c>
      <c r="Y42" s="25"/>
      <c r="Z42" s="24"/>
      <c r="AA42" s="24"/>
      <c r="AB42" s="24"/>
      <c r="AC42" s="24"/>
      <c r="AD42" s="24"/>
      <c r="AE42" s="24"/>
    </row>
    <row r="43" spans="1:31" ht="45" customHeight="1" x14ac:dyDescent="0.2">
      <c r="A43" s="92">
        <v>18</v>
      </c>
      <c r="B43" s="96" t="s">
        <v>68</v>
      </c>
      <c r="C43" s="94" t="s">
        <v>44</v>
      </c>
      <c r="D43" s="92" t="s">
        <v>30</v>
      </c>
      <c r="E43" s="92" t="s">
        <v>21</v>
      </c>
      <c r="F43" s="92" t="s">
        <v>21</v>
      </c>
      <c r="G43" s="92" t="s">
        <v>21</v>
      </c>
      <c r="H43" s="92" t="s">
        <v>21</v>
      </c>
      <c r="I43" s="91">
        <f t="shared" si="17"/>
        <v>19834000</v>
      </c>
      <c r="J43" s="91">
        <v>19834000</v>
      </c>
      <c r="K43" s="91">
        <v>0</v>
      </c>
      <c r="L43" s="91">
        <v>0</v>
      </c>
      <c r="M43" s="91">
        <v>0</v>
      </c>
      <c r="N43" s="91">
        <v>0</v>
      </c>
      <c r="O43" s="91">
        <v>0</v>
      </c>
      <c r="P43" s="91">
        <v>0</v>
      </c>
      <c r="Q43" s="91">
        <v>0</v>
      </c>
      <c r="R43" s="91">
        <v>0</v>
      </c>
      <c r="S43" s="91">
        <v>0</v>
      </c>
      <c r="T43" s="91">
        <v>0</v>
      </c>
      <c r="U43" s="91">
        <v>0</v>
      </c>
      <c r="V43" s="37">
        <f t="shared" si="21"/>
        <v>0</v>
      </c>
      <c r="W43" s="37">
        <f t="shared" si="21"/>
        <v>0</v>
      </c>
      <c r="X43" s="37">
        <f t="shared" si="19"/>
        <v>0</v>
      </c>
      <c r="Y43" s="5"/>
      <c r="Z43" s="5"/>
      <c r="AA43" s="5"/>
      <c r="AB43" s="5"/>
      <c r="AC43" s="5"/>
      <c r="AD43" s="5"/>
      <c r="AE43" s="5"/>
    </row>
    <row r="44" spans="1:31" ht="48" x14ac:dyDescent="0.2">
      <c r="A44" s="92">
        <v>19</v>
      </c>
      <c r="B44" s="96" t="s">
        <v>69</v>
      </c>
      <c r="C44" s="94" t="s">
        <v>44</v>
      </c>
      <c r="D44" s="92" t="s">
        <v>30</v>
      </c>
      <c r="E44" s="92" t="s">
        <v>21</v>
      </c>
      <c r="F44" s="92" t="s">
        <v>21</v>
      </c>
      <c r="G44" s="92" t="s">
        <v>21</v>
      </c>
      <c r="H44" s="92" t="s">
        <v>21</v>
      </c>
      <c r="I44" s="91">
        <f t="shared" si="17"/>
        <v>30431000</v>
      </c>
      <c r="J44" s="91">
        <v>30431000</v>
      </c>
      <c r="K44" s="91">
        <v>0</v>
      </c>
      <c r="L44" s="91">
        <v>0</v>
      </c>
      <c r="M44" s="91">
        <v>0</v>
      </c>
      <c r="N44" s="91">
        <v>0</v>
      </c>
      <c r="O44" s="91">
        <v>0</v>
      </c>
      <c r="P44" s="91">
        <v>0</v>
      </c>
      <c r="Q44" s="91">
        <v>0</v>
      </c>
      <c r="R44" s="91">
        <v>0</v>
      </c>
      <c r="S44" s="91">
        <v>0</v>
      </c>
      <c r="T44" s="91">
        <v>0</v>
      </c>
      <c r="U44" s="91">
        <v>0</v>
      </c>
      <c r="V44" s="37">
        <f t="shared" si="21"/>
        <v>0</v>
      </c>
      <c r="W44" s="37">
        <f t="shared" si="21"/>
        <v>0</v>
      </c>
      <c r="X44" s="37">
        <f t="shared" si="19"/>
        <v>0</v>
      </c>
      <c r="Y44" s="5"/>
      <c r="Z44" s="5"/>
      <c r="AA44" s="5"/>
      <c r="AB44" s="5"/>
      <c r="AC44" s="5"/>
      <c r="AD44" s="5"/>
      <c r="AE44" s="5"/>
    </row>
    <row r="45" spans="1:31" ht="48" x14ac:dyDescent="0.2">
      <c r="A45" s="92">
        <v>20</v>
      </c>
      <c r="B45" s="96" t="s">
        <v>70</v>
      </c>
      <c r="C45" s="94" t="s">
        <v>44</v>
      </c>
      <c r="D45" s="92" t="s">
        <v>30</v>
      </c>
      <c r="E45" s="92" t="s">
        <v>21</v>
      </c>
      <c r="F45" s="92" t="s">
        <v>21</v>
      </c>
      <c r="G45" s="92" t="s">
        <v>21</v>
      </c>
      <c r="H45" s="92" t="s">
        <v>21</v>
      </c>
      <c r="I45" s="91">
        <f t="shared" si="17"/>
        <v>400000000</v>
      </c>
      <c r="J45" s="91">
        <v>0</v>
      </c>
      <c r="K45" s="91">
        <v>400000000</v>
      </c>
      <c r="L45" s="91">
        <v>0</v>
      </c>
      <c r="M45" s="91">
        <v>0</v>
      </c>
      <c r="N45" s="91">
        <v>0</v>
      </c>
      <c r="O45" s="91">
        <v>0</v>
      </c>
      <c r="P45" s="91">
        <v>0</v>
      </c>
      <c r="Q45" s="91">
        <v>0</v>
      </c>
      <c r="R45" s="91">
        <v>0</v>
      </c>
      <c r="S45" s="91">
        <v>0</v>
      </c>
      <c r="T45" s="91">
        <v>0</v>
      </c>
      <c r="U45" s="91">
        <v>0</v>
      </c>
      <c r="V45" s="37">
        <f t="shared" si="21"/>
        <v>0</v>
      </c>
      <c r="W45" s="37">
        <f t="shared" si="21"/>
        <v>0</v>
      </c>
      <c r="X45" s="37">
        <f t="shared" si="19"/>
        <v>0</v>
      </c>
      <c r="Y45" s="5"/>
      <c r="Z45" s="5"/>
      <c r="AA45" s="5"/>
      <c r="AB45" s="5"/>
      <c r="AC45" s="5"/>
      <c r="AD45" s="5"/>
      <c r="AE45" s="5"/>
    </row>
    <row r="46" spans="1:31" ht="81" customHeight="1" x14ac:dyDescent="0.2">
      <c r="A46" s="92">
        <v>21</v>
      </c>
      <c r="B46" s="96" t="s">
        <v>71</v>
      </c>
      <c r="C46" s="94" t="s">
        <v>44</v>
      </c>
      <c r="D46" s="92" t="s">
        <v>30</v>
      </c>
      <c r="E46" s="92" t="s">
        <v>21</v>
      </c>
      <c r="F46" s="92" t="s">
        <v>21</v>
      </c>
      <c r="G46" s="92" t="s">
        <v>21</v>
      </c>
      <c r="H46" s="92" t="s">
        <v>21</v>
      </c>
      <c r="I46" s="91">
        <f t="shared" si="17"/>
        <v>131389000</v>
      </c>
      <c r="J46" s="91">
        <v>0</v>
      </c>
      <c r="K46" s="91">
        <v>0</v>
      </c>
      <c r="L46" s="91">
        <v>131389000</v>
      </c>
      <c r="M46" s="91">
        <v>0</v>
      </c>
      <c r="N46" s="91">
        <v>0</v>
      </c>
      <c r="O46" s="91">
        <v>0</v>
      </c>
      <c r="P46" s="91">
        <v>0</v>
      </c>
      <c r="Q46" s="91">
        <v>0</v>
      </c>
      <c r="R46" s="91">
        <v>0</v>
      </c>
      <c r="S46" s="91">
        <v>0</v>
      </c>
      <c r="T46" s="91">
        <v>0</v>
      </c>
      <c r="U46" s="91">
        <v>0</v>
      </c>
      <c r="V46" s="37">
        <f t="shared" si="21"/>
        <v>0</v>
      </c>
      <c r="W46" s="37">
        <f t="shared" si="21"/>
        <v>0</v>
      </c>
      <c r="X46" s="37">
        <f t="shared" si="19"/>
        <v>0</v>
      </c>
      <c r="Y46" s="5"/>
      <c r="Z46" s="5"/>
      <c r="AA46" s="5"/>
      <c r="AB46" s="5"/>
      <c r="AC46" s="5"/>
      <c r="AD46" s="5"/>
      <c r="AE46" s="5"/>
    </row>
    <row r="47" spans="1:31" ht="57.75" customHeight="1" x14ac:dyDescent="0.2">
      <c r="A47" s="92">
        <v>22</v>
      </c>
      <c r="B47" s="96" t="s">
        <v>72</v>
      </c>
      <c r="C47" s="94" t="s">
        <v>44</v>
      </c>
      <c r="D47" s="92" t="s">
        <v>30</v>
      </c>
      <c r="E47" s="92" t="s">
        <v>21</v>
      </c>
      <c r="F47" s="92" t="s">
        <v>21</v>
      </c>
      <c r="G47" s="92" t="s">
        <v>21</v>
      </c>
      <c r="H47" s="92" t="s">
        <v>21</v>
      </c>
      <c r="I47" s="91">
        <f t="shared" si="17"/>
        <v>110000000</v>
      </c>
      <c r="J47" s="91">
        <v>0</v>
      </c>
      <c r="K47" s="91">
        <v>0</v>
      </c>
      <c r="L47" s="91">
        <v>0</v>
      </c>
      <c r="M47" s="91">
        <v>110000000</v>
      </c>
      <c r="N47" s="91">
        <v>0</v>
      </c>
      <c r="O47" s="91">
        <v>0</v>
      </c>
      <c r="P47" s="91">
        <v>0</v>
      </c>
      <c r="Q47" s="91">
        <v>0</v>
      </c>
      <c r="R47" s="91">
        <v>0</v>
      </c>
      <c r="S47" s="91">
        <v>0</v>
      </c>
      <c r="T47" s="91">
        <v>0</v>
      </c>
      <c r="U47" s="91">
        <v>0</v>
      </c>
      <c r="V47" s="37">
        <f t="shared" si="21"/>
        <v>0</v>
      </c>
      <c r="W47" s="37">
        <f t="shared" si="21"/>
        <v>0</v>
      </c>
      <c r="X47" s="37">
        <f t="shared" si="19"/>
        <v>0</v>
      </c>
      <c r="Y47" s="5"/>
      <c r="Z47" s="5"/>
      <c r="AA47" s="5"/>
      <c r="AB47" s="5"/>
      <c r="AC47" s="5"/>
      <c r="AD47" s="5"/>
      <c r="AE47" s="5"/>
    </row>
    <row r="48" spans="1:31" ht="45" customHeight="1" x14ac:dyDescent="0.2">
      <c r="A48" s="92">
        <v>23</v>
      </c>
      <c r="B48" s="96" t="s">
        <v>73</v>
      </c>
      <c r="C48" s="94" t="s">
        <v>44</v>
      </c>
      <c r="D48" s="92" t="s">
        <v>30</v>
      </c>
      <c r="E48" s="92" t="s">
        <v>21</v>
      </c>
      <c r="F48" s="92" t="s">
        <v>21</v>
      </c>
      <c r="G48" s="92" t="s">
        <v>21</v>
      </c>
      <c r="H48" s="92" t="s">
        <v>21</v>
      </c>
      <c r="I48" s="91">
        <f t="shared" si="17"/>
        <v>20000000</v>
      </c>
      <c r="J48" s="91">
        <v>0</v>
      </c>
      <c r="K48" s="91">
        <v>0</v>
      </c>
      <c r="L48" s="91">
        <v>0</v>
      </c>
      <c r="M48" s="91">
        <v>0</v>
      </c>
      <c r="N48" s="91">
        <v>0</v>
      </c>
      <c r="O48" s="91">
        <v>0</v>
      </c>
      <c r="P48" s="91">
        <v>20000000</v>
      </c>
      <c r="Q48" s="91">
        <v>0</v>
      </c>
      <c r="R48" s="91">
        <v>0</v>
      </c>
      <c r="S48" s="91">
        <v>0</v>
      </c>
      <c r="T48" s="91">
        <v>20000000</v>
      </c>
      <c r="U48" s="91">
        <v>0</v>
      </c>
      <c r="V48" s="37">
        <f t="shared" si="21"/>
        <v>0</v>
      </c>
      <c r="W48" s="37">
        <f t="shared" si="21"/>
        <v>0</v>
      </c>
      <c r="X48" s="37">
        <f t="shared" si="19"/>
        <v>0</v>
      </c>
      <c r="Y48" s="5"/>
      <c r="Z48" s="5"/>
      <c r="AA48" s="5"/>
      <c r="AB48" s="5"/>
      <c r="AC48" s="5"/>
      <c r="AD48" s="5"/>
      <c r="AE48" s="5"/>
    </row>
    <row r="49" spans="1:31" ht="43.5" customHeight="1" x14ac:dyDescent="0.2">
      <c r="A49" s="146">
        <v>24</v>
      </c>
      <c r="B49" s="155" t="s">
        <v>74</v>
      </c>
      <c r="C49" s="154" t="s">
        <v>45</v>
      </c>
      <c r="D49" s="92" t="s">
        <v>46</v>
      </c>
      <c r="E49" s="92"/>
      <c r="F49" s="92"/>
      <c r="G49" s="92"/>
      <c r="H49" s="92"/>
      <c r="I49" s="91">
        <f t="shared" si="17"/>
        <v>99000</v>
      </c>
      <c r="J49" s="91">
        <v>0</v>
      </c>
      <c r="K49" s="91">
        <v>0</v>
      </c>
      <c r="L49" s="91">
        <v>99000</v>
      </c>
      <c r="M49" s="91">
        <v>0</v>
      </c>
      <c r="N49" s="91">
        <v>0</v>
      </c>
      <c r="O49" s="91">
        <v>0</v>
      </c>
      <c r="P49" s="91">
        <v>0</v>
      </c>
      <c r="Q49" s="91">
        <v>0</v>
      </c>
      <c r="R49" s="91">
        <v>0</v>
      </c>
      <c r="S49" s="91">
        <v>0</v>
      </c>
      <c r="T49" s="91">
        <v>0</v>
      </c>
      <c r="U49" s="91">
        <v>0</v>
      </c>
      <c r="V49" s="37">
        <f t="shared" si="21"/>
        <v>0</v>
      </c>
      <c r="W49" s="37">
        <f t="shared" si="21"/>
        <v>0</v>
      </c>
      <c r="X49" s="37">
        <f t="shared" si="19"/>
        <v>0</v>
      </c>
      <c r="Y49" s="5"/>
      <c r="Z49" s="5"/>
      <c r="AA49" s="5"/>
      <c r="AB49" s="5"/>
      <c r="AC49" s="5"/>
      <c r="AD49" s="5"/>
      <c r="AE49" s="5"/>
    </row>
    <row r="50" spans="1:31" ht="37.5" customHeight="1" x14ac:dyDescent="0.2">
      <c r="A50" s="146"/>
      <c r="B50" s="155"/>
      <c r="C50" s="154"/>
      <c r="D50" s="92" t="s">
        <v>47</v>
      </c>
      <c r="E50" s="92"/>
      <c r="F50" s="92"/>
      <c r="G50" s="92"/>
      <c r="H50" s="92"/>
      <c r="I50" s="91">
        <f t="shared" si="17"/>
        <v>99000000</v>
      </c>
      <c r="J50" s="91">
        <v>0</v>
      </c>
      <c r="K50" s="91">
        <v>0</v>
      </c>
      <c r="L50" s="91">
        <v>99000000</v>
      </c>
      <c r="M50" s="91">
        <v>0</v>
      </c>
      <c r="N50" s="91">
        <v>0</v>
      </c>
      <c r="O50" s="91">
        <v>0</v>
      </c>
      <c r="P50" s="91">
        <v>0</v>
      </c>
      <c r="Q50" s="91">
        <v>0</v>
      </c>
      <c r="R50" s="91">
        <v>0</v>
      </c>
      <c r="S50" s="91">
        <v>0</v>
      </c>
      <c r="T50" s="91">
        <v>0</v>
      </c>
      <c r="U50" s="91">
        <v>0</v>
      </c>
      <c r="V50" s="37">
        <f t="shared" si="21"/>
        <v>0</v>
      </c>
      <c r="W50" s="37">
        <f t="shared" si="21"/>
        <v>0</v>
      </c>
      <c r="X50" s="37">
        <f t="shared" si="19"/>
        <v>0</v>
      </c>
      <c r="Y50" s="5"/>
      <c r="Z50" s="5"/>
      <c r="AA50" s="5"/>
      <c r="AB50" s="5"/>
      <c r="AC50" s="5"/>
      <c r="AD50" s="5"/>
      <c r="AE50" s="5"/>
    </row>
    <row r="51" spans="1:31" ht="81.75" customHeight="1" x14ac:dyDescent="0.2">
      <c r="A51" s="92">
        <v>25</v>
      </c>
      <c r="B51" s="96" t="s">
        <v>91</v>
      </c>
      <c r="C51" s="94" t="s">
        <v>24</v>
      </c>
      <c r="D51" s="92" t="s">
        <v>46</v>
      </c>
      <c r="E51" s="92"/>
      <c r="F51" s="92"/>
      <c r="G51" s="92"/>
      <c r="H51" s="92"/>
      <c r="I51" s="91">
        <f t="shared" si="17"/>
        <v>28356172.98</v>
      </c>
      <c r="J51" s="91">
        <v>0</v>
      </c>
      <c r="K51" s="91">
        <v>0</v>
      </c>
      <c r="L51" s="91">
        <v>300000</v>
      </c>
      <c r="M51" s="91">
        <v>28056172.98</v>
      </c>
      <c r="N51" s="91">
        <v>0</v>
      </c>
      <c r="O51" s="91">
        <v>0</v>
      </c>
      <c r="P51" s="91">
        <v>0</v>
      </c>
      <c r="Q51" s="91">
        <v>0</v>
      </c>
      <c r="R51" s="91">
        <v>0</v>
      </c>
      <c r="S51" s="91">
        <v>0</v>
      </c>
      <c r="T51" s="91">
        <v>0</v>
      </c>
      <c r="U51" s="91">
        <v>0</v>
      </c>
      <c r="V51" s="37">
        <f t="shared" si="21"/>
        <v>0</v>
      </c>
      <c r="W51" s="37">
        <f t="shared" si="21"/>
        <v>0</v>
      </c>
      <c r="X51" s="37">
        <f t="shared" si="19"/>
        <v>0</v>
      </c>
      <c r="Y51" s="5"/>
      <c r="Z51" s="5"/>
      <c r="AA51" s="5"/>
      <c r="AB51" s="5"/>
      <c r="AC51" s="5"/>
      <c r="AD51" s="5"/>
      <c r="AE51" s="5"/>
    </row>
    <row r="52" spans="1:31" ht="70.5" customHeight="1" x14ac:dyDescent="0.2">
      <c r="A52" s="92">
        <v>26</v>
      </c>
      <c r="B52" s="96" t="s">
        <v>75</v>
      </c>
      <c r="C52" s="94" t="s">
        <v>24</v>
      </c>
      <c r="D52" s="92" t="s">
        <v>46</v>
      </c>
      <c r="E52" s="92"/>
      <c r="F52" s="92"/>
      <c r="G52" s="92"/>
      <c r="H52" s="92"/>
      <c r="I52" s="91">
        <f t="shared" si="17"/>
        <v>100000</v>
      </c>
      <c r="J52" s="91">
        <v>0</v>
      </c>
      <c r="K52" s="91">
        <v>0</v>
      </c>
      <c r="L52" s="91">
        <v>100000</v>
      </c>
      <c r="M52" s="91">
        <v>0</v>
      </c>
      <c r="N52" s="91">
        <v>0</v>
      </c>
      <c r="O52" s="91">
        <v>0</v>
      </c>
      <c r="P52" s="91">
        <v>0</v>
      </c>
      <c r="Q52" s="91">
        <v>0</v>
      </c>
      <c r="R52" s="91">
        <v>0</v>
      </c>
      <c r="S52" s="91">
        <v>0</v>
      </c>
      <c r="T52" s="91">
        <v>0</v>
      </c>
      <c r="U52" s="91">
        <v>0</v>
      </c>
      <c r="V52" s="37">
        <f t="shared" si="21"/>
        <v>0</v>
      </c>
      <c r="W52" s="37">
        <f t="shared" si="21"/>
        <v>0</v>
      </c>
      <c r="X52" s="37">
        <f t="shared" si="19"/>
        <v>0</v>
      </c>
      <c r="Y52" s="5"/>
      <c r="Z52" s="5"/>
      <c r="AA52" s="5"/>
      <c r="AB52" s="5"/>
      <c r="AC52" s="5"/>
      <c r="AD52" s="5"/>
      <c r="AE52" s="5"/>
    </row>
    <row r="53" spans="1:31" ht="52.5" customHeight="1" x14ac:dyDescent="0.2">
      <c r="A53" s="146">
        <v>27</v>
      </c>
      <c r="B53" s="163" t="s">
        <v>76</v>
      </c>
      <c r="C53" s="154" t="s">
        <v>48</v>
      </c>
      <c r="D53" s="92" t="s">
        <v>46</v>
      </c>
      <c r="E53" s="92"/>
      <c r="F53" s="92"/>
      <c r="G53" s="92"/>
      <c r="H53" s="92"/>
      <c r="I53" s="91">
        <f t="shared" si="17"/>
        <v>875700</v>
      </c>
      <c r="J53" s="91"/>
      <c r="K53" s="91"/>
      <c r="L53" s="91"/>
      <c r="M53" s="91"/>
      <c r="N53" s="91">
        <v>875700</v>
      </c>
      <c r="O53" s="91"/>
      <c r="P53" s="91"/>
      <c r="Q53" s="91"/>
      <c r="R53" s="91"/>
      <c r="S53" s="91"/>
      <c r="T53" s="91"/>
      <c r="U53" s="91"/>
      <c r="V53" s="37">
        <f t="shared" si="21"/>
        <v>0</v>
      </c>
      <c r="W53" s="37">
        <f t="shared" si="21"/>
        <v>0</v>
      </c>
      <c r="X53" s="37">
        <f t="shared" si="19"/>
        <v>0</v>
      </c>
      <c r="Y53" s="5"/>
      <c r="Z53" s="5"/>
      <c r="AA53" s="5"/>
      <c r="AB53" s="5"/>
      <c r="AC53" s="5"/>
      <c r="AD53" s="5"/>
      <c r="AE53" s="5"/>
    </row>
    <row r="54" spans="1:31" ht="29.25" customHeight="1" x14ac:dyDescent="0.2">
      <c r="A54" s="146"/>
      <c r="B54" s="163"/>
      <c r="C54" s="154"/>
      <c r="D54" s="92" t="s">
        <v>47</v>
      </c>
      <c r="E54" s="92"/>
      <c r="F54" s="92"/>
      <c r="G54" s="92"/>
      <c r="H54" s="92"/>
      <c r="I54" s="91">
        <f t="shared" si="17"/>
        <v>8854300</v>
      </c>
      <c r="J54" s="91"/>
      <c r="K54" s="91"/>
      <c r="L54" s="91"/>
      <c r="M54" s="91"/>
      <c r="N54" s="91">
        <v>8854300</v>
      </c>
      <c r="O54" s="91"/>
      <c r="P54" s="91"/>
      <c r="Q54" s="91"/>
      <c r="R54" s="91"/>
      <c r="S54" s="91"/>
      <c r="T54" s="91"/>
      <c r="U54" s="91"/>
      <c r="V54" s="37">
        <f t="shared" si="21"/>
        <v>0</v>
      </c>
      <c r="W54" s="37">
        <f t="shared" si="21"/>
        <v>0</v>
      </c>
      <c r="X54" s="37">
        <f t="shared" si="19"/>
        <v>0</v>
      </c>
      <c r="Y54" s="5"/>
      <c r="Z54" s="5"/>
      <c r="AA54" s="5"/>
      <c r="AB54" s="5"/>
      <c r="AC54" s="5"/>
      <c r="AD54" s="5"/>
      <c r="AE54" s="5"/>
    </row>
    <row r="55" spans="1:31" ht="49.5" customHeight="1" x14ac:dyDescent="0.2">
      <c r="A55" s="146">
        <v>28</v>
      </c>
      <c r="B55" s="163" t="s">
        <v>77</v>
      </c>
      <c r="C55" s="154" t="s">
        <v>48</v>
      </c>
      <c r="D55" s="92" t="s">
        <v>46</v>
      </c>
      <c r="E55" s="92"/>
      <c r="F55" s="92"/>
      <c r="G55" s="92"/>
      <c r="H55" s="92"/>
      <c r="I55" s="91">
        <f t="shared" si="17"/>
        <v>897300</v>
      </c>
      <c r="J55" s="91"/>
      <c r="K55" s="91"/>
      <c r="L55" s="91"/>
      <c r="M55" s="91"/>
      <c r="N55" s="91">
        <v>897300</v>
      </c>
      <c r="O55" s="91"/>
      <c r="P55" s="91"/>
      <c r="Q55" s="91"/>
      <c r="R55" s="91"/>
      <c r="S55" s="91"/>
      <c r="T55" s="91"/>
      <c r="U55" s="91"/>
      <c r="V55" s="37">
        <f t="shared" si="21"/>
        <v>0</v>
      </c>
      <c r="W55" s="37">
        <f t="shared" si="21"/>
        <v>0</v>
      </c>
      <c r="X55" s="37">
        <f t="shared" si="19"/>
        <v>0</v>
      </c>
      <c r="Y55" s="5"/>
      <c r="Z55" s="5"/>
      <c r="AA55" s="5"/>
      <c r="AB55" s="5"/>
      <c r="AC55" s="5"/>
      <c r="AD55" s="5"/>
      <c r="AE55" s="5"/>
    </row>
    <row r="56" spans="1:31" ht="35.25" customHeight="1" x14ac:dyDescent="0.2">
      <c r="A56" s="146"/>
      <c r="B56" s="163"/>
      <c r="C56" s="154"/>
      <c r="D56" s="92" t="s">
        <v>47</v>
      </c>
      <c r="E56" s="92"/>
      <c r="F56" s="92"/>
      <c r="G56" s="92"/>
      <c r="H56" s="92"/>
      <c r="I56" s="91">
        <f t="shared" si="17"/>
        <v>9072700</v>
      </c>
      <c r="J56" s="91"/>
      <c r="K56" s="91"/>
      <c r="L56" s="91"/>
      <c r="M56" s="91"/>
      <c r="N56" s="91">
        <v>9072700</v>
      </c>
      <c r="O56" s="91"/>
      <c r="P56" s="91"/>
      <c r="Q56" s="91"/>
      <c r="R56" s="91"/>
      <c r="S56" s="91"/>
      <c r="T56" s="91"/>
      <c r="U56" s="91"/>
      <c r="V56" s="37">
        <f t="shared" si="21"/>
        <v>0</v>
      </c>
      <c r="W56" s="37">
        <f t="shared" si="21"/>
        <v>0</v>
      </c>
      <c r="X56" s="37">
        <f t="shared" si="19"/>
        <v>0</v>
      </c>
      <c r="Y56" s="5"/>
      <c r="Z56" s="5"/>
      <c r="AA56" s="5"/>
      <c r="AB56" s="5"/>
      <c r="AC56" s="5"/>
      <c r="AD56" s="5"/>
      <c r="AE56" s="5"/>
    </row>
    <row r="57" spans="1:31" ht="79.5" customHeight="1" x14ac:dyDescent="0.2">
      <c r="A57" s="146">
        <v>29</v>
      </c>
      <c r="B57" s="177" t="s">
        <v>110</v>
      </c>
      <c r="C57" s="166" t="s">
        <v>24</v>
      </c>
      <c r="D57" s="92" t="s">
        <v>46</v>
      </c>
      <c r="E57" s="29"/>
      <c r="F57" s="29"/>
      <c r="G57" s="29"/>
      <c r="H57" s="29"/>
      <c r="I57" s="91">
        <f t="shared" si="17"/>
        <v>8490660.8200000003</v>
      </c>
      <c r="J57" s="91"/>
      <c r="K57" s="91"/>
      <c r="L57" s="91"/>
      <c r="M57" s="91"/>
      <c r="N57" s="91">
        <v>6923076.9199999999</v>
      </c>
      <c r="O57" s="91">
        <v>1567583.9</v>
      </c>
      <c r="P57" s="91">
        <v>0</v>
      </c>
      <c r="Q57" s="91">
        <v>0</v>
      </c>
      <c r="R57" s="91">
        <v>0</v>
      </c>
      <c r="S57" s="91">
        <v>17902016.920000002</v>
      </c>
      <c r="T57" s="91">
        <v>6923076.9199999999</v>
      </c>
      <c r="U57" s="91">
        <v>0</v>
      </c>
      <c r="V57" s="37">
        <f t="shared" si="21"/>
        <v>-16334433.020000001</v>
      </c>
      <c r="W57" s="37">
        <f t="shared" si="21"/>
        <v>-6923076.9199999999</v>
      </c>
      <c r="X57" s="37">
        <f t="shared" si="19"/>
        <v>0</v>
      </c>
      <c r="Y57" s="5"/>
      <c r="Z57" s="5"/>
      <c r="AA57" s="5"/>
      <c r="AB57" s="5"/>
      <c r="AC57" s="5"/>
      <c r="AD57" s="5"/>
      <c r="AE57" s="5"/>
    </row>
    <row r="58" spans="1:31" ht="93" customHeight="1" x14ac:dyDescent="0.2">
      <c r="A58" s="146"/>
      <c r="B58" s="178"/>
      <c r="C58" s="167"/>
      <c r="D58" s="92" t="s">
        <v>47</v>
      </c>
      <c r="E58" s="29"/>
      <c r="F58" s="29"/>
      <c r="G58" s="29"/>
      <c r="H58" s="29"/>
      <c r="I58" s="91">
        <f t="shared" si="17"/>
        <v>70000000</v>
      </c>
      <c r="J58" s="91"/>
      <c r="K58" s="91"/>
      <c r="L58" s="91"/>
      <c r="M58" s="91"/>
      <c r="N58" s="91">
        <v>70000000</v>
      </c>
      <c r="O58" s="91">
        <v>0</v>
      </c>
      <c r="P58" s="91">
        <v>0</v>
      </c>
      <c r="Q58" s="91">
        <v>0</v>
      </c>
      <c r="R58" s="91">
        <v>0</v>
      </c>
      <c r="S58" s="91">
        <v>0</v>
      </c>
      <c r="T58" s="91">
        <v>0</v>
      </c>
      <c r="U58" s="91">
        <v>0</v>
      </c>
      <c r="V58" s="37">
        <f t="shared" si="21"/>
        <v>0</v>
      </c>
      <c r="W58" s="37">
        <f t="shared" si="21"/>
        <v>0</v>
      </c>
      <c r="X58" s="37">
        <f t="shared" si="19"/>
        <v>0</v>
      </c>
      <c r="Y58" s="5"/>
      <c r="Z58" s="5"/>
      <c r="AA58" s="5"/>
      <c r="AB58" s="5"/>
      <c r="AC58" s="5"/>
      <c r="AD58" s="5"/>
      <c r="AE58" s="5"/>
    </row>
    <row r="59" spans="1:31" ht="60.75" customHeight="1" x14ac:dyDescent="0.2">
      <c r="A59" s="146"/>
      <c r="B59" s="179"/>
      <c r="C59" s="94" t="s">
        <v>48</v>
      </c>
      <c r="D59" s="92" t="s">
        <v>46</v>
      </c>
      <c r="E59" s="92"/>
      <c r="F59" s="92"/>
      <c r="G59" s="92"/>
      <c r="H59" s="92"/>
      <c r="I59" s="91">
        <f t="shared" si="17"/>
        <v>0</v>
      </c>
      <c r="J59" s="91"/>
      <c r="K59" s="91"/>
      <c r="L59" s="91"/>
      <c r="M59" s="91"/>
      <c r="N59" s="91"/>
      <c r="O59" s="91"/>
      <c r="P59" s="91"/>
      <c r="Q59" s="91"/>
      <c r="R59" s="91"/>
      <c r="S59" s="91"/>
      <c r="T59" s="91"/>
      <c r="U59" s="91"/>
      <c r="V59" s="37">
        <f t="shared" si="21"/>
        <v>0</v>
      </c>
      <c r="W59" s="37">
        <f t="shared" si="21"/>
        <v>0</v>
      </c>
      <c r="X59" s="37">
        <f t="shared" si="19"/>
        <v>0</v>
      </c>
      <c r="Y59" s="5"/>
      <c r="Z59" s="5"/>
      <c r="AA59" s="5"/>
      <c r="AB59" s="5"/>
      <c r="AC59" s="5"/>
      <c r="AD59" s="5"/>
      <c r="AE59" s="5"/>
    </row>
    <row r="60" spans="1:31" s="2" customFormat="1" ht="32.25" customHeight="1" x14ac:dyDescent="0.2">
      <c r="A60" s="159">
        <v>30</v>
      </c>
      <c r="B60" s="160" t="s">
        <v>90</v>
      </c>
      <c r="C60" s="156" t="s">
        <v>49</v>
      </c>
      <c r="D60" s="95" t="s">
        <v>30</v>
      </c>
      <c r="E60" s="95" t="s">
        <v>21</v>
      </c>
      <c r="F60" s="95" t="s">
        <v>21</v>
      </c>
      <c r="G60" s="95" t="s">
        <v>21</v>
      </c>
      <c r="H60" s="95" t="s">
        <v>21</v>
      </c>
      <c r="I60" s="91">
        <f t="shared" si="17"/>
        <v>8877000</v>
      </c>
      <c r="J60" s="9">
        <f t="shared" ref="J60:U60" si="30">J63+J64+J65+J66+J67+J68+J69</f>
        <v>5093000</v>
      </c>
      <c r="K60" s="9">
        <f t="shared" si="30"/>
        <v>0</v>
      </c>
      <c r="L60" s="9">
        <f t="shared" si="30"/>
        <v>3784000</v>
      </c>
      <c r="M60" s="9">
        <f t="shared" si="30"/>
        <v>0</v>
      </c>
      <c r="N60" s="9">
        <f t="shared" si="30"/>
        <v>0</v>
      </c>
      <c r="O60" s="9">
        <f t="shared" si="30"/>
        <v>0</v>
      </c>
      <c r="P60" s="9">
        <f t="shared" si="30"/>
        <v>0</v>
      </c>
      <c r="Q60" s="9">
        <f t="shared" si="30"/>
        <v>0</v>
      </c>
      <c r="R60" s="9">
        <f t="shared" si="30"/>
        <v>0</v>
      </c>
      <c r="S60" s="9">
        <f t="shared" si="30"/>
        <v>0</v>
      </c>
      <c r="T60" s="9">
        <f t="shared" si="30"/>
        <v>0</v>
      </c>
      <c r="U60" s="9">
        <f t="shared" si="30"/>
        <v>0</v>
      </c>
      <c r="V60" s="37">
        <f t="shared" si="21"/>
        <v>0</v>
      </c>
      <c r="W60" s="37">
        <f t="shared" si="21"/>
        <v>0</v>
      </c>
      <c r="X60" s="37">
        <f t="shared" si="19"/>
        <v>0</v>
      </c>
      <c r="Y60" s="24"/>
      <c r="Z60" s="24"/>
      <c r="AA60" s="24"/>
      <c r="AB60" s="24"/>
      <c r="AC60" s="24"/>
      <c r="AD60" s="24"/>
      <c r="AE60" s="24"/>
    </row>
    <row r="61" spans="1:31" s="2" customFormat="1" ht="32.25" customHeight="1" x14ac:dyDescent="0.2">
      <c r="A61" s="159"/>
      <c r="B61" s="160"/>
      <c r="C61" s="157"/>
      <c r="D61" s="95" t="s">
        <v>31</v>
      </c>
      <c r="E61" s="95" t="s">
        <v>21</v>
      </c>
      <c r="F61" s="95" t="s">
        <v>21</v>
      </c>
      <c r="G61" s="95" t="s">
        <v>21</v>
      </c>
      <c r="H61" s="95" t="s">
        <v>21</v>
      </c>
      <c r="I61" s="91">
        <f t="shared" si="17"/>
        <v>45389975.768901102</v>
      </c>
      <c r="J61" s="9">
        <f t="shared" ref="J61:P61" si="31">J70+J72+J74+J75</f>
        <v>0</v>
      </c>
      <c r="K61" s="9">
        <f t="shared" si="31"/>
        <v>0</v>
      </c>
      <c r="L61" s="9">
        <f t="shared" si="31"/>
        <v>0</v>
      </c>
      <c r="M61" s="9">
        <f t="shared" si="31"/>
        <v>12983974.67</v>
      </c>
      <c r="N61" s="9">
        <f t="shared" si="31"/>
        <v>1290000</v>
      </c>
      <c r="O61" s="9">
        <f t="shared" si="31"/>
        <v>13752000</v>
      </c>
      <c r="P61" s="9">
        <f t="shared" si="31"/>
        <v>5406901.0989011005</v>
      </c>
      <c r="Q61" s="9">
        <f>Q70+Q72+Q74+Q75</f>
        <v>10429100</v>
      </c>
      <c r="R61" s="9">
        <f>R70+R72+R74+R75</f>
        <v>1528000</v>
      </c>
      <c r="S61" s="9">
        <f>S70+S72+S74</f>
        <v>15010000</v>
      </c>
      <c r="T61" s="9">
        <f t="shared" ref="T61:U61" si="32">T70+T72+T74</f>
        <v>1528000</v>
      </c>
      <c r="U61" s="9">
        <f t="shared" si="32"/>
        <v>0</v>
      </c>
      <c r="V61" s="37">
        <f t="shared" si="21"/>
        <v>-1258000</v>
      </c>
      <c r="W61" s="37">
        <f t="shared" si="21"/>
        <v>3878901.0989011005</v>
      </c>
      <c r="X61" s="37">
        <f t="shared" si="19"/>
        <v>1528000</v>
      </c>
      <c r="Y61" s="25">
        <f>W61+W62+X61+X62</f>
        <v>44626901.0989011</v>
      </c>
      <c r="Z61" s="24"/>
      <c r="AA61" s="24"/>
      <c r="AB61" s="24"/>
      <c r="AC61" s="24"/>
      <c r="AD61" s="24"/>
      <c r="AE61" s="24"/>
    </row>
    <row r="62" spans="1:31" s="2" customFormat="1" ht="32.25" customHeight="1" x14ac:dyDescent="0.2">
      <c r="A62" s="159"/>
      <c r="B62" s="160"/>
      <c r="C62" s="158"/>
      <c r="D62" s="30" t="s">
        <v>32</v>
      </c>
      <c r="E62" s="95" t="s">
        <v>21</v>
      </c>
      <c r="F62" s="95" t="s">
        <v>21</v>
      </c>
      <c r="G62" s="95" t="s">
        <v>21</v>
      </c>
      <c r="H62" s="95" t="s">
        <v>21</v>
      </c>
      <c r="I62" s="91">
        <f t="shared" si="17"/>
        <v>164020000</v>
      </c>
      <c r="J62" s="9">
        <f t="shared" ref="J62:P62" si="33">J71+J73+J76</f>
        <v>0</v>
      </c>
      <c r="K62" s="9">
        <f t="shared" si="33"/>
        <v>0</v>
      </c>
      <c r="L62" s="9">
        <f t="shared" si="33"/>
        <v>0</v>
      </c>
      <c r="M62" s="9">
        <f t="shared" si="33"/>
        <v>34800000</v>
      </c>
      <c r="N62" s="9">
        <f t="shared" si="33"/>
        <v>0</v>
      </c>
      <c r="O62" s="9">
        <f t="shared" si="33"/>
        <v>0</v>
      </c>
      <c r="P62" s="9">
        <f t="shared" si="33"/>
        <v>39220000</v>
      </c>
      <c r="Q62" s="9">
        <f>Q71+Q73+Q76</f>
        <v>90000000</v>
      </c>
      <c r="R62" s="9">
        <f>R71+R73+R76</f>
        <v>0</v>
      </c>
      <c r="S62" s="9">
        <f t="shared" ref="S62:U62" si="34">S71+S73</f>
        <v>0</v>
      </c>
      <c r="T62" s="9">
        <f t="shared" si="34"/>
        <v>0</v>
      </c>
      <c r="U62" s="9">
        <f t="shared" si="34"/>
        <v>0</v>
      </c>
      <c r="V62" s="37">
        <f t="shared" si="21"/>
        <v>0</v>
      </c>
      <c r="W62" s="37">
        <f t="shared" si="21"/>
        <v>39220000</v>
      </c>
      <c r="X62" s="37">
        <f t="shared" si="19"/>
        <v>0</v>
      </c>
      <c r="Y62" s="24"/>
      <c r="Z62" s="24"/>
      <c r="AA62" s="24"/>
      <c r="AB62" s="24"/>
      <c r="AC62" s="24"/>
      <c r="AD62" s="24"/>
      <c r="AE62" s="24"/>
    </row>
    <row r="63" spans="1:31" ht="84.75" customHeight="1" x14ac:dyDescent="0.2">
      <c r="A63" s="92">
        <v>31</v>
      </c>
      <c r="B63" s="96" t="s">
        <v>78</v>
      </c>
      <c r="C63" s="94" t="s">
        <v>61</v>
      </c>
      <c r="D63" s="92" t="s">
        <v>30</v>
      </c>
      <c r="E63" s="92" t="s">
        <v>21</v>
      </c>
      <c r="F63" s="92" t="s">
        <v>21</v>
      </c>
      <c r="G63" s="92" t="s">
        <v>21</v>
      </c>
      <c r="H63" s="92" t="s">
        <v>21</v>
      </c>
      <c r="I63" s="91">
        <f t="shared" si="17"/>
        <v>2607000</v>
      </c>
      <c r="J63" s="91">
        <v>1287000</v>
      </c>
      <c r="K63" s="91">
        <v>0</v>
      </c>
      <c r="L63" s="91">
        <v>1320000</v>
      </c>
      <c r="M63" s="91">
        <v>0</v>
      </c>
      <c r="N63" s="91">
        <v>0</v>
      </c>
      <c r="O63" s="91">
        <v>0</v>
      </c>
      <c r="P63" s="91">
        <v>0</v>
      </c>
      <c r="Q63" s="91">
        <v>0</v>
      </c>
      <c r="R63" s="91">
        <v>0</v>
      </c>
      <c r="S63" s="91">
        <v>0</v>
      </c>
      <c r="T63" s="91">
        <v>0</v>
      </c>
      <c r="U63" s="91">
        <v>0</v>
      </c>
      <c r="V63" s="37">
        <f t="shared" si="21"/>
        <v>0</v>
      </c>
      <c r="W63" s="37">
        <f t="shared" si="21"/>
        <v>0</v>
      </c>
      <c r="X63" s="37">
        <f t="shared" si="19"/>
        <v>0</v>
      </c>
      <c r="Y63" s="5"/>
      <c r="Z63" s="5"/>
      <c r="AA63" s="5"/>
      <c r="AB63" s="5"/>
      <c r="AC63" s="5"/>
      <c r="AD63" s="5"/>
      <c r="AE63" s="5"/>
    </row>
    <row r="64" spans="1:31" ht="54.75" customHeight="1" x14ac:dyDescent="0.2">
      <c r="A64" s="92">
        <v>32</v>
      </c>
      <c r="B64" s="96" t="s">
        <v>79</v>
      </c>
      <c r="C64" s="94" t="s">
        <v>49</v>
      </c>
      <c r="D64" s="92" t="s">
        <v>30</v>
      </c>
      <c r="E64" s="92" t="s">
        <v>21</v>
      </c>
      <c r="F64" s="92" t="s">
        <v>21</v>
      </c>
      <c r="G64" s="92" t="s">
        <v>21</v>
      </c>
      <c r="H64" s="92" t="s">
        <v>21</v>
      </c>
      <c r="I64" s="91">
        <f t="shared" si="17"/>
        <v>396000</v>
      </c>
      <c r="J64" s="91">
        <v>198000</v>
      </c>
      <c r="K64" s="91">
        <v>0</v>
      </c>
      <c r="L64" s="91">
        <v>198000</v>
      </c>
      <c r="M64" s="91">
        <v>0</v>
      </c>
      <c r="N64" s="91">
        <v>0</v>
      </c>
      <c r="O64" s="91">
        <v>0</v>
      </c>
      <c r="P64" s="91">
        <v>0</v>
      </c>
      <c r="Q64" s="91">
        <v>0</v>
      </c>
      <c r="R64" s="91">
        <v>0</v>
      </c>
      <c r="S64" s="91">
        <v>0</v>
      </c>
      <c r="T64" s="91">
        <v>0</v>
      </c>
      <c r="U64" s="91">
        <v>0</v>
      </c>
      <c r="V64" s="37">
        <f t="shared" si="21"/>
        <v>0</v>
      </c>
      <c r="W64" s="37">
        <f t="shared" si="21"/>
        <v>0</v>
      </c>
      <c r="X64" s="37">
        <f t="shared" si="19"/>
        <v>0</v>
      </c>
      <c r="Y64" s="5"/>
      <c r="Z64" s="5"/>
      <c r="AA64" s="5"/>
      <c r="AB64" s="5"/>
      <c r="AC64" s="5"/>
      <c r="AD64" s="5"/>
      <c r="AE64" s="5"/>
    </row>
    <row r="65" spans="1:31" ht="90.75" customHeight="1" x14ac:dyDescent="0.2">
      <c r="A65" s="92">
        <v>33</v>
      </c>
      <c r="B65" s="96" t="s">
        <v>80</v>
      </c>
      <c r="C65" s="94" t="s">
        <v>62</v>
      </c>
      <c r="D65" s="92" t="s">
        <v>30</v>
      </c>
      <c r="E65" s="92" t="s">
        <v>21</v>
      </c>
      <c r="F65" s="92" t="s">
        <v>21</v>
      </c>
      <c r="G65" s="92" t="s">
        <v>21</v>
      </c>
      <c r="H65" s="92" t="s">
        <v>21</v>
      </c>
      <c r="I65" s="91">
        <f t="shared" si="17"/>
        <v>1320000</v>
      </c>
      <c r="J65" s="91">
        <v>660000</v>
      </c>
      <c r="K65" s="91">
        <v>0</v>
      </c>
      <c r="L65" s="91">
        <v>660000</v>
      </c>
      <c r="M65" s="91">
        <v>0</v>
      </c>
      <c r="N65" s="91">
        <v>0</v>
      </c>
      <c r="O65" s="91">
        <v>0</v>
      </c>
      <c r="P65" s="91">
        <v>0</v>
      </c>
      <c r="Q65" s="91">
        <v>0</v>
      </c>
      <c r="R65" s="91">
        <v>0</v>
      </c>
      <c r="S65" s="91">
        <v>0</v>
      </c>
      <c r="T65" s="91">
        <v>0</v>
      </c>
      <c r="U65" s="91">
        <v>0</v>
      </c>
      <c r="V65" s="37">
        <f t="shared" si="21"/>
        <v>0</v>
      </c>
      <c r="W65" s="37">
        <f t="shared" si="21"/>
        <v>0</v>
      </c>
      <c r="X65" s="37">
        <f t="shared" si="19"/>
        <v>0</v>
      </c>
      <c r="Y65" s="5"/>
      <c r="Z65" s="5"/>
      <c r="AA65" s="5"/>
      <c r="AB65" s="5"/>
      <c r="AC65" s="5"/>
      <c r="AD65" s="5"/>
      <c r="AE65" s="5"/>
    </row>
    <row r="66" spans="1:31" ht="48" x14ac:dyDescent="0.2">
      <c r="A66" s="92">
        <v>34</v>
      </c>
      <c r="B66" s="96" t="s">
        <v>81</v>
      </c>
      <c r="C66" s="94" t="s">
        <v>63</v>
      </c>
      <c r="D66" s="92" t="s">
        <v>30</v>
      </c>
      <c r="E66" s="92" t="s">
        <v>21</v>
      </c>
      <c r="F66" s="92" t="s">
        <v>21</v>
      </c>
      <c r="G66" s="92" t="s">
        <v>21</v>
      </c>
      <c r="H66" s="92" t="s">
        <v>21</v>
      </c>
      <c r="I66" s="91">
        <f t="shared" si="17"/>
        <v>1100000</v>
      </c>
      <c r="J66" s="91">
        <v>1100000</v>
      </c>
      <c r="K66" s="91">
        <v>0</v>
      </c>
      <c r="L66" s="91">
        <v>0</v>
      </c>
      <c r="M66" s="91">
        <v>0</v>
      </c>
      <c r="N66" s="91">
        <v>0</v>
      </c>
      <c r="O66" s="91">
        <v>0</v>
      </c>
      <c r="P66" s="91">
        <v>0</v>
      </c>
      <c r="Q66" s="91">
        <v>0</v>
      </c>
      <c r="R66" s="91">
        <v>0</v>
      </c>
      <c r="S66" s="91">
        <v>0</v>
      </c>
      <c r="T66" s="91">
        <v>0</v>
      </c>
      <c r="U66" s="91">
        <v>0</v>
      </c>
      <c r="V66" s="37">
        <f t="shared" si="21"/>
        <v>0</v>
      </c>
      <c r="W66" s="37">
        <f t="shared" si="21"/>
        <v>0</v>
      </c>
      <c r="X66" s="37">
        <f t="shared" si="19"/>
        <v>0</v>
      </c>
      <c r="Y66" s="5"/>
      <c r="Z66" s="5"/>
      <c r="AA66" s="5"/>
      <c r="AB66" s="5"/>
      <c r="AC66" s="5"/>
      <c r="AD66" s="5"/>
      <c r="AE66" s="5"/>
    </row>
    <row r="67" spans="1:31" ht="85.5" customHeight="1" x14ac:dyDescent="0.2">
      <c r="A67" s="92">
        <v>35</v>
      </c>
      <c r="B67" s="96" t="s">
        <v>82</v>
      </c>
      <c r="C67" s="94" t="s">
        <v>49</v>
      </c>
      <c r="D67" s="92" t="s">
        <v>30</v>
      </c>
      <c r="E67" s="92" t="s">
        <v>21</v>
      </c>
      <c r="F67" s="92" t="s">
        <v>21</v>
      </c>
      <c r="G67" s="92" t="s">
        <v>21</v>
      </c>
      <c r="H67" s="92" t="s">
        <v>21</v>
      </c>
      <c r="I67" s="91">
        <f t="shared" si="17"/>
        <v>2508000</v>
      </c>
      <c r="J67" s="91">
        <v>1254000</v>
      </c>
      <c r="K67" s="91">
        <v>0</v>
      </c>
      <c r="L67" s="91">
        <v>1254000</v>
      </c>
      <c r="M67" s="91">
        <v>0</v>
      </c>
      <c r="N67" s="91">
        <v>0</v>
      </c>
      <c r="O67" s="91">
        <v>0</v>
      </c>
      <c r="P67" s="91">
        <v>0</v>
      </c>
      <c r="Q67" s="91">
        <v>0</v>
      </c>
      <c r="R67" s="91">
        <v>0</v>
      </c>
      <c r="S67" s="91">
        <v>0</v>
      </c>
      <c r="T67" s="91">
        <v>0</v>
      </c>
      <c r="U67" s="91">
        <v>0</v>
      </c>
      <c r="V67" s="37">
        <f t="shared" si="21"/>
        <v>0</v>
      </c>
      <c r="W67" s="37">
        <f t="shared" si="21"/>
        <v>0</v>
      </c>
      <c r="X67" s="37">
        <f t="shared" si="19"/>
        <v>0</v>
      </c>
      <c r="Y67" s="5"/>
      <c r="Z67" s="5"/>
      <c r="AA67" s="5"/>
      <c r="AB67" s="5"/>
      <c r="AC67" s="5"/>
      <c r="AD67" s="5"/>
      <c r="AE67" s="5"/>
    </row>
    <row r="68" spans="1:31" ht="82.5" customHeight="1" x14ac:dyDescent="0.2">
      <c r="A68" s="92">
        <v>36</v>
      </c>
      <c r="B68" s="96" t="s">
        <v>83</v>
      </c>
      <c r="C68" s="94" t="s">
        <v>50</v>
      </c>
      <c r="D68" s="92" t="s">
        <v>30</v>
      </c>
      <c r="E68" s="92" t="s">
        <v>21</v>
      </c>
      <c r="F68" s="92" t="s">
        <v>21</v>
      </c>
      <c r="G68" s="92" t="s">
        <v>21</v>
      </c>
      <c r="H68" s="92" t="s">
        <v>21</v>
      </c>
      <c r="I68" s="91">
        <f t="shared" si="17"/>
        <v>704000</v>
      </c>
      <c r="J68" s="91">
        <v>352000</v>
      </c>
      <c r="K68" s="91">
        <v>0</v>
      </c>
      <c r="L68" s="91">
        <v>352000</v>
      </c>
      <c r="M68" s="91">
        <v>0</v>
      </c>
      <c r="N68" s="91">
        <v>0</v>
      </c>
      <c r="O68" s="91">
        <v>0</v>
      </c>
      <c r="P68" s="91">
        <v>0</v>
      </c>
      <c r="Q68" s="91">
        <v>0</v>
      </c>
      <c r="R68" s="91">
        <v>0</v>
      </c>
      <c r="S68" s="91">
        <v>0</v>
      </c>
      <c r="T68" s="91">
        <v>0</v>
      </c>
      <c r="U68" s="91">
        <v>0</v>
      </c>
      <c r="V68" s="37">
        <f t="shared" si="21"/>
        <v>0</v>
      </c>
      <c r="W68" s="37">
        <f t="shared" si="21"/>
        <v>0</v>
      </c>
      <c r="X68" s="37">
        <f t="shared" si="19"/>
        <v>0</v>
      </c>
      <c r="Y68" s="5"/>
      <c r="Z68" s="5"/>
      <c r="AA68" s="5"/>
      <c r="AB68" s="5"/>
      <c r="AC68" s="5"/>
      <c r="AD68" s="5"/>
      <c r="AE68" s="5"/>
    </row>
    <row r="69" spans="1:31" ht="52.5" customHeight="1" x14ac:dyDescent="0.2">
      <c r="A69" s="92">
        <v>37</v>
      </c>
      <c r="B69" s="96" t="s">
        <v>84</v>
      </c>
      <c r="C69" s="94" t="s">
        <v>62</v>
      </c>
      <c r="D69" s="92" t="s">
        <v>30</v>
      </c>
      <c r="E69" s="92" t="s">
        <v>21</v>
      </c>
      <c r="F69" s="92" t="s">
        <v>21</v>
      </c>
      <c r="G69" s="92" t="s">
        <v>21</v>
      </c>
      <c r="H69" s="92" t="s">
        <v>21</v>
      </c>
      <c r="I69" s="91">
        <f t="shared" si="17"/>
        <v>242000</v>
      </c>
      <c r="J69" s="91">
        <v>242000</v>
      </c>
      <c r="K69" s="91">
        <v>0</v>
      </c>
      <c r="L69" s="91">
        <v>0</v>
      </c>
      <c r="M69" s="91">
        <v>0</v>
      </c>
      <c r="N69" s="91">
        <v>0</v>
      </c>
      <c r="O69" s="91">
        <v>0</v>
      </c>
      <c r="P69" s="91">
        <v>0</v>
      </c>
      <c r="Q69" s="91">
        <v>0</v>
      </c>
      <c r="R69" s="91">
        <v>0</v>
      </c>
      <c r="S69" s="91">
        <v>0</v>
      </c>
      <c r="T69" s="91">
        <v>0</v>
      </c>
      <c r="U69" s="91">
        <v>0</v>
      </c>
      <c r="V69" s="37">
        <f t="shared" si="21"/>
        <v>0</v>
      </c>
      <c r="W69" s="37">
        <f t="shared" si="21"/>
        <v>0</v>
      </c>
      <c r="X69" s="37">
        <f t="shared" si="19"/>
        <v>0</v>
      </c>
      <c r="Y69" s="5"/>
      <c r="Z69" s="5"/>
      <c r="AA69" s="5"/>
      <c r="AB69" s="5"/>
      <c r="AC69" s="5"/>
      <c r="AD69" s="5"/>
      <c r="AE69" s="5"/>
    </row>
    <row r="70" spans="1:31" ht="59.25" customHeight="1" x14ac:dyDescent="0.2">
      <c r="A70" s="146">
        <v>38</v>
      </c>
      <c r="B70" s="155" t="s">
        <v>85</v>
      </c>
      <c r="C70" s="154" t="s">
        <v>24</v>
      </c>
      <c r="D70" s="92" t="s">
        <v>46</v>
      </c>
      <c r="E70" s="92" t="s">
        <v>21</v>
      </c>
      <c r="F70" s="92" t="s">
        <v>21</v>
      </c>
      <c r="G70" s="92" t="s">
        <v>21</v>
      </c>
      <c r="H70" s="92" t="s">
        <v>21</v>
      </c>
      <c r="I70" s="91">
        <f t="shared" si="17"/>
        <v>841416</v>
      </c>
      <c r="J70" s="91">
        <v>0</v>
      </c>
      <c r="K70" s="91">
        <v>0</v>
      </c>
      <c r="L70" s="91">
        <v>0</v>
      </c>
      <c r="M70" s="91">
        <v>551416</v>
      </c>
      <c r="N70" s="91">
        <v>290000</v>
      </c>
      <c r="O70" s="91">
        <v>0</v>
      </c>
      <c r="P70" s="91">
        <v>0</v>
      </c>
      <c r="Q70" s="91">
        <v>0</v>
      </c>
      <c r="R70" s="91">
        <v>0</v>
      </c>
      <c r="S70" s="91">
        <v>0</v>
      </c>
      <c r="T70" s="91">
        <v>0</v>
      </c>
      <c r="U70" s="91">
        <v>0</v>
      </c>
      <c r="V70" s="37">
        <f t="shared" si="21"/>
        <v>0</v>
      </c>
      <c r="W70" s="37">
        <f t="shared" si="21"/>
        <v>0</v>
      </c>
      <c r="X70" s="37">
        <f t="shared" si="19"/>
        <v>0</v>
      </c>
      <c r="Y70" s="5"/>
      <c r="Z70" s="5"/>
      <c r="AA70" s="5"/>
      <c r="AB70" s="5"/>
      <c r="AC70" s="5"/>
      <c r="AD70" s="5"/>
      <c r="AE70" s="5"/>
    </row>
    <row r="71" spans="1:31" ht="39.75" customHeight="1" x14ac:dyDescent="0.2">
      <c r="A71" s="146"/>
      <c r="B71" s="155"/>
      <c r="C71" s="154"/>
      <c r="D71" s="92" t="s">
        <v>47</v>
      </c>
      <c r="E71" s="92" t="s">
        <v>21</v>
      </c>
      <c r="F71" s="92" t="s">
        <v>21</v>
      </c>
      <c r="G71" s="92" t="s">
        <v>21</v>
      </c>
      <c r="H71" s="92" t="s">
        <v>21</v>
      </c>
      <c r="I71" s="91">
        <f t="shared" si="17"/>
        <v>14800000</v>
      </c>
      <c r="J71" s="91">
        <v>0</v>
      </c>
      <c r="K71" s="91">
        <v>0</v>
      </c>
      <c r="L71" s="91">
        <v>0</v>
      </c>
      <c r="M71" s="91">
        <v>14800000</v>
      </c>
      <c r="N71" s="91">
        <v>0</v>
      </c>
      <c r="O71" s="91">
        <v>0</v>
      </c>
      <c r="P71" s="91">
        <v>0</v>
      </c>
      <c r="Q71" s="91">
        <v>0</v>
      </c>
      <c r="R71" s="91">
        <v>0</v>
      </c>
      <c r="S71" s="91">
        <v>0</v>
      </c>
      <c r="T71" s="91">
        <v>0</v>
      </c>
      <c r="U71" s="91">
        <v>0</v>
      </c>
      <c r="V71" s="37">
        <f t="shared" si="21"/>
        <v>0</v>
      </c>
      <c r="W71" s="37">
        <f t="shared" si="21"/>
        <v>0</v>
      </c>
      <c r="X71" s="37">
        <f t="shared" si="19"/>
        <v>0</v>
      </c>
      <c r="Y71" s="5"/>
      <c r="Z71" s="5"/>
      <c r="AA71" s="5"/>
      <c r="AB71" s="5"/>
      <c r="AC71" s="5"/>
      <c r="AD71" s="5"/>
      <c r="AE71" s="5"/>
    </row>
    <row r="72" spans="1:31" ht="35.25" customHeight="1" x14ac:dyDescent="0.2">
      <c r="A72" s="146">
        <v>39</v>
      </c>
      <c r="B72" s="163" t="s">
        <v>86</v>
      </c>
      <c r="C72" s="154" t="s">
        <v>51</v>
      </c>
      <c r="D72" s="92" t="s">
        <v>46</v>
      </c>
      <c r="E72" s="92" t="s">
        <v>21</v>
      </c>
      <c r="F72" s="92" t="s">
        <v>21</v>
      </c>
      <c r="G72" s="92" t="s">
        <v>21</v>
      </c>
      <c r="H72" s="92" t="s">
        <v>21</v>
      </c>
      <c r="I72" s="91">
        <f t="shared" si="17"/>
        <v>13432558.67</v>
      </c>
      <c r="J72" s="91">
        <v>0</v>
      </c>
      <c r="K72" s="91">
        <v>0</v>
      </c>
      <c r="L72" s="91">
        <v>0</v>
      </c>
      <c r="M72" s="91">
        <v>12432558.67</v>
      </c>
      <c r="N72" s="91">
        <v>1000000</v>
      </c>
      <c r="O72" s="91">
        <v>0</v>
      </c>
      <c r="P72" s="91">
        <v>0</v>
      </c>
      <c r="Q72" s="91">
        <v>0</v>
      </c>
      <c r="R72" s="91">
        <v>0</v>
      </c>
      <c r="S72" s="91">
        <v>0</v>
      </c>
      <c r="T72" s="91">
        <v>0</v>
      </c>
      <c r="U72" s="91">
        <v>0</v>
      </c>
      <c r="V72" s="37">
        <f t="shared" si="21"/>
        <v>0</v>
      </c>
      <c r="W72" s="37">
        <f t="shared" si="21"/>
        <v>0</v>
      </c>
      <c r="X72" s="37">
        <f t="shared" si="19"/>
        <v>0</v>
      </c>
      <c r="Y72" s="5"/>
      <c r="Z72" s="5"/>
      <c r="AA72" s="5"/>
      <c r="AB72" s="5"/>
      <c r="AC72" s="5"/>
      <c r="AD72" s="5"/>
      <c r="AE72" s="5"/>
    </row>
    <row r="73" spans="1:31" ht="28.5" customHeight="1" x14ac:dyDescent="0.2">
      <c r="A73" s="146"/>
      <c r="B73" s="163"/>
      <c r="C73" s="154"/>
      <c r="D73" s="92" t="s">
        <v>47</v>
      </c>
      <c r="E73" s="92" t="s">
        <v>21</v>
      </c>
      <c r="F73" s="92" t="s">
        <v>21</v>
      </c>
      <c r="G73" s="92" t="s">
        <v>21</v>
      </c>
      <c r="H73" s="92" t="s">
        <v>21</v>
      </c>
      <c r="I73" s="91">
        <f t="shared" si="17"/>
        <v>20000000</v>
      </c>
      <c r="J73" s="91">
        <v>0</v>
      </c>
      <c r="K73" s="91">
        <v>0</v>
      </c>
      <c r="L73" s="91">
        <v>0</v>
      </c>
      <c r="M73" s="91">
        <v>20000000</v>
      </c>
      <c r="N73" s="91">
        <v>0</v>
      </c>
      <c r="O73" s="91">
        <v>0</v>
      </c>
      <c r="P73" s="91">
        <v>0</v>
      </c>
      <c r="Q73" s="91">
        <v>0</v>
      </c>
      <c r="R73" s="91">
        <v>0</v>
      </c>
      <c r="S73" s="91">
        <v>0</v>
      </c>
      <c r="T73" s="91">
        <v>0</v>
      </c>
      <c r="U73" s="91">
        <v>0</v>
      </c>
      <c r="V73" s="37">
        <f t="shared" si="21"/>
        <v>0</v>
      </c>
      <c r="W73" s="37">
        <f t="shared" si="21"/>
        <v>0</v>
      </c>
      <c r="X73" s="37">
        <f t="shared" si="19"/>
        <v>0</v>
      </c>
      <c r="Y73" s="5"/>
      <c r="Z73" s="5"/>
      <c r="AA73" s="5"/>
      <c r="AB73" s="5"/>
      <c r="AC73" s="5"/>
      <c r="AD73" s="5"/>
      <c r="AE73" s="5"/>
    </row>
    <row r="74" spans="1:31" ht="36.75" customHeight="1" x14ac:dyDescent="0.2">
      <c r="A74" s="92">
        <v>40</v>
      </c>
      <c r="B74" s="65" t="s">
        <v>108</v>
      </c>
      <c r="C74" s="94" t="s">
        <v>24</v>
      </c>
      <c r="D74" s="92" t="s">
        <v>46</v>
      </c>
      <c r="E74" s="92" t="s">
        <v>21</v>
      </c>
      <c r="F74" s="92" t="s">
        <v>21</v>
      </c>
      <c r="G74" s="92" t="s">
        <v>21</v>
      </c>
      <c r="H74" s="92" t="s">
        <v>21</v>
      </c>
      <c r="I74" s="91">
        <f t="shared" si="17"/>
        <v>18336000</v>
      </c>
      <c r="J74" s="91"/>
      <c r="K74" s="91"/>
      <c r="L74" s="91"/>
      <c r="M74" s="91"/>
      <c r="N74" s="91"/>
      <c r="O74" s="91">
        <v>13752000</v>
      </c>
      <c r="P74" s="91">
        <v>1528000</v>
      </c>
      <c r="Q74" s="91">
        <v>1528000</v>
      </c>
      <c r="R74" s="91">
        <v>1528000</v>
      </c>
      <c r="S74" s="91">
        <v>15010000</v>
      </c>
      <c r="T74" s="91">
        <v>1528000</v>
      </c>
      <c r="U74" s="91"/>
      <c r="V74" s="37">
        <f t="shared" si="21"/>
        <v>-1258000</v>
      </c>
      <c r="W74" s="37">
        <f t="shared" si="21"/>
        <v>0</v>
      </c>
      <c r="X74" s="37">
        <f t="shared" si="19"/>
        <v>1528000</v>
      </c>
      <c r="Y74" s="5"/>
      <c r="Z74" s="5"/>
      <c r="AA74" s="5"/>
      <c r="AB74" s="5"/>
      <c r="AC74" s="5"/>
      <c r="AD74" s="5"/>
      <c r="AE74" s="5"/>
    </row>
    <row r="75" spans="1:31" s="5" customFormat="1" ht="28.5" customHeight="1" x14ac:dyDescent="0.2">
      <c r="A75" s="164">
        <v>41</v>
      </c>
      <c r="B75" s="166" t="s">
        <v>111</v>
      </c>
      <c r="C75" s="154" t="s">
        <v>51</v>
      </c>
      <c r="D75" s="92" t="s">
        <v>46</v>
      </c>
      <c r="E75" s="92" t="s">
        <v>21</v>
      </c>
      <c r="F75" s="92" t="s">
        <v>21</v>
      </c>
      <c r="G75" s="92" t="s">
        <v>21</v>
      </c>
      <c r="H75" s="92" t="s">
        <v>21</v>
      </c>
      <c r="I75" s="91">
        <f t="shared" ref="I75:I76" si="35">SUM(J75:S75)</f>
        <v>12780001.0989011</v>
      </c>
      <c r="J75" s="91"/>
      <c r="K75" s="91"/>
      <c r="L75" s="91"/>
      <c r="M75" s="91"/>
      <c r="N75" s="91"/>
      <c r="O75" s="91"/>
      <c r="P75" s="91">
        <v>3878901.0989011005</v>
      </c>
      <c r="Q75" s="91">
        <v>8901100</v>
      </c>
      <c r="R75" s="91"/>
      <c r="V75" s="37">
        <f t="shared" si="21"/>
        <v>0</v>
      </c>
      <c r="W75" s="37">
        <f t="shared" si="21"/>
        <v>3878901.0989011005</v>
      </c>
      <c r="X75" s="37">
        <f t="shared" si="19"/>
        <v>0</v>
      </c>
      <c r="Y75" s="40">
        <f>W75+X75+W76+X76</f>
        <v>43098901.0989011</v>
      </c>
    </row>
    <row r="76" spans="1:31" s="5" customFormat="1" ht="36" customHeight="1" x14ac:dyDescent="0.2">
      <c r="A76" s="165"/>
      <c r="B76" s="167"/>
      <c r="C76" s="154"/>
      <c r="D76" s="92" t="s">
        <v>47</v>
      </c>
      <c r="E76" s="92" t="s">
        <v>21</v>
      </c>
      <c r="F76" s="92" t="s">
        <v>21</v>
      </c>
      <c r="G76" s="92" t="s">
        <v>21</v>
      </c>
      <c r="H76" s="92" t="s">
        <v>21</v>
      </c>
      <c r="I76" s="91">
        <f t="shared" si="35"/>
        <v>129220000</v>
      </c>
      <c r="J76" s="91"/>
      <c r="K76" s="91"/>
      <c r="L76" s="91"/>
      <c r="M76" s="91"/>
      <c r="N76" s="91"/>
      <c r="O76" s="91"/>
      <c r="P76" s="91">
        <f>1820000+37400000</f>
        <v>39220000</v>
      </c>
      <c r="Q76" s="91">
        <v>90000000</v>
      </c>
      <c r="R76" s="91"/>
      <c r="V76" s="37">
        <f t="shared" si="21"/>
        <v>0</v>
      </c>
      <c r="W76" s="37">
        <f t="shared" si="21"/>
        <v>39220000</v>
      </c>
      <c r="X76" s="37">
        <f t="shared" si="19"/>
        <v>0</v>
      </c>
      <c r="Y76" s="40">
        <f>SUM(W75:W76)</f>
        <v>43098901.0989011</v>
      </c>
      <c r="Z76" s="40">
        <f>SUM(X75:X76)</f>
        <v>0</v>
      </c>
    </row>
    <row r="77" spans="1:31" s="2" customFormat="1" ht="33" customHeight="1" x14ac:dyDescent="0.2">
      <c r="A77" s="161">
        <v>42</v>
      </c>
      <c r="B77" s="156" t="s">
        <v>109</v>
      </c>
      <c r="C77" s="156" t="s">
        <v>52</v>
      </c>
      <c r="D77" s="95" t="s">
        <v>30</v>
      </c>
      <c r="E77" s="95" t="s">
        <v>21</v>
      </c>
      <c r="F77" s="95" t="s">
        <v>21</v>
      </c>
      <c r="G77" s="95" t="s">
        <v>21</v>
      </c>
      <c r="H77" s="95" t="s">
        <v>21</v>
      </c>
      <c r="I77" s="9">
        <f t="shared" si="17"/>
        <v>1540000</v>
      </c>
      <c r="J77" s="9">
        <f>J79</f>
        <v>100000</v>
      </c>
      <c r="K77" s="9">
        <f t="shared" ref="K77:U77" si="36">K79</f>
        <v>1440000</v>
      </c>
      <c r="L77" s="9">
        <f t="shared" si="36"/>
        <v>0</v>
      </c>
      <c r="M77" s="9">
        <f t="shared" si="36"/>
        <v>0</v>
      </c>
      <c r="N77" s="9">
        <f t="shared" si="36"/>
        <v>0</v>
      </c>
      <c r="O77" s="9">
        <f t="shared" si="36"/>
        <v>0</v>
      </c>
      <c r="P77" s="9">
        <f t="shared" si="36"/>
        <v>0</v>
      </c>
      <c r="Q77" s="9">
        <f t="shared" si="36"/>
        <v>0</v>
      </c>
      <c r="R77" s="9">
        <f t="shared" si="36"/>
        <v>0</v>
      </c>
      <c r="S77" s="9">
        <f t="shared" si="36"/>
        <v>0</v>
      </c>
      <c r="T77" s="9">
        <f t="shared" si="36"/>
        <v>0</v>
      </c>
      <c r="U77" s="9">
        <f t="shared" si="36"/>
        <v>0</v>
      </c>
      <c r="V77" s="37">
        <f t="shared" si="21"/>
        <v>0</v>
      </c>
      <c r="W77" s="37">
        <f t="shared" si="21"/>
        <v>0</v>
      </c>
      <c r="X77" s="37">
        <f t="shared" si="19"/>
        <v>0</v>
      </c>
      <c r="Y77" s="24"/>
      <c r="Z77" s="24"/>
      <c r="AA77" s="24"/>
      <c r="AB77" s="24"/>
      <c r="AC77" s="24"/>
      <c r="AD77" s="24"/>
      <c r="AE77" s="24"/>
    </row>
    <row r="78" spans="1:31" s="2" customFormat="1" ht="25.5" customHeight="1" x14ac:dyDescent="0.2">
      <c r="A78" s="162"/>
      <c r="B78" s="158"/>
      <c r="C78" s="158"/>
      <c r="D78" s="92" t="s">
        <v>46</v>
      </c>
      <c r="E78" s="95"/>
      <c r="F78" s="95"/>
      <c r="G78" s="95"/>
      <c r="H78" s="95"/>
      <c r="I78" s="9">
        <f t="shared" si="17"/>
        <v>386140965.42000002</v>
      </c>
      <c r="J78" s="9">
        <f>J81</f>
        <v>0</v>
      </c>
      <c r="K78" s="9">
        <f t="shared" ref="K78:U78" si="37">K81</f>
        <v>0</v>
      </c>
      <c r="L78" s="9">
        <f t="shared" si="37"/>
        <v>0</v>
      </c>
      <c r="M78" s="9">
        <f t="shared" si="37"/>
        <v>0</v>
      </c>
      <c r="N78" s="9">
        <f t="shared" si="37"/>
        <v>0</v>
      </c>
      <c r="O78" s="9">
        <f t="shared" si="37"/>
        <v>0</v>
      </c>
      <c r="P78" s="9">
        <f>P81</f>
        <v>128713655.14</v>
      </c>
      <c r="Q78" s="9">
        <f>Q81</f>
        <v>128713655.14</v>
      </c>
      <c r="R78" s="9">
        <f t="shared" si="37"/>
        <v>128713655.14</v>
      </c>
      <c r="S78" s="9">
        <f t="shared" si="37"/>
        <v>0</v>
      </c>
      <c r="T78" s="9">
        <f t="shared" si="37"/>
        <v>125203282.72</v>
      </c>
      <c r="U78" s="9">
        <f t="shared" si="37"/>
        <v>125203282.72</v>
      </c>
      <c r="V78" s="37">
        <f t="shared" si="21"/>
        <v>0</v>
      </c>
      <c r="W78" s="37">
        <f t="shared" si="21"/>
        <v>3510372.4200000018</v>
      </c>
      <c r="X78" s="37">
        <f t="shared" si="19"/>
        <v>3510372.4200000018</v>
      </c>
      <c r="Y78" s="24"/>
      <c r="Z78" s="24"/>
      <c r="AA78" s="24"/>
      <c r="AB78" s="24"/>
      <c r="AC78" s="24"/>
      <c r="AD78" s="24"/>
      <c r="AE78" s="24"/>
    </row>
    <row r="79" spans="1:31" s="2" customFormat="1" ht="48" x14ac:dyDescent="0.2">
      <c r="A79" s="95">
        <v>43</v>
      </c>
      <c r="B79" s="19" t="s">
        <v>87</v>
      </c>
      <c r="C79" s="94" t="s">
        <v>52</v>
      </c>
      <c r="D79" s="92" t="s">
        <v>30</v>
      </c>
      <c r="E79" s="92" t="s">
        <v>21</v>
      </c>
      <c r="F79" s="92" t="s">
        <v>21</v>
      </c>
      <c r="G79" s="92" t="s">
        <v>21</v>
      </c>
      <c r="H79" s="92" t="s">
        <v>21</v>
      </c>
      <c r="I79" s="91">
        <f t="shared" ref="I79:I84" si="38">SUM(J79:R79)</f>
        <v>1540000</v>
      </c>
      <c r="J79" s="91">
        <v>100000</v>
      </c>
      <c r="K79" s="91">
        <v>1440000</v>
      </c>
      <c r="L79" s="91">
        <v>0</v>
      </c>
      <c r="M79" s="91">
        <v>0</v>
      </c>
      <c r="N79" s="91">
        <v>0</v>
      </c>
      <c r="O79" s="91">
        <v>0</v>
      </c>
      <c r="P79" s="91">
        <v>0</v>
      </c>
      <c r="Q79" s="91">
        <v>0</v>
      </c>
      <c r="R79" s="91">
        <v>0</v>
      </c>
      <c r="S79" s="91">
        <v>0</v>
      </c>
      <c r="T79" s="91">
        <v>0</v>
      </c>
      <c r="U79" s="91">
        <v>0</v>
      </c>
      <c r="V79" s="37">
        <f t="shared" si="21"/>
        <v>0</v>
      </c>
      <c r="W79" s="37">
        <f t="shared" si="21"/>
        <v>0</v>
      </c>
      <c r="X79" s="37">
        <f t="shared" si="19"/>
        <v>0</v>
      </c>
      <c r="Y79" s="24"/>
      <c r="Z79" s="24"/>
      <c r="AA79" s="24"/>
      <c r="AB79" s="24"/>
      <c r="AC79" s="24"/>
      <c r="AD79" s="24"/>
      <c r="AE79" s="24"/>
    </row>
    <row r="80" spans="1:31" s="2" customFormat="1" ht="84" x14ac:dyDescent="0.2">
      <c r="A80" s="95">
        <v>44</v>
      </c>
      <c r="B80" s="19" t="s">
        <v>88</v>
      </c>
      <c r="C80" s="94" t="s">
        <v>52</v>
      </c>
      <c r="D80" s="92" t="s">
        <v>25</v>
      </c>
      <c r="E80" s="92" t="s">
        <v>21</v>
      </c>
      <c r="F80" s="92" t="s">
        <v>21</v>
      </c>
      <c r="G80" s="92" t="s">
        <v>21</v>
      </c>
      <c r="H80" s="92" t="s">
        <v>21</v>
      </c>
      <c r="I80" s="91">
        <f t="shared" si="38"/>
        <v>0</v>
      </c>
      <c r="J80" s="9" t="s">
        <v>21</v>
      </c>
      <c r="K80" s="9" t="s">
        <v>21</v>
      </c>
      <c r="L80" s="9" t="s">
        <v>21</v>
      </c>
      <c r="M80" s="9" t="s">
        <v>21</v>
      </c>
      <c r="N80" s="91" t="s">
        <v>21</v>
      </c>
      <c r="O80" s="91" t="s">
        <v>21</v>
      </c>
      <c r="P80" s="91" t="s">
        <v>21</v>
      </c>
      <c r="Q80" s="91" t="s">
        <v>21</v>
      </c>
      <c r="R80" s="91" t="s">
        <v>21</v>
      </c>
      <c r="S80" s="91" t="s">
        <v>21</v>
      </c>
      <c r="T80" s="91" t="s">
        <v>21</v>
      </c>
      <c r="U80" s="91" t="s">
        <v>21</v>
      </c>
      <c r="V80" s="37" t="e">
        <f t="shared" si="21"/>
        <v>#VALUE!</v>
      </c>
      <c r="W80" s="37" t="e">
        <f t="shared" si="21"/>
        <v>#VALUE!</v>
      </c>
      <c r="X80" s="37" t="e">
        <f t="shared" si="19"/>
        <v>#VALUE!</v>
      </c>
      <c r="Y80" s="24"/>
      <c r="Z80" s="24"/>
      <c r="AA80" s="24"/>
      <c r="AB80" s="24"/>
      <c r="AC80" s="24"/>
      <c r="AD80" s="24"/>
      <c r="AE80" s="24"/>
    </row>
    <row r="81" spans="1:31" s="7" customFormat="1" ht="72" x14ac:dyDescent="0.25">
      <c r="A81" s="95">
        <v>45</v>
      </c>
      <c r="B81" s="19" t="s">
        <v>89</v>
      </c>
      <c r="C81" s="94" t="s">
        <v>45</v>
      </c>
      <c r="D81" s="92" t="s">
        <v>46</v>
      </c>
      <c r="E81" s="92" t="s">
        <v>21</v>
      </c>
      <c r="F81" s="92" t="s">
        <v>21</v>
      </c>
      <c r="G81" s="92" t="s">
        <v>21</v>
      </c>
      <c r="H81" s="92" t="s">
        <v>21</v>
      </c>
      <c r="I81" s="91">
        <f t="shared" si="38"/>
        <v>386140965.42000002</v>
      </c>
      <c r="J81" s="9"/>
      <c r="K81" s="9"/>
      <c r="L81" s="9"/>
      <c r="M81" s="9"/>
      <c r="N81" s="91"/>
      <c r="O81" s="91"/>
      <c r="P81" s="91">
        <v>128713655.14</v>
      </c>
      <c r="Q81" s="91">
        <v>128713655.14</v>
      </c>
      <c r="R81" s="91">
        <v>128713655.14</v>
      </c>
      <c r="S81" s="91"/>
      <c r="T81" s="91">
        <v>125203282.72</v>
      </c>
      <c r="U81" s="91">
        <v>125203282.72</v>
      </c>
      <c r="V81" s="37">
        <f t="shared" si="21"/>
        <v>0</v>
      </c>
      <c r="W81" s="37">
        <f t="shared" si="21"/>
        <v>3510372.4200000018</v>
      </c>
      <c r="X81" s="37">
        <f t="shared" si="19"/>
        <v>3510372.4200000018</v>
      </c>
      <c r="Y81" s="31"/>
      <c r="Z81" s="31"/>
      <c r="AA81" s="31"/>
      <c r="AB81" s="31"/>
      <c r="AC81" s="31"/>
      <c r="AD81" s="31"/>
      <c r="AE81" s="31"/>
    </row>
    <row r="82" spans="1:31" ht="32.25" customHeight="1" x14ac:dyDescent="0.2">
      <c r="A82" s="161">
        <v>46</v>
      </c>
      <c r="B82" s="147" t="s">
        <v>53</v>
      </c>
      <c r="C82" s="147"/>
      <c r="D82" s="147"/>
      <c r="E82" s="147"/>
      <c r="F82" s="147"/>
      <c r="G82" s="147"/>
      <c r="H82" s="147"/>
      <c r="I82" s="9">
        <f t="shared" si="38"/>
        <v>1543367774.9889009</v>
      </c>
      <c r="J82" s="9">
        <f>SUM(J83:J85)</f>
        <v>55458000</v>
      </c>
      <c r="K82" s="9">
        <f t="shared" ref="K82:U82" si="39">SUM(K83:K85)</f>
        <v>401440000</v>
      </c>
      <c r="L82" s="9">
        <f t="shared" si="39"/>
        <v>234672000</v>
      </c>
      <c r="M82" s="9">
        <f t="shared" si="39"/>
        <v>185840147.65000001</v>
      </c>
      <c r="N82" s="9">
        <f t="shared" si="39"/>
        <v>97913076.920000002</v>
      </c>
      <c r="O82" s="9">
        <f t="shared" si="39"/>
        <v>15319583.9</v>
      </c>
      <c r="P82" s="9">
        <f t="shared" si="39"/>
        <v>193340556.23890111</v>
      </c>
      <c r="Q82" s="9">
        <f t="shared" si="39"/>
        <v>229142755.13999999</v>
      </c>
      <c r="R82" s="9">
        <f t="shared" si="39"/>
        <v>130241655.14</v>
      </c>
      <c r="S82" s="9">
        <f t="shared" si="39"/>
        <v>32912016.920000002</v>
      </c>
      <c r="T82" s="9">
        <f t="shared" si="39"/>
        <v>153654359.63999999</v>
      </c>
      <c r="U82" s="9">
        <f t="shared" si="39"/>
        <v>125203282.72</v>
      </c>
      <c r="V82" s="37">
        <f t="shared" si="21"/>
        <v>-17592433.020000003</v>
      </c>
      <c r="W82" s="37">
        <f t="shared" si="21"/>
        <v>39686196.598901123</v>
      </c>
      <c r="X82" s="37">
        <f t="shared" si="19"/>
        <v>5038372.4200000018</v>
      </c>
      <c r="Y82" s="5"/>
      <c r="Z82" s="5"/>
      <c r="AA82" s="5"/>
      <c r="AB82" s="5"/>
      <c r="AC82" s="5"/>
      <c r="AD82" s="5"/>
      <c r="AE82" s="5"/>
    </row>
    <row r="83" spans="1:31" ht="32.25" customHeight="1" x14ac:dyDescent="0.2">
      <c r="A83" s="175"/>
      <c r="B83" s="148" t="s">
        <v>112</v>
      </c>
      <c r="C83" s="148"/>
      <c r="D83" s="148"/>
      <c r="E83" s="148"/>
      <c r="F83" s="148"/>
      <c r="G83" s="148"/>
      <c r="H83" s="148"/>
      <c r="I83" s="91">
        <f t="shared" si="38"/>
        <v>470349774.98890108</v>
      </c>
      <c r="J83" s="91">
        <f>J33</f>
        <v>0</v>
      </c>
      <c r="K83" s="91">
        <f t="shared" ref="K83:U84" si="40">K33</f>
        <v>0</v>
      </c>
      <c r="L83" s="91">
        <f t="shared" si="40"/>
        <v>499000</v>
      </c>
      <c r="M83" s="91">
        <f t="shared" si="40"/>
        <v>41040147.649999999</v>
      </c>
      <c r="N83" s="91">
        <f t="shared" si="40"/>
        <v>9986076.9199999999</v>
      </c>
      <c r="O83" s="91">
        <f t="shared" si="40"/>
        <v>15319583.9</v>
      </c>
      <c r="P83" s="91">
        <f t="shared" si="40"/>
        <v>134120556.23890111</v>
      </c>
      <c r="Q83" s="91">
        <f t="shared" si="40"/>
        <v>139142755.13999999</v>
      </c>
      <c r="R83" s="91">
        <f t="shared" si="40"/>
        <v>130241655.14</v>
      </c>
      <c r="S83" s="91">
        <f t="shared" si="40"/>
        <v>32912016.920000002</v>
      </c>
      <c r="T83" s="91">
        <f t="shared" si="40"/>
        <v>133654359.64</v>
      </c>
      <c r="U83" s="91">
        <f t="shared" si="40"/>
        <v>125203282.72</v>
      </c>
      <c r="V83" s="37">
        <f t="shared" si="21"/>
        <v>-17592433.020000003</v>
      </c>
      <c r="W83" s="37">
        <f t="shared" si="21"/>
        <v>466196.59890110791</v>
      </c>
      <c r="X83" s="37">
        <f t="shared" si="19"/>
        <v>5038372.4200000018</v>
      </c>
      <c r="Y83" s="5"/>
      <c r="Z83" s="5"/>
      <c r="AA83" s="5"/>
      <c r="AB83" s="5"/>
      <c r="AC83" s="5"/>
      <c r="AD83" s="5"/>
      <c r="AE83" s="5"/>
    </row>
    <row r="84" spans="1:31" ht="32.25" customHeight="1" x14ac:dyDescent="0.2">
      <c r="A84" s="175"/>
      <c r="B84" s="148" t="s">
        <v>54</v>
      </c>
      <c r="C84" s="148"/>
      <c r="D84" s="148"/>
      <c r="E84" s="148"/>
      <c r="F84" s="148"/>
      <c r="G84" s="148"/>
      <c r="H84" s="148"/>
      <c r="I84" s="91">
        <f t="shared" si="38"/>
        <v>350947000</v>
      </c>
      <c r="J84" s="91">
        <f>J34</f>
        <v>0</v>
      </c>
      <c r="K84" s="91">
        <f t="shared" si="40"/>
        <v>0</v>
      </c>
      <c r="L84" s="91">
        <f t="shared" si="40"/>
        <v>99000000</v>
      </c>
      <c r="M84" s="91">
        <f t="shared" si="40"/>
        <v>34800000</v>
      </c>
      <c r="N84" s="91">
        <f t="shared" si="40"/>
        <v>87927000</v>
      </c>
      <c r="O84" s="91">
        <f t="shared" si="40"/>
        <v>0</v>
      </c>
      <c r="P84" s="91">
        <f t="shared" si="40"/>
        <v>39220000</v>
      </c>
      <c r="Q84" s="91">
        <f t="shared" si="40"/>
        <v>90000000</v>
      </c>
      <c r="R84" s="91">
        <f t="shared" si="40"/>
        <v>0</v>
      </c>
      <c r="S84" s="91">
        <f t="shared" si="40"/>
        <v>0</v>
      </c>
      <c r="T84" s="91">
        <f t="shared" si="40"/>
        <v>0</v>
      </c>
      <c r="U84" s="91">
        <f t="shared" si="40"/>
        <v>0</v>
      </c>
      <c r="V84" s="37">
        <f t="shared" si="21"/>
        <v>0</v>
      </c>
      <c r="W84" s="37">
        <f t="shared" si="21"/>
        <v>39220000</v>
      </c>
      <c r="X84" s="37">
        <f t="shared" si="19"/>
        <v>0</v>
      </c>
      <c r="Y84" s="5"/>
      <c r="Z84" s="5"/>
      <c r="AA84" s="5"/>
      <c r="AB84" s="5"/>
      <c r="AC84" s="5"/>
      <c r="AD84" s="5"/>
      <c r="AE84" s="5"/>
    </row>
    <row r="85" spans="1:31" ht="32.25" customHeight="1" x14ac:dyDescent="0.2">
      <c r="A85" s="175"/>
      <c r="B85" s="148" t="s">
        <v>39</v>
      </c>
      <c r="C85" s="148"/>
      <c r="D85" s="148"/>
      <c r="E85" s="148"/>
      <c r="F85" s="148"/>
      <c r="G85" s="148"/>
      <c r="H85" s="148"/>
      <c r="I85" s="91">
        <f>SUM(J85:R85)</f>
        <v>722071000</v>
      </c>
      <c r="J85" s="91">
        <f>J32</f>
        <v>55458000</v>
      </c>
      <c r="K85" s="91">
        <f t="shared" ref="K85:R85" si="41">K32</f>
        <v>401440000</v>
      </c>
      <c r="L85" s="91">
        <f t="shared" si="41"/>
        <v>135173000</v>
      </c>
      <c r="M85" s="91">
        <f t="shared" si="41"/>
        <v>110000000</v>
      </c>
      <c r="N85" s="91">
        <f t="shared" si="41"/>
        <v>0</v>
      </c>
      <c r="O85" s="91">
        <f t="shared" si="41"/>
        <v>0</v>
      </c>
      <c r="P85" s="91">
        <f t="shared" si="41"/>
        <v>20000000</v>
      </c>
      <c r="Q85" s="91">
        <f t="shared" si="41"/>
        <v>0</v>
      </c>
      <c r="R85" s="91">
        <f t="shared" si="41"/>
        <v>0</v>
      </c>
      <c r="S85" s="91">
        <f>S32</f>
        <v>0</v>
      </c>
      <c r="T85" s="91">
        <f>T32</f>
        <v>20000000</v>
      </c>
      <c r="U85" s="91">
        <f>U32</f>
        <v>0</v>
      </c>
      <c r="V85" s="37">
        <f t="shared" si="21"/>
        <v>0</v>
      </c>
      <c r="W85" s="37">
        <f t="shared" si="21"/>
        <v>0</v>
      </c>
      <c r="X85" s="37">
        <f t="shared" si="19"/>
        <v>0</v>
      </c>
      <c r="Y85" s="5"/>
      <c r="Z85" s="5"/>
      <c r="AA85" s="5"/>
      <c r="AB85" s="5"/>
      <c r="AC85" s="5"/>
      <c r="AD85" s="5"/>
      <c r="AE85" s="5"/>
    </row>
    <row r="86" spans="1:31" ht="32.25" customHeight="1" x14ac:dyDescent="0.2">
      <c r="A86" s="175"/>
      <c r="B86" s="147" t="s">
        <v>55</v>
      </c>
      <c r="C86" s="147"/>
      <c r="D86" s="147"/>
      <c r="E86" s="147"/>
      <c r="F86" s="147"/>
      <c r="G86" s="147"/>
      <c r="H86" s="147"/>
      <c r="I86" s="9">
        <f>SUM(J86:R86)</f>
        <v>1547919206.848901</v>
      </c>
      <c r="J86" s="9">
        <f>SUM(J87:J89)</f>
        <v>55458000</v>
      </c>
      <c r="K86" s="9">
        <f t="shared" ref="K86:R86" si="42">SUM(K87:K89)</f>
        <v>404055729.36000001</v>
      </c>
      <c r="L86" s="9">
        <f t="shared" si="42"/>
        <v>236607702.5</v>
      </c>
      <c r="M86" s="9">
        <f t="shared" si="42"/>
        <v>185840147.65000001</v>
      </c>
      <c r="N86" s="9">
        <f t="shared" si="42"/>
        <v>97913076.920000002</v>
      </c>
      <c r="O86" s="9">
        <f>SUM(O87:O89)</f>
        <v>15319583.9</v>
      </c>
      <c r="P86" s="9">
        <f t="shared" si="42"/>
        <v>193340556.23890111</v>
      </c>
      <c r="Q86" s="9">
        <f t="shared" si="42"/>
        <v>229142755.13999999</v>
      </c>
      <c r="R86" s="9">
        <f t="shared" si="42"/>
        <v>130241655.14</v>
      </c>
      <c r="S86" s="9">
        <f>SUM(S87:S89)</f>
        <v>32912016.920000002</v>
      </c>
      <c r="T86" s="9">
        <f t="shared" ref="T86:U86" si="43">SUM(T87:T89)</f>
        <v>153654359.63999999</v>
      </c>
      <c r="U86" s="9">
        <f t="shared" si="43"/>
        <v>125203282.72</v>
      </c>
      <c r="V86" s="37">
        <f t="shared" si="21"/>
        <v>-17592433.020000003</v>
      </c>
      <c r="W86" s="37">
        <f t="shared" si="21"/>
        <v>39686196.598901123</v>
      </c>
      <c r="X86" s="37">
        <f t="shared" si="19"/>
        <v>5038372.4200000018</v>
      </c>
      <c r="Y86" s="5"/>
      <c r="Z86" s="5"/>
      <c r="AA86" s="5"/>
      <c r="AB86" s="5"/>
      <c r="AC86" s="5"/>
      <c r="AD86" s="5"/>
      <c r="AE86" s="5"/>
    </row>
    <row r="87" spans="1:31" ht="32.25" customHeight="1" x14ac:dyDescent="0.2">
      <c r="A87" s="175"/>
      <c r="B87" s="148" t="s">
        <v>112</v>
      </c>
      <c r="C87" s="148"/>
      <c r="D87" s="148"/>
      <c r="E87" s="148"/>
      <c r="F87" s="148"/>
      <c r="G87" s="148"/>
      <c r="H87" s="148"/>
      <c r="I87" s="9">
        <f>SUM(J87:R87)</f>
        <v>474901206.84890109</v>
      </c>
      <c r="J87" s="9">
        <f>J28+J83</f>
        <v>0</v>
      </c>
      <c r="K87" s="9">
        <f t="shared" ref="K87:O87" si="44">K28+K83</f>
        <v>2615729.36</v>
      </c>
      <c r="L87" s="9">
        <f t="shared" si="44"/>
        <v>2434702.5</v>
      </c>
      <c r="M87" s="9">
        <f t="shared" si="44"/>
        <v>41040147.649999999</v>
      </c>
      <c r="N87" s="9">
        <f t="shared" si="44"/>
        <v>9986076.9199999999</v>
      </c>
      <c r="O87" s="9">
        <f t="shared" si="44"/>
        <v>15319583.9</v>
      </c>
      <c r="P87" s="9">
        <f>P28+P83</f>
        <v>134120556.23890111</v>
      </c>
      <c r="Q87" s="9">
        <f t="shared" ref="Q87:R87" si="45">Q28+Q83</f>
        <v>139142755.13999999</v>
      </c>
      <c r="R87" s="9">
        <f t="shared" si="45"/>
        <v>130241655.14</v>
      </c>
      <c r="S87" s="9">
        <f>S28+S83</f>
        <v>32912016.920000002</v>
      </c>
      <c r="T87" s="9">
        <f>T28+T83</f>
        <v>133654359.64</v>
      </c>
      <c r="U87" s="9">
        <f>U28+U83</f>
        <v>125203282.72</v>
      </c>
      <c r="V87" s="37">
        <f t="shared" si="21"/>
        <v>-17592433.020000003</v>
      </c>
      <c r="W87" s="37">
        <f t="shared" si="21"/>
        <v>466196.59890110791</v>
      </c>
      <c r="X87" s="37">
        <f t="shared" si="19"/>
        <v>5038372.4200000018</v>
      </c>
      <c r="Y87" s="5"/>
      <c r="Z87" s="5"/>
      <c r="AA87" s="5"/>
      <c r="AB87" s="5"/>
      <c r="AC87" s="5"/>
      <c r="AD87" s="5"/>
      <c r="AE87" s="5"/>
    </row>
    <row r="88" spans="1:31" ht="32.25" customHeight="1" x14ac:dyDescent="0.2">
      <c r="A88" s="175"/>
      <c r="B88" s="148" t="s">
        <v>56</v>
      </c>
      <c r="C88" s="148"/>
      <c r="D88" s="148"/>
      <c r="E88" s="148"/>
      <c r="F88" s="148"/>
      <c r="G88" s="148"/>
      <c r="H88" s="148"/>
      <c r="I88" s="9">
        <f t="shared" si="17"/>
        <v>350947000</v>
      </c>
      <c r="J88" s="9">
        <f>J84</f>
        <v>0</v>
      </c>
      <c r="K88" s="9">
        <f t="shared" ref="K88:U88" si="46">K84</f>
        <v>0</v>
      </c>
      <c r="L88" s="9">
        <f t="shared" si="46"/>
        <v>99000000</v>
      </c>
      <c r="M88" s="9">
        <f t="shared" si="46"/>
        <v>34800000</v>
      </c>
      <c r="N88" s="9">
        <f t="shared" si="46"/>
        <v>87927000</v>
      </c>
      <c r="O88" s="9">
        <f t="shared" si="46"/>
        <v>0</v>
      </c>
      <c r="P88" s="9">
        <f t="shared" si="46"/>
        <v>39220000</v>
      </c>
      <c r="Q88" s="9">
        <f t="shared" si="46"/>
        <v>90000000</v>
      </c>
      <c r="R88" s="9">
        <f t="shared" si="46"/>
        <v>0</v>
      </c>
      <c r="S88" s="9">
        <f t="shared" si="46"/>
        <v>0</v>
      </c>
      <c r="T88" s="9">
        <f t="shared" si="46"/>
        <v>0</v>
      </c>
      <c r="U88" s="9">
        <f t="shared" si="46"/>
        <v>0</v>
      </c>
      <c r="V88" s="37">
        <f t="shared" si="21"/>
        <v>0</v>
      </c>
      <c r="W88" s="37">
        <f t="shared" si="21"/>
        <v>39220000</v>
      </c>
      <c r="X88" s="37">
        <f t="shared" si="19"/>
        <v>0</v>
      </c>
      <c r="Y88" s="5"/>
      <c r="Z88" s="5"/>
      <c r="AA88" s="5"/>
      <c r="AB88" s="5"/>
      <c r="AC88" s="5"/>
      <c r="AD88" s="5"/>
      <c r="AE88" s="5"/>
    </row>
    <row r="89" spans="1:31" ht="32.25" customHeight="1" x14ac:dyDescent="0.2">
      <c r="A89" s="176"/>
      <c r="B89" s="148" t="s">
        <v>39</v>
      </c>
      <c r="C89" s="148"/>
      <c r="D89" s="148"/>
      <c r="E89" s="148"/>
      <c r="F89" s="148"/>
      <c r="G89" s="148"/>
      <c r="H89" s="148"/>
      <c r="I89" s="9">
        <f>SUM(J89:R89)</f>
        <v>722071000</v>
      </c>
      <c r="J89" s="9">
        <f>J29+J85</f>
        <v>55458000</v>
      </c>
      <c r="K89" s="9">
        <f t="shared" ref="K89:R89" si="47">K29+K85</f>
        <v>401440000</v>
      </c>
      <c r="L89" s="9">
        <f t="shared" si="47"/>
        <v>135173000</v>
      </c>
      <c r="M89" s="9">
        <f t="shared" si="47"/>
        <v>110000000</v>
      </c>
      <c r="N89" s="9">
        <f t="shared" si="47"/>
        <v>0</v>
      </c>
      <c r="O89" s="9">
        <f t="shared" si="47"/>
        <v>0</v>
      </c>
      <c r="P89" s="9">
        <f t="shared" si="47"/>
        <v>20000000</v>
      </c>
      <c r="Q89" s="9">
        <f t="shared" si="47"/>
        <v>0</v>
      </c>
      <c r="R89" s="9">
        <f t="shared" si="47"/>
        <v>0</v>
      </c>
      <c r="S89" s="9">
        <f>S29+S85</f>
        <v>0</v>
      </c>
      <c r="T89" s="9">
        <f>T29+T85</f>
        <v>20000000</v>
      </c>
      <c r="U89" s="9">
        <f>U29+U85</f>
        <v>0</v>
      </c>
      <c r="V89" s="37">
        <f t="shared" si="21"/>
        <v>0</v>
      </c>
      <c r="W89" s="37">
        <f t="shared" si="21"/>
        <v>0</v>
      </c>
      <c r="X89" s="37">
        <f t="shared" si="19"/>
        <v>0</v>
      </c>
      <c r="Y89" s="5"/>
      <c r="Z89" s="5"/>
      <c r="AA89" s="5"/>
      <c r="AB89" s="5"/>
      <c r="AC89" s="5"/>
      <c r="AD89" s="5"/>
      <c r="AE89" s="5"/>
    </row>
    <row r="90" spans="1:31" ht="32.25" customHeight="1" x14ac:dyDescent="0.2">
      <c r="A90" s="10"/>
      <c r="B90" s="11"/>
      <c r="C90" s="11"/>
      <c r="D90" s="11"/>
      <c r="E90" s="11"/>
      <c r="F90" s="11"/>
      <c r="G90" s="11"/>
      <c r="H90" s="11"/>
      <c r="I90" s="12"/>
      <c r="J90" s="13"/>
      <c r="K90" s="13"/>
      <c r="L90" s="13"/>
      <c r="M90" s="13"/>
      <c r="N90" s="13"/>
      <c r="O90" s="13"/>
      <c r="P90" s="13"/>
      <c r="Q90" s="13"/>
      <c r="R90" s="13"/>
      <c r="S90" s="9"/>
      <c r="T90" s="9"/>
      <c r="U90" s="9"/>
    </row>
    <row r="91" spans="1:31" ht="32.25" customHeight="1" x14ac:dyDescent="0.2">
      <c r="A91" s="10"/>
      <c r="B91" s="11"/>
      <c r="C91" s="11"/>
      <c r="D91" s="11"/>
      <c r="E91" s="11"/>
      <c r="F91" s="11"/>
      <c r="G91" s="11"/>
      <c r="H91" s="11"/>
      <c r="I91" s="12"/>
      <c r="J91" s="13"/>
      <c r="K91" s="13"/>
      <c r="L91" s="13"/>
      <c r="M91" s="13"/>
      <c r="N91" s="13"/>
      <c r="O91" s="13"/>
      <c r="P91" s="13"/>
      <c r="Q91" s="13"/>
      <c r="R91" s="13"/>
      <c r="S91" s="9"/>
      <c r="T91" s="9"/>
      <c r="U91" s="9"/>
    </row>
    <row r="92" spans="1:31" ht="32.25" customHeight="1" x14ac:dyDescent="0.2">
      <c r="A92" s="10"/>
      <c r="B92" s="172" t="s">
        <v>94</v>
      </c>
      <c r="C92" s="172"/>
      <c r="D92" s="14"/>
      <c r="E92" s="14"/>
      <c r="F92" s="14"/>
      <c r="G92" s="14"/>
      <c r="H92" s="173" t="s">
        <v>95</v>
      </c>
      <c r="I92" s="173"/>
      <c r="J92" s="173"/>
      <c r="K92" s="15"/>
      <c r="L92" s="13"/>
      <c r="M92" s="13"/>
      <c r="N92" s="13"/>
      <c r="O92" s="13"/>
      <c r="P92" s="13"/>
      <c r="Q92" s="13"/>
      <c r="R92" s="13"/>
    </row>
    <row r="93" spans="1:31" ht="32.25" customHeight="1" x14ac:dyDescent="0.2">
      <c r="A93" s="10"/>
      <c r="B93" s="11"/>
      <c r="C93" s="11"/>
      <c r="D93" s="11"/>
      <c r="E93" s="11"/>
      <c r="F93" s="11"/>
      <c r="G93" s="11"/>
      <c r="H93" s="11"/>
      <c r="I93" s="12"/>
      <c r="J93" s="13"/>
      <c r="K93" s="13"/>
      <c r="L93" s="13"/>
      <c r="M93" s="13"/>
      <c r="N93" s="13"/>
      <c r="O93" s="13"/>
      <c r="P93" s="13"/>
      <c r="Q93" s="13"/>
      <c r="R93" s="13"/>
    </row>
    <row r="94" spans="1:31" ht="32.25" customHeight="1" x14ac:dyDescent="0.2">
      <c r="A94" s="10"/>
      <c r="B94" s="11"/>
      <c r="C94" s="11"/>
      <c r="D94" s="11"/>
      <c r="E94" s="11"/>
      <c r="F94" s="11"/>
      <c r="G94" s="11"/>
      <c r="H94" s="11"/>
      <c r="I94" s="12"/>
      <c r="J94" s="13"/>
      <c r="K94" s="13"/>
      <c r="L94" s="13"/>
      <c r="M94" s="13"/>
      <c r="N94" s="13"/>
      <c r="O94" s="13"/>
      <c r="P94" s="13"/>
      <c r="Q94" s="13"/>
      <c r="R94" s="13"/>
    </row>
    <row r="95" spans="1:31" ht="32.25" customHeight="1" x14ac:dyDescent="0.2">
      <c r="A95" s="10"/>
      <c r="B95" s="11"/>
      <c r="C95" s="11"/>
      <c r="D95" s="11"/>
      <c r="E95" s="11"/>
      <c r="F95" s="11"/>
      <c r="G95" s="11"/>
      <c r="H95" s="11"/>
      <c r="I95" s="12"/>
      <c r="J95" s="13"/>
      <c r="K95" s="13"/>
      <c r="L95" s="13"/>
      <c r="M95" s="13"/>
      <c r="N95" s="13"/>
      <c r="O95" s="13"/>
      <c r="P95" s="13"/>
      <c r="Q95" s="13"/>
      <c r="R95" s="13"/>
    </row>
    <row r="96" spans="1:31" ht="32.25" customHeight="1" x14ac:dyDescent="0.2">
      <c r="A96" s="10"/>
      <c r="B96" s="11"/>
      <c r="C96" s="11"/>
      <c r="D96" s="11"/>
      <c r="E96" s="11"/>
      <c r="F96" s="11"/>
      <c r="G96" s="11"/>
      <c r="H96" s="11"/>
      <c r="I96" s="12"/>
      <c r="J96" s="13"/>
      <c r="K96" s="13"/>
      <c r="L96" s="13"/>
      <c r="M96" s="13"/>
      <c r="N96" s="13"/>
      <c r="O96" s="13"/>
      <c r="P96" s="13"/>
      <c r="Q96" s="13"/>
      <c r="R96" s="13"/>
    </row>
    <row r="97" spans="1:18" ht="32.25" customHeight="1" x14ac:dyDescent="0.2">
      <c r="A97" s="10"/>
      <c r="B97" s="11"/>
      <c r="C97" s="11"/>
      <c r="D97" s="11"/>
      <c r="E97" s="11"/>
      <c r="F97" s="11"/>
      <c r="G97" s="11"/>
      <c r="H97" s="11"/>
      <c r="I97" s="12"/>
      <c r="J97" s="13"/>
      <c r="K97" s="13"/>
      <c r="L97" s="13"/>
      <c r="M97" s="13"/>
      <c r="N97" s="13"/>
      <c r="O97" s="13"/>
      <c r="P97" s="13"/>
      <c r="Q97" s="13"/>
      <c r="R97" s="13"/>
    </row>
    <row r="98" spans="1:18" ht="32.25" customHeight="1" x14ac:dyDescent="0.2">
      <c r="A98" s="10"/>
      <c r="B98" s="11"/>
      <c r="C98" s="11"/>
      <c r="D98" s="11"/>
      <c r="E98" s="11"/>
      <c r="F98" s="11"/>
      <c r="G98" s="11"/>
      <c r="H98" s="11"/>
      <c r="I98" s="12"/>
      <c r="J98" s="13"/>
      <c r="K98" s="13"/>
      <c r="L98" s="13"/>
      <c r="M98" s="13"/>
      <c r="N98" s="13"/>
      <c r="O98" s="13"/>
      <c r="P98" s="13"/>
      <c r="Q98" s="13"/>
      <c r="R98" s="13"/>
    </row>
    <row r="99" spans="1:18" ht="32.25" customHeight="1" x14ac:dyDescent="0.2">
      <c r="A99" s="10"/>
      <c r="B99" s="11"/>
      <c r="C99" s="11"/>
      <c r="D99" s="11"/>
      <c r="E99" s="11"/>
      <c r="F99" s="11"/>
      <c r="G99" s="11"/>
      <c r="H99" s="11"/>
      <c r="I99" s="12"/>
      <c r="J99" s="13"/>
      <c r="K99" s="13"/>
      <c r="L99" s="13"/>
      <c r="M99" s="13"/>
      <c r="N99" s="13"/>
      <c r="O99" s="13"/>
      <c r="P99" s="13"/>
      <c r="Q99" s="13"/>
      <c r="R99" s="13"/>
    </row>
    <row r="100" spans="1:18" ht="32.25" customHeight="1" x14ac:dyDescent="0.2">
      <c r="A100" s="10"/>
      <c r="B100" s="11"/>
      <c r="C100" s="11"/>
      <c r="D100" s="11"/>
      <c r="E100" s="11"/>
      <c r="F100" s="11"/>
      <c r="G100" s="11"/>
      <c r="H100" s="11"/>
      <c r="I100" s="12"/>
      <c r="J100" s="13"/>
      <c r="K100" s="13"/>
      <c r="L100" s="13"/>
      <c r="M100" s="13"/>
      <c r="N100" s="13"/>
      <c r="O100" s="13"/>
      <c r="P100" s="13"/>
      <c r="Q100" s="13"/>
      <c r="R100" s="13"/>
    </row>
    <row r="101" spans="1:18" ht="32.25" customHeight="1" x14ac:dyDescent="0.2">
      <c r="A101" s="10"/>
      <c r="B101" s="11"/>
      <c r="C101" s="11"/>
      <c r="D101" s="11"/>
      <c r="E101" s="11"/>
      <c r="F101" s="11"/>
      <c r="G101" s="11"/>
      <c r="H101" s="11"/>
      <c r="I101" s="12"/>
      <c r="J101" s="13"/>
      <c r="K101" s="13"/>
      <c r="L101" s="13"/>
      <c r="M101" s="13"/>
      <c r="N101" s="13"/>
      <c r="O101" s="13"/>
      <c r="P101" s="13"/>
      <c r="Q101" s="13"/>
      <c r="R101" s="13"/>
    </row>
    <row r="102" spans="1:18" ht="32.25" customHeight="1" x14ac:dyDescent="0.2">
      <c r="A102" s="10"/>
      <c r="B102" s="11"/>
      <c r="C102" s="11"/>
      <c r="D102" s="11"/>
      <c r="E102" s="11"/>
      <c r="F102" s="11"/>
      <c r="G102" s="11"/>
      <c r="H102" s="11"/>
      <c r="I102" s="12"/>
      <c r="J102" s="13"/>
      <c r="K102" s="13"/>
      <c r="L102" s="13"/>
      <c r="M102" s="13"/>
      <c r="N102" s="13"/>
      <c r="O102" s="13"/>
      <c r="P102" s="13"/>
      <c r="Q102" s="13"/>
      <c r="R102" s="13"/>
    </row>
    <row r="103" spans="1:18" ht="32.25" customHeight="1" x14ac:dyDescent="0.2">
      <c r="A103" s="10"/>
      <c r="B103" s="11"/>
      <c r="C103" s="11"/>
      <c r="D103" s="11"/>
      <c r="E103" s="11"/>
      <c r="F103" s="11"/>
      <c r="G103" s="11"/>
      <c r="H103" s="11"/>
      <c r="I103" s="12"/>
      <c r="J103" s="13"/>
      <c r="K103" s="13"/>
      <c r="L103" s="13"/>
      <c r="M103" s="13"/>
      <c r="N103" s="13"/>
      <c r="O103" s="13"/>
      <c r="P103" s="13"/>
      <c r="Q103" s="13"/>
      <c r="R103" s="13"/>
    </row>
    <row r="104" spans="1:18" ht="32.25" customHeight="1" x14ac:dyDescent="0.2">
      <c r="A104" s="10"/>
      <c r="B104" s="11"/>
      <c r="C104" s="11"/>
      <c r="D104" s="11"/>
      <c r="E104" s="11"/>
      <c r="F104" s="11"/>
      <c r="G104" s="11"/>
      <c r="H104" s="11"/>
      <c r="I104" s="12"/>
      <c r="J104" s="13"/>
      <c r="K104" s="13"/>
      <c r="L104" s="13"/>
      <c r="M104" s="13"/>
      <c r="N104" s="13"/>
      <c r="O104" s="13"/>
      <c r="P104" s="13"/>
      <c r="Q104" s="13"/>
      <c r="R104" s="13"/>
    </row>
    <row r="105" spans="1:18" ht="32.25" customHeight="1" x14ac:dyDescent="0.2">
      <c r="A105" s="10"/>
      <c r="B105" s="11"/>
      <c r="C105" s="11"/>
      <c r="D105" s="11"/>
      <c r="E105" s="11"/>
      <c r="F105" s="11"/>
      <c r="G105" s="11"/>
      <c r="H105" s="11"/>
      <c r="I105" s="12"/>
      <c r="J105" s="13"/>
      <c r="K105" s="13"/>
      <c r="L105" s="13"/>
      <c r="M105" s="13"/>
      <c r="N105" s="13"/>
      <c r="O105" s="13"/>
      <c r="P105" s="13"/>
      <c r="Q105" s="13"/>
      <c r="R105" s="13"/>
    </row>
    <row r="106" spans="1:18" ht="32.25" customHeight="1" x14ac:dyDescent="0.2">
      <c r="A106" s="10"/>
      <c r="B106" s="11"/>
      <c r="C106" s="11"/>
      <c r="D106" s="11"/>
      <c r="E106" s="11"/>
      <c r="F106" s="11"/>
      <c r="G106" s="11"/>
      <c r="H106" s="11"/>
      <c r="I106" s="12"/>
      <c r="J106" s="13"/>
      <c r="K106" s="13"/>
      <c r="L106" s="13"/>
      <c r="M106" s="13"/>
      <c r="N106" s="13"/>
      <c r="O106" s="13"/>
      <c r="P106" s="13"/>
      <c r="Q106" s="13"/>
      <c r="R106" s="13"/>
    </row>
    <row r="107" spans="1:18" ht="32.25" customHeight="1" x14ac:dyDescent="0.2">
      <c r="A107" s="10"/>
      <c r="B107" s="11"/>
      <c r="C107" s="11"/>
      <c r="D107" s="11"/>
      <c r="E107" s="11"/>
      <c r="F107" s="11"/>
      <c r="G107" s="11"/>
      <c r="H107" s="11"/>
      <c r="I107" s="12"/>
      <c r="J107" s="13"/>
      <c r="K107" s="13"/>
      <c r="L107" s="13"/>
      <c r="M107" s="13"/>
      <c r="N107" s="13"/>
      <c r="O107" s="13"/>
      <c r="P107" s="13"/>
      <c r="Q107" s="13"/>
      <c r="R107" s="13"/>
    </row>
    <row r="108" spans="1:18" x14ac:dyDescent="0.2">
      <c r="A108" s="3"/>
      <c r="I108" s="6">
        <f>I6-I86</f>
        <v>0</v>
      </c>
      <c r="J108" s="6">
        <f>J6-J86</f>
        <v>0</v>
      </c>
      <c r="K108" s="6">
        <f t="shared" ref="K108:R108" si="48">K6-K86</f>
        <v>0</v>
      </c>
      <c r="L108" s="6">
        <f t="shared" si="48"/>
        <v>0</v>
      </c>
      <c r="M108" s="6">
        <f t="shared" si="48"/>
        <v>0</v>
      </c>
      <c r="N108" s="6">
        <f t="shared" si="48"/>
        <v>0</v>
      </c>
      <c r="O108" s="6">
        <f t="shared" si="48"/>
        <v>0</v>
      </c>
      <c r="P108" s="6">
        <f t="shared" si="48"/>
        <v>0</v>
      </c>
      <c r="Q108" s="6">
        <f t="shared" si="48"/>
        <v>0</v>
      </c>
      <c r="R108" s="6">
        <f t="shared" si="48"/>
        <v>0</v>
      </c>
    </row>
    <row r="109" spans="1:18" x14ac:dyDescent="0.2">
      <c r="A109" s="3"/>
      <c r="I109" s="6">
        <f>SUM(I87:I89)</f>
        <v>1547919206.848901</v>
      </c>
    </row>
    <row r="110" spans="1:18" x14ac:dyDescent="0.2">
      <c r="I110" s="6">
        <f>I109-I6</f>
        <v>0</v>
      </c>
      <c r="N110" s="6">
        <v>128904675.3</v>
      </c>
    </row>
    <row r="111" spans="1:18" x14ac:dyDescent="0.2">
      <c r="N111" s="6">
        <f>N110-N86</f>
        <v>30991598.379999995</v>
      </c>
    </row>
    <row r="113" spans="14:15" x14ac:dyDescent="0.2">
      <c r="N113" s="6">
        <f>N57+N58+N70</f>
        <v>77213076.920000002</v>
      </c>
      <c r="O113" s="6">
        <v>97913076.920000002</v>
      </c>
    </row>
    <row r="114" spans="14:15" x14ac:dyDescent="0.2">
      <c r="N114" s="6">
        <f>N53+N54+N55+N72</f>
        <v>11627300</v>
      </c>
      <c r="O114" s="6">
        <f>N88+N87</f>
        <v>97913076.920000002</v>
      </c>
    </row>
    <row r="115" spans="14:15" x14ac:dyDescent="0.2">
      <c r="N115" s="6">
        <f>SUM(N113:N114)</f>
        <v>88840376.920000002</v>
      </c>
    </row>
    <row r="116" spans="14:15" x14ac:dyDescent="0.2">
      <c r="N116" s="6">
        <f>N110-N113</f>
        <v>51691598.379999995</v>
      </c>
    </row>
  </sheetData>
  <mergeCells count="84">
    <mergeCell ref="A1:M1"/>
    <mergeCell ref="N1:R1"/>
    <mergeCell ref="A2:P2"/>
    <mergeCell ref="A3:A4"/>
    <mergeCell ref="B3:B4"/>
    <mergeCell ref="C3:C4"/>
    <mergeCell ref="D3:D4"/>
    <mergeCell ref="E3:H3"/>
    <mergeCell ref="I3:R3"/>
    <mergeCell ref="A30:P30"/>
    <mergeCell ref="B5:O5"/>
    <mergeCell ref="A7:A10"/>
    <mergeCell ref="B7:B10"/>
    <mergeCell ref="C7:C10"/>
    <mergeCell ref="A17:A19"/>
    <mergeCell ref="B17:B19"/>
    <mergeCell ref="C17:C19"/>
    <mergeCell ref="A20:P20"/>
    <mergeCell ref="A26:A29"/>
    <mergeCell ref="B27:H27"/>
    <mergeCell ref="B28:H28"/>
    <mergeCell ref="B29:H29"/>
    <mergeCell ref="L35:L36"/>
    <mergeCell ref="M35:M36"/>
    <mergeCell ref="A31:A36"/>
    <mergeCell ref="B31:B36"/>
    <mergeCell ref="C31:C34"/>
    <mergeCell ref="C35:C36"/>
    <mergeCell ref="E35:E36"/>
    <mergeCell ref="F35:F36"/>
    <mergeCell ref="T35:T36"/>
    <mergeCell ref="U35:U36"/>
    <mergeCell ref="A37:A42"/>
    <mergeCell ref="B37:B42"/>
    <mergeCell ref="C37:C39"/>
    <mergeCell ref="C40:C42"/>
    <mergeCell ref="N35:N36"/>
    <mergeCell ref="O35:O36"/>
    <mergeCell ref="P35:P36"/>
    <mergeCell ref="Q35:Q36"/>
    <mergeCell ref="R35:R36"/>
    <mergeCell ref="S35:S36"/>
    <mergeCell ref="G35:G36"/>
    <mergeCell ref="H35:H36"/>
    <mergeCell ref="J35:J36"/>
    <mergeCell ref="K35:K36"/>
    <mergeCell ref="A49:A50"/>
    <mergeCell ref="B49:B50"/>
    <mergeCell ref="C49:C50"/>
    <mergeCell ref="A53:A54"/>
    <mergeCell ref="B53:B54"/>
    <mergeCell ref="C53:C54"/>
    <mergeCell ref="A55:A56"/>
    <mergeCell ref="B55:B56"/>
    <mergeCell ref="C55:C56"/>
    <mergeCell ref="A57:A59"/>
    <mergeCell ref="B57:B59"/>
    <mergeCell ref="C57:C58"/>
    <mergeCell ref="A60:A62"/>
    <mergeCell ref="B60:B62"/>
    <mergeCell ref="C60:C62"/>
    <mergeCell ref="A70:A71"/>
    <mergeCell ref="B70:B71"/>
    <mergeCell ref="C70:C71"/>
    <mergeCell ref="A72:A73"/>
    <mergeCell ref="B72:B73"/>
    <mergeCell ref="C72:C73"/>
    <mergeCell ref="A75:A76"/>
    <mergeCell ref="B75:B76"/>
    <mergeCell ref="C75:C76"/>
    <mergeCell ref="B88:H88"/>
    <mergeCell ref="B89:H89"/>
    <mergeCell ref="B92:C92"/>
    <mergeCell ref="H92:J92"/>
    <mergeCell ref="A77:A78"/>
    <mergeCell ref="B77:B78"/>
    <mergeCell ref="C77:C78"/>
    <mergeCell ref="A82:A89"/>
    <mergeCell ref="B82:H82"/>
    <mergeCell ref="B83:H83"/>
    <mergeCell ref="B84:H84"/>
    <mergeCell ref="B85:H85"/>
    <mergeCell ref="B86:H86"/>
    <mergeCell ref="B87:H87"/>
  </mergeCells>
  <pageMargins left="0.78740157480314965" right="0.78740157480314965" top="1.3779527559055118" bottom="0.39370078740157483" header="0.31496062992125984" footer="0.31496062992125984"/>
  <pageSetup paperSize="9" scale="46" fitToHeight="7" orientation="landscape" r:id="rId1"/>
  <rowBreaks count="1" manualBreakCount="1">
    <brk id="71" max="1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E118"/>
  <sheetViews>
    <sheetView view="pageBreakPreview" zoomScale="90" zoomScaleNormal="100" zoomScaleSheetLayoutView="90" workbookViewId="0">
      <pane xSplit="8" ySplit="5" topLeftCell="Q82" activePane="bottomRight" state="frozen"/>
      <selection pane="topRight" activeCell="I1" sqref="I1"/>
      <selection pane="bottomLeft" activeCell="A6" sqref="A6"/>
      <selection pane="bottomRight" activeCell="Q92" sqref="Q92"/>
    </sheetView>
  </sheetViews>
  <sheetFormatPr defaultColWidth="9.140625" defaultRowHeight="12.75" x14ac:dyDescent="0.2"/>
  <cols>
    <col min="1" max="1" width="4.42578125" style="5" customWidth="1"/>
    <col min="2" max="2" width="29.28515625" style="114" customWidth="1"/>
    <col min="3" max="3" width="43.7109375" style="5" customWidth="1"/>
    <col min="4" max="4" width="19" style="5" customWidth="1"/>
    <col min="5" max="5" width="5.42578125" style="5" customWidth="1"/>
    <col min="6" max="6" width="5.7109375" style="5" customWidth="1"/>
    <col min="7" max="8" width="5.28515625" style="5" customWidth="1"/>
    <col min="9" max="9" width="18.28515625" style="99" hidden="1" customWidth="1"/>
    <col min="10" max="10" width="14.42578125" style="99" hidden="1" customWidth="1"/>
    <col min="11" max="11" width="15.42578125" style="99" hidden="1" customWidth="1"/>
    <col min="12" max="13" width="16.42578125" style="99" hidden="1" customWidth="1"/>
    <col min="14" max="14" width="16.5703125" style="99" hidden="1" customWidth="1"/>
    <col min="15" max="15" width="16.140625" style="99" hidden="1" customWidth="1"/>
    <col min="16" max="16" width="15.140625" style="99" hidden="1" customWidth="1"/>
    <col min="17" max="17" width="16.85546875" style="5" customWidth="1"/>
    <col min="18" max="18" width="17.140625" style="5" customWidth="1"/>
    <col min="19" max="24" width="15.140625" style="5" hidden="1" customWidth="1"/>
    <col min="25" max="27" width="16.85546875" style="5" hidden="1" customWidth="1"/>
    <col min="28" max="16384" width="9.140625" style="1"/>
  </cols>
  <sheetData>
    <row r="1" spans="1:31" ht="90.75" customHeight="1" x14ac:dyDescent="0.2">
      <c r="A1" s="224" t="s">
        <v>340</v>
      </c>
      <c r="B1" s="224"/>
      <c r="C1" s="224"/>
      <c r="D1" s="224"/>
      <c r="E1" s="224"/>
      <c r="F1" s="224"/>
      <c r="G1" s="224"/>
      <c r="H1" s="224"/>
      <c r="I1" s="224"/>
      <c r="J1" s="224"/>
      <c r="K1" s="224"/>
      <c r="L1" s="224"/>
      <c r="M1" s="224"/>
      <c r="N1" s="152" t="s">
        <v>326</v>
      </c>
      <c r="O1" s="153"/>
      <c r="P1" s="153"/>
      <c r="Q1" s="153"/>
      <c r="R1" s="153"/>
      <c r="AB1" s="5"/>
      <c r="AC1" s="5"/>
      <c r="AD1" s="5"/>
      <c r="AE1" s="5"/>
    </row>
    <row r="2" spans="1:31" ht="54" customHeight="1" x14ac:dyDescent="0.2">
      <c r="A2" s="150" t="s">
        <v>325</v>
      </c>
      <c r="B2" s="150"/>
      <c r="C2" s="150"/>
      <c r="D2" s="150"/>
      <c r="E2" s="150"/>
      <c r="F2" s="150"/>
      <c r="G2" s="150"/>
      <c r="H2" s="150"/>
      <c r="I2" s="150"/>
      <c r="J2" s="150"/>
      <c r="K2" s="150"/>
      <c r="L2" s="150"/>
      <c r="M2" s="150"/>
      <c r="N2" s="150"/>
      <c r="O2" s="150"/>
      <c r="P2" s="150"/>
      <c r="AB2" s="5"/>
      <c r="AC2" s="5"/>
      <c r="AD2" s="5"/>
      <c r="AE2" s="5"/>
    </row>
    <row r="3" spans="1:31" ht="28.5" customHeight="1" x14ac:dyDescent="0.25">
      <c r="A3" s="146" t="s">
        <v>0</v>
      </c>
      <c r="B3" s="146" t="s">
        <v>1</v>
      </c>
      <c r="C3" s="146" t="s">
        <v>2</v>
      </c>
      <c r="D3" s="146" t="s">
        <v>3</v>
      </c>
      <c r="E3" s="146" t="s">
        <v>4</v>
      </c>
      <c r="F3" s="146"/>
      <c r="G3" s="146"/>
      <c r="H3" s="146"/>
      <c r="I3" s="207" t="s">
        <v>5</v>
      </c>
      <c r="J3" s="208"/>
      <c r="K3" s="208"/>
      <c r="L3" s="208"/>
      <c r="M3" s="208"/>
      <c r="N3" s="208"/>
      <c r="O3" s="208"/>
      <c r="P3" s="208"/>
      <c r="Q3" s="208"/>
      <c r="R3" s="208"/>
      <c r="S3" s="209"/>
      <c r="T3" s="209"/>
      <c r="U3" s="209"/>
      <c r="V3" s="209"/>
      <c r="W3" s="209"/>
      <c r="X3" s="209"/>
      <c r="Y3" s="209"/>
      <c r="Z3" s="209"/>
      <c r="AA3" s="209"/>
      <c r="AB3" s="5"/>
      <c r="AC3" s="5"/>
      <c r="AD3" s="5"/>
      <c r="AE3" s="5"/>
    </row>
    <row r="4" spans="1:31" ht="51" x14ac:dyDescent="0.2">
      <c r="A4" s="146"/>
      <c r="B4" s="146"/>
      <c r="C4" s="146"/>
      <c r="D4" s="146"/>
      <c r="E4" s="92" t="s">
        <v>6</v>
      </c>
      <c r="F4" s="20" t="s">
        <v>7</v>
      </c>
      <c r="G4" s="20" t="s">
        <v>8</v>
      </c>
      <c r="H4" s="92" t="s">
        <v>9</v>
      </c>
      <c r="I4" s="93" t="s">
        <v>10</v>
      </c>
      <c r="J4" s="93" t="s">
        <v>11</v>
      </c>
      <c r="K4" s="93" t="s">
        <v>12</v>
      </c>
      <c r="L4" s="93" t="s">
        <v>13</v>
      </c>
      <c r="M4" s="93" t="s">
        <v>14</v>
      </c>
      <c r="N4" s="93" t="s">
        <v>15</v>
      </c>
      <c r="O4" s="93" t="s">
        <v>16</v>
      </c>
      <c r="P4" s="93" t="s">
        <v>17</v>
      </c>
      <c r="Q4" s="93" t="s">
        <v>58</v>
      </c>
      <c r="R4" s="93" t="s">
        <v>113</v>
      </c>
      <c r="Y4" s="93" t="s">
        <v>284</v>
      </c>
      <c r="Z4" s="93" t="s">
        <v>285</v>
      </c>
      <c r="AA4" s="93" t="s">
        <v>286</v>
      </c>
      <c r="AB4" s="5"/>
      <c r="AC4" s="5"/>
      <c r="AD4" s="5"/>
      <c r="AE4" s="5"/>
    </row>
    <row r="5" spans="1:31" ht="36" customHeight="1" x14ac:dyDescent="0.2">
      <c r="A5" s="92"/>
      <c r="B5" s="145" t="s">
        <v>327</v>
      </c>
      <c r="C5" s="145"/>
      <c r="D5" s="145"/>
      <c r="E5" s="145"/>
      <c r="F5" s="145"/>
      <c r="G5" s="145"/>
      <c r="H5" s="145"/>
      <c r="I5" s="145"/>
      <c r="J5" s="145"/>
      <c r="K5" s="145"/>
      <c r="L5" s="145"/>
      <c r="M5" s="145"/>
      <c r="N5" s="145"/>
      <c r="O5" s="145"/>
      <c r="P5" s="93"/>
      <c r="Q5" s="93"/>
      <c r="R5" s="93"/>
      <c r="Y5" s="93"/>
      <c r="Z5" s="93"/>
      <c r="AA5" s="93"/>
      <c r="AB5" s="5"/>
      <c r="AC5" s="5"/>
      <c r="AD5" s="5"/>
      <c r="AE5" s="5"/>
    </row>
    <row r="6" spans="1:31" ht="177.75" customHeight="1" x14ac:dyDescent="0.2">
      <c r="A6" s="92">
        <v>1</v>
      </c>
      <c r="B6" s="22" t="s">
        <v>19</v>
      </c>
      <c r="C6" s="23" t="s">
        <v>293</v>
      </c>
      <c r="D6" s="95" t="s">
        <v>294</v>
      </c>
      <c r="E6" s="95" t="s">
        <v>21</v>
      </c>
      <c r="F6" s="95" t="s">
        <v>21</v>
      </c>
      <c r="G6" s="95" t="s">
        <v>21</v>
      </c>
      <c r="H6" s="95" t="s">
        <v>21</v>
      </c>
      <c r="I6" s="9">
        <v>0</v>
      </c>
      <c r="J6" s="9">
        <f>J7</f>
        <v>0</v>
      </c>
      <c r="K6" s="9">
        <f>Утверждено07!J6-'Финансирование (2)'!J6</f>
        <v>0</v>
      </c>
      <c r="L6" s="9">
        <f>Утверждено07!K6-'Финансирование (2)'!K6</f>
        <v>0</v>
      </c>
      <c r="M6" s="9">
        <f>Утверждено07!L6-'Финансирование (2)'!L6</f>
        <v>0</v>
      </c>
      <c r="N6" s="9">
        <f>Утверждено07!M6-'Финансирование (2)'!M6</f>
        <v>0</v>
      </c>
      <c r="O6" s="9">
        <f>Утверждено07!N6-'Финансирование (2)'!N6</f>
        <v>0</v>
      </c>
      <c r="P6" s="9">
        <f>Утверждено07!O6-'Финансирование (2)'!O6</f>
        <v>0</v>
      </c>
      <c r="Q6" s="9">
        <f>Утверждено07!Q6-'Финансирование (2)'!Q6</f>
        <v>-9353273.2800000012</v>
      </c>
      <c r="R6" s="9">
        <f>Утверждено07!R6-'Финансирование (2)'!R6</f>
        <v>-34180236.36999999</v>
      </c>
      <c r="Y6" s="9">
        <f>-Y7</f>
        <v>-173630000</v>
      </c>
      <c r="Z6" s="9">
        <f t="shared" ref="Z6:AA6" si="0">-Z7</f>
        <v>-140428090.41999999</v>
      </c>
      <c r="AA6" s="9">
        <f t="shared" si="0"/>
        <v>-140357214.5</v>
      </c>
      <c r="AB6" s="5"/>
      <c r="AC6" s="5"/>
      <c r="AD6" s="5"/>
      <c r="AE6" s="5"/>
    </row>
    <row r="7" spans="1:31" s="2" customFormat="1" ht="73.5" customHeight="1" x14ac:dyDescent="0.2">
      <c r="A7" s="164">
        <v>2</v>
      </c>
      <c r="B7" s="168" t="s">
        <v>295</v>
      </c>
      <c r="C7" s="161" t="s">
        <v>296</v>
      </c>
      <c r="D7" s="95" t="s">
        <v>294</v>
      </c>
      <c r="E7" s="95" t="s">
        <v>21</v>
      </c>
      <c r="F7" s="95" t="s">
        <v>21</v>
      </c>
      <c r="G7" s="95" t="s">
        <v>21</v>
      </c>
      <c r="H7" s="95" t="s">
        <v>21</v>
      </c>
      <c r="I7" s="9">
        <v>0</v>
      </c>
      <c r="J7" s="9">
        <f>J11+J16+J17+J18+J19</f>
        <v>0</v>
      </c>
      <c r="K7" s="9">
        <f t="shared" ref="K7:L7" si="1">K11+K16+K17+K18+K19</f>
        <v>0</v>
      </c>
      <c r="L7" s="9">
        <f t="shared" si="1"/>
        <v>0</v>
      </c>
      <c r="M7" s="9">
        <f>Утверждено07!L7-'Финансирование (2)'!L7</f>
        <v>0</v>
      </c>
      <c r="N7" s="9">
        <f>Утверждено07!M7-'Финансирование (2)'!M7</f>
        <v>0</v>
      </c>
      <c r="O7" s="9">
        <f>Утверждено07!N7-'Финансирование (2)'!N7</f>
        <v>0</v>
      </c>
      <c r="P7" s="9">
        <f>Утверждено07!O7-'Финансирование (2)'!O7</f>
        <v>0</v>
      </c>
      <c r="Q7" s="9">
        <f>Утверждено07!Q7-'Финансирование (2)'!Q7</f>
        <v>-9353273.2800000012</v>
      </c>
      <c r="R7" s="9">
        <f>Утверждено07!R7-'Финансирование (2)'!R7</f>
        <v>-34180236.36999999</v>
      </c>
      <c r="S7" s="24"/>
      <c r="T7" s="24"/>
      <c r="U7" s="24"/>
      <c r="V7" s="24"/>
      <c r="W7" s="24"/>
      <c r="X7" s="24"/>
      <c r="Y7" s="9">
        <f t="shared" ref="Y7:AA7" si="2">Y11+Y16+Y17+Y18+Y19</f>
        <v>173630000</v>
      </c>
      <c r="Z7" s="9">
        <f t="shared" si="2"/>
        <v>140428090.41999999</v>
      </c>
      <c r="AA7" s="9">
        <f t="shared" si="2"/>
        <v>140357214.5</v>
      </c>
      <c r="AB7" s="24"/>
      <c r="AC7" s="24"/>
      <c r="AD7" s="24"/>
      <c r="AE7" s="24"/>
    </row>
    <row r="8" spans="1:31" s="2" customFormat="1" ht="29.25" customHeight="1" x14ac:dyDescent="0.2">
      <c r="A8" s="174"/>
      <c r="B8" s="169"/>
      <c r="C8" s="171"/>
      <c r="D8" s="95" t="s">
        <v>30</v>
      </c>
      <c r="E8" s="95" t="s">
        <v>21</v>
      </c>
      <c r="F8" s="95" t="s">
        <v>21</v>
      </c>
      <c r="G8" s="95" t="s">
        <v>21</v>
      </c>
      <c r="H8" s="95" t="s">
        <v>21</v>
      </c>
      <c r="I8" s="9">
        <v>0</v>
      </c>
      <c r="J8" s="9">
        <f>J32</f>
        <v>0</v>
      </c>
      <c r="K8" s="9">
        <f t="shared" ref="K8:L8" si="3">K32</f>
        <v>0</v>
      </c>
      <c r="L8" s="9">
        <f t="shared" si="3"/>
        <v>0</v>
      </c>
      <c r="M8" s="9">
        <f>Утверждено07!L8-'Финансирование (2)'!L8</f>
        <v>0</v>
      </c>
      <c r="N8" s="9">
        <f>Утверждено07!M8-'Финансирование (2)'!M8</f>
        <v>0</v>
      </c>
      <c r="O8" s="9">
        <f>Утверждено07!N8-'Финансирование (2)'!N8</f>
        <v>0</v>
      </c>
      <c r="P8" s="9">
        <f>Утверждено07!O8-'Финансирование (2)'!O8</f>
        <v>0</v>
      </c>
      <c r="Q8" s="9">
        <f>Утверждено07!Q8-'Финансирование (2)'!Q8</f>
        <v>0</v>
      </c>
      <c r="R8" s="9">
        <f>Утверждено07!R8-'Финансирование (2)'!R8</f>
        <v>0</v>
      </c>
      <c r="S8" s="25"/>
      <c r="T8" s="24"/>
      <c r="U8" s="24"/>
      <c r="V8" s="24"/>
      <c r="W8" s="24"/>
      <c r="X8" s="24"/>
      <c r="Y8" s="9">
        <f t="shared" ref="Y8:AA8" si="4">Y32</f>
        <v>0</v>
      </c>
      <c r="Z8" s="9">
        <f t="shared" si="4"/>
        <v>0</v>
      </c>
      <c r="AA8" s="9">
        <f t="shared" si="4"/>
        <v>0</v>
      </c>
      <c r="AB8" s="24"/>
      <c r="AC8" s="24"/>
      <c r="AD8" s="24"/>
      <c r="AE8" s="24"/>
    </row>
    <row r="9" spans="1:31" s="2" customFormat="1" ht="36.75" customHeight="1" x14ac:dyDescent="0.2">
      <c r="A9" s="174"/>
      <c r="B9" s="169"/>
      <c r="C9" s="171"/>
      <c r="D9" s="95" t="s">
        <v>297</v>
      </c>
      <c r="E9" s="95" t="s">
        <v>21</v>
      </c>
      <c r="F9" s="95" t="s">
        <v>21</v>
      </c>
      <c r="G9" s="95" t="s">
        <v>21</v>
      </c>
      <c r="H9" s="95" t="s">
        <v>21</v>
      </c>
      <c r="I9" s="9">
        <v>0</v>
      </c>
      <c r="J9" s="9" t="s">
        <v>92</v>
      </c>
      <c r="K9" s="9">
        <f t="shared" ref="K9:L9" si="5">K21+K33</f>
        <v>0</v>
      </c>
      <c r="L9" s="9">
        <f t="shared" si="5"/>
        <v>0</v>
      </c>
      <c r="M9" s="9">
        <f>Утверждено07!L9-'Финансирование (2)'!L9</f>
        <v>0</v>
      </c>
      <c r="N9" s="9">
        <f>Утверждено07!M9-'Финансирование (2)'!M9</f>
        <v>0</v>
      </c>
      <c r="O9" s="9">
        <f>Утверждено07!N9-'Финансирование (2)'!N9</f>
        <v>0</v>
      </c>
      <c r="P9" s="9">
        <f>Утверждено07!O9-'Финансирование (2)'!O9</f>
        <v>0</v>
      </c>
      <c r="Q9" s="9">
        <f>Утверждено07!Q9-'Финансирование (2)'!Q9</f>
        <v>-9353273.2800000012</v>
      </c>
      <c r="R9" s="9">
        <f>Утверждено07!R9-'Финансирование (2)'!R9</f>
        <v>-28187369.040000007</v>
      </c>
      <c r="S9" s="24"/>
      <c r="T9" s="24"/>
      <c r="U9" s="24"/>
      <c r="V9" s="24"/>
      <c r="W9" s="24"/>
      <c r="X9" s="24"/>
      <c r="Y9" s="9">
        <f t="shared" ref="Y9:AA9" si="6">Y21+Y33</f>
        <v>173630000</v>
      </c>
      <c r="Z9" s="9">
        <f t="shared" si="6"/>
        <v>140428090.41999999</v>
      </c>
      <c r="AA9" s="9">
        <f t="shared" si="6"/>
        <v>140357214.5</v>
      </c>
      <c r="AB9" s="24"/>
      <c r="AC9" s="24"/>
      <c r="AD9" s="24"/>
      <c r="AE9" s="24"/>
    </row>
    <row r="10" spans="1:31" s="2" customFormat="1" ht="38.25" x14ac:dyDescent="0.2">
      <c r="A10" s="165"/>
      <c r="B10" s="170"/>
      <c r="C10" s="162"/>
      <c r="D10" s="95" t="s">
        <v>32</v>
      </c>
      <c r="E10" s="95" t="s">
        <v>21</v>
      </c>
      <c r="F10" s="95" t="s">
        <v>21</v>
      </c>
      <c r="G10" s="95" t="s">
        <v>21</v>
      </c>
      <c r="H10" s="95" t="s">
        <v>21</v>
      </c>
      <c r="I10" s="9">
        <v>0</v>
      </c>
      <c r="J10" s="9">
        <f>J34</f>
        <v>0</v>
      </c>
      <c r="K10" s="9">
        <f t="shared" ref="K10:AA10" si="7">K34</f>
        <v>0</v>
      </c>
      <c r="L10" s="9">
        <f t="shared" si="7"/>
        <v>0</v>
      </c>
      <c r="M10" s="9">
        <f>Утверждено07!L10-'Финансирование (2)'!L10</f>
        <v>0</v>
      </c>
      <c r="N10" s="9">
        <f>Утверждено07!M10-'Финансирование (2)'!M10</f>
        <v>0</v>
      </c>
      <c r="O10" s="9">
        <f>Утверждено07!N10-'Финансирование (2)'!N10</f>
        <v>0</v>
      </c>
      <c r="P10" s="9">
        <f>Утверждено07!O10-'Финансирование (2)'!O10</f>
        <v>0</v>
      </c>
      <c r="Q10" s="9">
        <f>Утверждено07!Q10-'Финансирование (2)'!Q10</f>
        <v>0</v>
      </c>
      <c r="R10" s="9">
        <f>Утверждено07!R10-'Финансирование (2)'!R10</f>
        <v>-5992867.3300000001</v>
      </c>
      <c r="S10" s="9">
        <f t="shared" si="7"/>
        <v>0</v>
      </c>
      <c r="T10" s="9">
        <f t="shared" si="7"/>
        <v>0</v>
      </c>
      <c r="U10" s="9">
        <f t="shared" si="7"/>
        <v>0</v>
      </c>
      <c r="V10" s="9">
        <f t="shared" si="7"/>
        <v>0</v>
      </c>
      <c r="W10" s="9">
        <f t="shared" si="7"/>
        <v>0</v>
      </c>
      <c r="X10" s="9">
        <f t="shared" si="7"/>
        <v>-5992867.3300000001</v>
      </c>
      <c r="Y10" s="9">
        <f t="shared" si="7"/>
        <v>0</v>
      </c>
      <c r="Z10" s="9">
        <f t="shared" si="7"/>
        <v>0</v>
      </c>
      <c r="AA10" s="9">
        <f t="shared" si="7"/>
        <v>0</v>
      </c>
      <c r="AB10" s="24"/>
      <c r="AC10" s="24"/>
      <c r="AD10" s="24"/>
      <c r="AE10" s="24"/>
    </row>
    <row r="11" spans="1:31" s="101" customFormat="1" ht="102" x14ac:dyDescent="0.2">
      <c r="A11" s="92" t="s">
        <v>339</v>
      </c>
      <c r="B11" s="26" t="s">
        <v>298</v>
      </c>
      <c r="C11" s="92" t="s">
        <v>299</v>
      </c>
      <c r="D11" s="92" t="s">
        <v>25</v>
      </c>
      <c r="E11" s="92" t="s">
        <v>21</v>
      </c>
      <c r="F11" s="92" t="s">
        <v>21</v>
      </c>
      <c r="G11" s="92" t="s">
        <v>21</v>
      </c>
      <c r="H11" s="92" t="s">
        <v>21</v>
      </c>
      <c r="I11" s="9">
        <v>0</v>
      </c>
      <c r="J11" s="91">
        <f>J12</f>
        <v>0</v>
      </c>
      <c r="K11" s="91">
        <f t="shared" ref="J11:L13" si="8">K12</f>
        <v>0</v>
      </c>
      <c r="L11" s="91">
        <f t="shared" si="8"/>
        <v>0</v>
      </c>
      <c r="M11" s="91">
        <f>Утверждено07!L11-'Финансирование (2)'!L11</f>
        <v>0</v>
      </c>
      <c r="N11" s="91">
        <f>Утверждено07!M11-'Финансирование (2)'!M11</f>
        <v>0</v>
      </c>
      <c r="O11" s="91">
        <f>Утверждено07!N11-'Финансирование (2)'!N11</f>
        <v>0</v>
      </c>
      <c r="P11" s="91">
        <f>Утверждено07!O11-'Финансирование (2)'!O11</f>
        <v>0</v>
      </c>
      <c r="Q11" s="9">
        <f>Утверждено07!Q11-'Финансирование (2)'!Q11</f>
        <v>0</v>
      </c>
      <c r="R11" s="91">
        <f>Утверждено07!R11-'Финансирование (2)'!R11</f>
        <v>0</v>
      </c>
      <c r="S11" s="5"/>
      <c r="T11" s="5"/>
      <c r="U11" s="5"/>
      <c r="V11" s="5"/>
      <c r="W11" s="5"/>
      <c r="X11" s="5"/>
      <c r="Y11" s="91">
        <f t="shared" ref="Y11:AA15" si="9">Y12</f>
        <v>0</v>
      </c>
      <c r="Z11" s="91">
        <f t="shared" si="9"/>
        <v>0</v>
      </c>
      <c r="AA11" s="91">
        <f t="shared" si="9"/>
        <v>0</v>
      </c>
    </row>
    <row r="12" spans="1:31" s="101" customFormat="1" ht="89.25" x14ac:dyDescent="0.2">
      <c r="A12" s="92">
        <v>4</v>
      </c>
      <c r="B12" s="26" t="s">
        <v>26</v>
      </c>
      <c r="C12" s="92" t="s">
        <v>299</v>
      </c>
      <c r="D12" s="92" t="s">
        <v>25</v>
      </c>
      <c r="E12" s="92" t="s">
        <v>21</v>
      </c>
      <c r="F12" s="92" t="s">
        <v>21</v>
      </c>
      <c r="G12" s="92" t="s">
        <v>21</v>
      </c>
      <c r="H12" s="92" t="s">
        <v>21</v>
      </c>
      <c r="I12" s="9">
        <f>Утверждено07!I12-'Финансирование (2)'!I12</f>
        <v>0</v>
      </c>
      <c r="J12" s="91">
        <f>J13+J14+J15</f>
        <v>0</v>
      </c>
      <c r="K12" s="91">
        <f t="shared" ref="K12:L12" si="10">K13+K14+K15</f>
        <v>0</v>
      </c>
      <c r="L12" s="91">
        <f t="shared" si="10"/>
        <v>0</v>
      </c>
      <c r="M12" s="91">
        <f>Утверждено07!L12-'Финансирование (2)'!L12</f>
        <v>0</v>
      </c>
      <c r="N12" s="91">
        <f>Утверждено07!M12-'Финансирование (2)'!M12</f>
        <v>0</v>
      </c>
      <c r="O12" s="91">
        <f>Утверждено07!N12-'Финансирование (2)'!N12</f>
        <v>0</v>
      </c>
      <c r="P12" s="91">
        <f>Утверждено07!O12-'Финансирование (2)'!O12</f>
        <v>0</v>
      </c>
      <c r="Q12" s="9">
        <f>Утверждено07!Q12-'Финансирование (2)'!Q12</f>
        <v>0</v>
      </c>
      <c r="R12" s="91">
        <f>Утверждено07!R12-'Финансирование (2)'!R12</f>
        <v>0</v>
      </c>
      <c r="S12" s="5"/>
      <c r="T12" s="5"/>
      <c r="U12" s="5"/>
      <c r="V12" s="5"/>
      <c r="W12" s="5"/>
      <c r="X12" s="5"/>
      <c r="Y12" s="91">
        <f t="shared" si="9"/>
        <v>0</v>
      </c>
      <c r="Z12" s="91">
        <f t="shared" si="9"/>
        <v>0</v>
      </c>
      <c r="AA12" s="91">
        <f t="shared" si="9"/>
        <v>0</v>
      </c>
    </row>
    <row r="13" spans="1:31" s="101" customFormat="1" ht="63.75" x14ac:dyDescent="0.2">
      <c r="A13" s="92">
        <v>5</v>
      </c>
      <c r="B13" s="26" t="s">
        <v>99</v>
      </c>
      <c r="C13" s="92" t="s">
        <v>299</v>
      </c>
      <c r="D13" s="92" t="s">
        <v>25</v>
      </c>
      <c r="E13" s="92" t="s">
        <v>21</v>
      </c>
      <c r="F13" s="92" t="s">
        <v>21</v>
      </c>
      <c r="G13" s="92" t="s">
        <v>21</v>
      </c>
      <c r="H13" s="92" t="s">
        <v>21</v>
      </c>
      <c r="I13" s="9">
        <f>Утверждено07!I13-'Финансирование (2)'!I13</f>
        <v>0</v>
      </c>
      <c r="J13" s="91">
        <f t="shared" si="8"/>
        <v>0</v>
      </c>
      <c r="K13" s="91">
        <f t="shared" si="8"/>
        <v>0</v>
      </c>
      <c r="L13" s="91">
        <f t="shared" si="8"/>
        <v>0</v>
      </c>
      <c r="M13" s="91">
        <f>Утверждено07!L13-'Финансирование (2)'!L13</f>
        <v>0</v>
      </c>
      <c r="N13" s="91">
        <f>Утверждено07!M13-'Финансирование (2)'!M13</f>
        <v>0</v>
      </c>
      <c r="O13" s="91">
        <f>Утверждено07!N13-'Финансирование (2)'!N13</f>
        <v>0</v>
      </c>
      <c r="P13" s="91">
        <f>Утверждено07!O13-'Финансирование (2)'!O13</f>
        <v>0</v>
      </c>
      <c r="Q13" s="9">
        <f>Утверждено07!Q13-'Финансирование (2)'!Q13</f>
        <v>0</v>
      </c>
      <c r="R13" s="91">
        <f>Утверждено07!R13-'Финансирование (2)'!R13</f>
        <v>0</v>
      </c>
      <c r="S13" s="5"/>
      <c r="T13" s="5"/>
      <c r="U13" s="5"/>
      <c r="V13" s="5"/>
      <c r="W13" s="5"/>
      <c r="X13" s="5"/>
      <c r="Y13" s="91">
        <f t="shared" si="9"/>
        <v>0</v>
      </c>
      <c r="Z13" s="91">
        <f t="shared" si="9"/>
        <v>0</v>
      </c>
      <c r="AA13" s="91">
        <f t="shared" si="9"/>
        <v>0</v>
      </c>
    </row>
    <row r="14" spans="1:31" s="101" customFormat="1" ht="38.25" x14ac:dyDescent="0.2">
      <c r="A14" s="92">
        <v>6</v>
      </c>
      <c r="B14" s="26" t="s">
        <v>100</v>
      </c>
      <c r="C14" s="92" t="s">
        <v>299</v>
      </c>
      <c r="D14" s="92" t="s">
        <v>25</v>
      </c>
      <c r="E14" s="92" t="s">
        <v>21</v>
      </c>
      <c r="F14" s="92" t="s">
        <v>21</v>
      </c>
      <c r="G14" s="92" t="s">
        <v>21</v>
      </c>
      <c r="H14" s="92" t="s">
        <v>21</v>
      </c>
      <c r="I14" s="9">
        <f>Утверждено07!I14-'Финансирование (2)'!I14</f>
        <v>0</v>
      </c>
      <c r="J14" s="91">
        <v>0</v>
      </c>
      <c r="K14" s="91">
        <v>0</v>
      </c>
      <c r="L14" s="91">
        <v>0</v>
      </c>
      <c r="M14" s="91">
        <f>Утверждено07!L14-'Финансирование (2)'!L14</f>
        <v>0</v>
      </c>
      <c r="N14" s="91">
        <f>Утверждено07!M14-'Финансирование (2)'!M14</f>
        <v>0</v>
      </c>
      <c r="O14" s="91">
        <f>Утверждено07!N14-'Финансирование (2)'!N14</f>
        <v>0</v>
      </c>
      <c r="P14" s="91">
        <f>Утверждено07!O14-'Финансирование (2)'!O14</f>
        <v>0</v>
      </c>
      <c r="Q14" s="9">
        <f>Утверждено07!Q14-'Финансирование (2)'!Q14</f>
        <v>0</v>
      </c>
      <c r="R14" s="91">
        <f>Утверждено07!R14-'Финансирование (2)'!R14</f>
        <v>0</v>
      </c>
      <c r="S14" s="5"/>
      <c r="T14" s="5"/>
      <c r="U14" s="5"/>
      <c r="V14" s="5"/>
      <c r="W14" s="5"/>
      <c r="X14" s="5"/>
      <c r="Y14" s="91">
        <f t="shared" si="9"/>
        <v>0</v>
      </c>
      <c r="Z14" s="91">
        <f t="shared" si="9"/>
        <v>0</v>
      </c>
      <c r="AA14" s="91">
        <f t="shared" si="9"/>
        <v>0</v>
      </c>
    </row>
    <row r="15" spans="1:31" s="101" customFormat="1" ht="51" x14ac:dyDescent="0.2">
      <c r="A15" s="92">
        <v>7</v>
      </c>
      <c r="B15" s="26" t="s">
        <v>101</v>
      </c>
      <c r="C15" s="92" t="s">
        <v>299</v>
      </c>
      <c r="D15" s="92" t="s">
        <v>25</v>
      </c>
      <c r="E15" s="92" t="s">
        <v>21</v>
      </c>
      <c r="F15" s="92" t="s">
        <v>21</v>
      </c>
      <c r="G15" s="92" t="s">
        <v>21</v>
      </c>
      <c r="H15" s="92" t="s">
        <v>21</v>
      </c>
      <c r="I15" s="9">
        <f>Утверждено07!I15-'Финансирование (2)'!I15</f>
        <v>0</v>
      </c>
      <c r="J15" s="91">
        <v>0</v>
      </c>
      <c r="K15" s="91">
        <v>0</v>
      </c>
      <c r="L15" s="91">
        <v>0</v>
      </c>
      <c r="M15" s="91">
        <f>Утверждено07!L15-'Финансирование (2)'!L15</f>
        <v>0</v>
      </c>
      <c r="N15" s="91">
        <f>Утверждено07!M15-'Финансирование (2)'!M15</f>
        <v>0</v>
      </c>
      <c r="O15" s="91">
        <f>Утверждено07!N15-'Финансирование (2)'!N15</f>
        <v>0</v>
      </c>
      <c r="P15" s="91">
        <f>Утверждено07!O15-'Финансирование (2)'!O15</f>
        <v>0</v>
      </c>
      <c r="Q15" s="9">
        <f>Утверждено07!Q15-'Финансирование (2)'!Q15</f>
        <v>0</v>
      </c>
      <c r="R15" s="91">
        <f>Утверждено07!R15-'Финансирование (2)'!R15</f>
        <v>0</v>
      </c>
      <c r="S15" s="5"/>
      <c r="T15" s="5"/>
      <c r="U15" s="5"/>
      <c r="V15" s="5"/>
      <c r="W15" s="5"/>
      <c r="X15" s="5"/>
      <c r="Y15" s="91">
        <f t="shared" si="9"/>
        <v>0</v>
      </c>
      <c r="Z15" s="91">
        <f t="shared" si="9"/>
        <v>0</v>
      </c>
      <c r="AA15" s="91">
        <f t="shared" si="9"/>
        <v>0</v>
      </c>
    </row>
    <row r="16" spans="1:31" ht="89.25" x14ac:dyDescent="0.2">
      <c r="A16" s="92">
        <v>8</v>
      </c>
      <c r="B16" s="26" t="s">
        <v>27</v>
      </c>
      <c r="C16" s="92" t="s">
        <v>300</v>
      </c>
      <c r="D16" s="92" t="s">
        <v>301</v>
      </c>
      <c r="E16" s="92" t="s">
        <v>21</v>
      </c>
      <c r="F16" s="92" t="s">
        <v>21</v>
      </c>
      <c r="G16" s="92" t="s">
        <v>21</v>
      </c>
      <c r="H16" s="92" t="s">
        <v>21</v>
      </c>
      <c r="I16" s="9">
        <f>Утверждено07!I16-'Финансирование (2)'!I16</f>
        <v>0</v>
      </c>
      <c r="J16" s="91">
        <f>Утверждено07!I16-'Финансирование (2)'!I16</f>
        <v>0</v>
      </c>
      <c r="K16" s="91">
        <f>Утверждено07!J16-'Финансирование (2)'!J16</f>
        <v>0</v>
      </c>
      <c r="L16" s="91">
        <f>Утверждено07!K16-'Финансирование (2)'!K16</f>
        <v>0</v>
      </c>
      <c r="M16" s="91">
        <f>Утверждено07!L16-'Финансирование (2)'!L16</f>
        <v>0</v>
      </c>
      <c r="N16" s="91">
        <f>Утверждено07!M16-'Финансирование (2)'!M16</f>
        <v>0</v>
      </c>
      <c r="O16" s="91">
        <f>Утверждено07!N16-'Финансирование (2)'!N16</f>
        <v>0</v>
      </c>
      <c r="P16" s="91">
        <f>Утверждено07!O16-'Финансирование (2)'!O16</f>
        <v>0</v>
      </c>
      <c r="Q16" s="9">
        <f>Утверждено07!Q16-'Финансирование (2)'!Q16</f>
        <v>0</v>
      </c>
      <c r="R16" s="91">
        <f>Утверждено07!R16-'Финансирование (2)'!R16</f>
        <v>0</v>
      </c>
      <c r="S16" s="91">
        <f t="shared" ref="S16:AA16" si="11">S21</f>
        <v>0</v>
      </c>
      <c r="T16" s="91">
        <f t="shared" si="11"/>
        <v>0</v>
      </c>
      <c r="U16" s="91">
        <f t="shared" si="11"/>
        <v>0</v>
      </c>
      <c r="V16" s="91">
        <f t="shared" si="11"/>
        <v>0</v>
      </c>
      <c r="W16" s="91">
        <f t="shared" si="11"/>
        <v>0</v>
      </c>
      <c r="X16" s="91">
        <f t="shared" si="11"/>
        <v>0</v>
      </c>
      <c r="Y16" s="91">
        <f t="shared" si="11"/>
        <v>0</v>
      </c>
      <c r="Z16" s="91">
        <f t="shared" si="11"/>
        <v>0</v>
      </c>
      <c r="AA16" s="91">
        <f t="shared" si="11"/>
        <v>0</v>
      </c>
      <c r="AB16" s="5"/>
      <c r="AC16" s="5"/>
      <c r="AD16" s="5"/>
      <c r="AE16" s="5"/>
    </row>
    <row r="17" spans="1:31" ht="40.5" customHeight="1" x14ac:dyDescent="0.2">
      <c r="A17" s="146">
        <v>9</v>
      </c>
      <c r="B17" s="144" t="s">
        <v>29</v>
      </c>
      <c r="C17" s="146" t="s">
        <v>302</v>
      </c>
      <c r="D17" s="92" t="s">
        <v>30</v>
      </c>
      <c r="E17" s="92" t="s">
        <v>21</v>
      </c>
      <c r="F17" s="92" t="s">
        <v>21</v>
      </c>
      <c r="G17" s="92" t="s">
        <v>21</v>
      </c>
      <c r="H17" s="92" t="s">
        <v>21</v>
      </c>
      <c r="I17" s="9">
        <f>Утверждено07!I17-'Финансирование (2)'!I17</f>
        <v>0</v>
      </c>
      <c r="J17" s="91">
        <f>Утверждено07!I17-'Финансирование (2)'!I17</f>
        <v>0</v>
      </c>
      <c r="K17" s="91">
        <f>Утверждено07!J17-'Финансирование (2)'!J17</f>
        <v>0</v>
      </c>
      <c r="L17" s="91">
        <f>Утверждено07!K17-'Финансирование (2)'!K17</f>
        <v>0</v>
      </c>
      <c r="M17" s="91">
        <f>Утверждено07!L17-'Финансирование (2)'!L17</f>
        <v>0</v>
      </c>
      <c r="N17" s="91">
        <f>Утверждено07!M17-'Финансирование (2)'!M17</f>
        <v>0</v>
      </c>
      <c r="O17" s="91">
        <f>Утверждено07!N17-'Финансирование (2)'!N17</f>
        <v>0</v>
      </c>
      <c r="P17" s="91">
        <f>Утверждено07!O17-'Финансирование (2)'!O17</f>
        <v>0</v>
      </c>
      <c r="Q17" s="9">
        <f>Утверждено07!Q17-'Финансирование (2)'!Q17</f>
        <v>0</v>
      </c>
      <c r="R17" s="91">
        <f>Утверждено07!R17-'Финансирование (2)'!R17</f>
        <v>0</v>
      </c>
      <c r="Y17" s="91">
        <f t="shared" ref="Y17:AA19" si="12">Y32</f>
        <v>0</v>
      </c>
      <c r="Z17" s="91">
        <f t="shared" si="12"/>
        <v>0</v>
      </c>
      <c r="AA17" s="91">
        <f t="shared" si="12"/>
        <v>0</v>
      </c>
      <c r="AB17" s="5"/>
      <c r="AC17" s="5"/>
      <c r="AD17" s="5"/>
      <c r="AE17" s="5"/>
    </row>
    <row r="18" spans="1:31" ht="40.5" customHeight="1" x14ac:dyDescent="0.2">
      <c r="A18" s="146"/>
      <c r="B18" s="144"/>
      <c r="C18" s="146"/>
      <c r="D18" s="92" t="s">
        <v>297</v>
      </c>
      <c r="E18" s="92"/>
      <c r="F18" s="92"/>
      <c r="G18" s="92"/>
      <c r="H18" s="92"/>
      <c r="I18" s="9">
        <v>0</v>
      </c>
      <c r="J18" s="91">
        <f>Утверждено07!J18-'Финансирование (2)'!J18</f>
        <v>0</v>
      </c>
      <c r="K18" s="91">
        <f>Утверждено07!J18-'Финансирование (2)'!J18</f>
        <v>0</v>
      </c>
      <c r="L18" s="91">
        <f>Утверждено07!K18-'Финансирование (2)'!K18</f>
        <v>0</v>
      </c>
      <c r="M18" s="91">
        <f>Утверждено07!L18-'Финансирование (2)'!L18</f>
        <v>0</v>
      </c>
      <c r="N18" s="91">
        <f>Утверждено07!M18-'Финансирование (2)'!M18</f>
        <v>0</v>
      </c>
      <c r="O18" s="91">
        <f>Утверждено07!N18-'Финансирование (2)'!N18</f>
        <v>0</v>
      </c>
      <c r="P18" s="91">
        <f>Утверждено07!O18-'Финансирование (2)'!O18</f>
        <v>0</v>
      </c>
      <c r="Q18" s="9">
        <f>Утверждено07!Q18-'Финансирование (2)'!Q18</f>
        <v>-9353273.2800000012</v>
      </c>
      <c r="R18" s="91">
        <f>Утверждено07!R18-'Финансирование (2)'!R18</f>
        <v>-28187369.040000007</v>
      </c>
      <c r="Y18" s="91">
        <f>Y33</f>
        <v>173630000</v>
      </c>
      <c r="Z18" s="91">
        <f t="shared" si="12"/>
        <v>140428090.41999999</v>
      </c>
      <c r="AA18" s="91">
        <f t="shared" si="12"/>
        <v>140357214.5</v>
      </c>
      <c r="AB18" s="5"/>
      <c r="AC18" s="5"/>
      <c r="AD18" s="5"/>
      <c r="AE18" s="5"/>
    </row>
    <row r="19" spans="1:31" ht="40.5" customHeight="1" x14ac:dyDescent="0.2">
      <c r="A19" s="146"/>
      <c r="B19" s="144"/>
      <c r="C19" s="146"/>
      <c r="D19" s="92" t="s">
        <v>32</v>
      </c>
      <c r="E19" s="92" t="s">
        <v>21</v>
      </c>
      <c r="F19" s="92" t="s">
        <v>21</v>
      </c>
      <c r="G19" s="92" t="s">
        <v>21</v>
      </c>
      <c r="H19" s="92" t="s">
        <v>21</v>
      </c>
      <c r="I19" s="9">
        <v>0</v>
      </c>
      <c r="J19" s="91">
        <f>Утверждено07!J19-'Финансирование (2)'!J19</f>
        <v>0</v>
      </c>
      <c r="K19" s="91">
        <f>Утверждено07!J19-'Финансирование (2)'!J19</f>
        <v>0</v>
      </c>
      <c r="L19" s="91">
        <f>Утверждено07!K19-'Финансирование (2)'!K19</f>
        <v>0</v>
      </c>
      <c r="M19" s="91">
        <f>Утверждено07!L19-'Финансирование (2)'!L19</f>
        <v>0</v>
      </c>
      <c r="N19" s="91">
        <f>Утверждено07!M19-'Финансирование (2)'!M19</f>
        <v>0</v>
      </c>
      <c r="O19" s="91">
        <f>Утверждено07!N19-'Финансирование (2)'!N19</f>
        <v>0</v>
      </c>
      <c r="P19" s="91">
        <f>Утверждено07!O19-'Финансирование (2)'!O19</f>
        <v>0</v>
      </c>
      <c r="Q19" s="9">
        <f>Утверждено07!Q19-'Финансирование (2)'!Q19</f>
        <v>0</v>
      </c>
      <c r="R19" s="91">
        <f>Утверждено07!R19-'Финансирование (2)'!R19</f>
        <v>-5992867.3300000001</v>
      </c>
      <c r="Y19" s="91">
        <f t="shared" ref="Y19" si="13">Y34</f>
        <v>0</v>
      </c>
      <c r="Z19" s="91">
        <f t="shared" si="12"/>
        <v>0</v>
      </c>
      <c r="AA19" s="91">
        <f t="shared" si="12"/>
        <v>0</v>
      </c>
      <c r="AB19" s="5"/>
      <c r="AC19" s="5"/>
      <c r="AD19" s="5"/>
      <c r="AE19" s="5"/>
    </row>
    <row r="20" spans="1:31" ht="18.75" x14ac:dyDescent="0.2">
      <c r="A20" s="145" t="s">
        <v>103</v>
      </c>
      <c r="B20" s="145"/>
      <c r="C20" s="145"/>
      <c r="D20" s="145"/>
      <c r="E20" s="145"/>
      <c r="F20" s="145"/>
      <c r="G20" s="145"/>
      <c r="H20" s="145"/>
      <c r="I20" s="145"/>
      <c r="J20" s="145"/>
      <c r="K20" s="145"/>
      <c r="L20" s="145"/>
      <c r="M20" s="145"/>
      <c r="N20" s="145"/>
      <c r="O20" s="145"/>
      <c r="P20" s="145"/>
      <c r="Q20" s="9">
        <f>Утверждено07!Q20-'Финансирование (2)'!Q20</f>
        <v>0</v>
      </c>
      <c r="R20" s="5">
        <f>Утверждено07!R20-'Финансирование (2)'!R20</f>
        <v>0</v>
      </c>
      <c r="AB20" s="5"/>
      <c r="AC20" s="5"/>
      <c r="AD20" s="5"/>
      <c r="AE20" s="5"/>
    </row>
    <row r="21" spans="1:31" ht="109.5" customHeight="1" x14ac:dyDescent="0.2">
      <c r="A21" s="92">
        <v>10</v>
      </c>
      <c r="B21" s="27" t="s">
        <v>64</v>
      </c>
      <c r="C21" s="95" t="s">
        <v>303</v>
      </c>
      <c r="D21" s="95" t="s">
        <v>301</v>
      </c>
      <c r="E21" s="95" t="s">
        <v>21</v>
      </c>
      <c r="F21" s="95" t="s">
        <v>21</v>
      </c>
      <c r="G21" s="95" t="s">
        <v>21</v>
      </c>
      <c r="H21" s="95" t="s">
        <v>21</v>
      </c>
      <c r="I21" s="9">
        <f>Утверждено07!I21-'Финансирование (2)'!I21</f>
        <v>0</v>
      </c>
      <c r="J21" s="9">
        <f>Утверждено07!I21-'Финансирование (2)'!I21</f>
        <v>0</v>
      </c>
      <c r="K21" s="9">
        <f>Утверждено07!J21-'Финансирование (2)'!J21</f>
        <v>0</v>
      </c>
      <c r="L21" s="9">
        <f>Утверждено07!K21-'Финансирование (2)'!K21</f>
        <v>0</v>
      </c>
      <c r="M21" s="9">
        <f>Утверждено07!L21-'Финансирование (2)'!L21</f>
        <v>0</v>
      </c>
      <c r="N21" s="9">
        <f>Утверждено07!M21-'Финансирование (2)'!M21</f>
        <v>0</v>
      </c>
      <c r="O21" s="9">
        <f>Утверждено07!N21-'Финансирование (2)'!N21</f>
        <v>0</v>
      </c>
      <c r="P21" s="9">
        <f>Утверждено07!O21-'Финансирование (2)'!O21</f>
        <v>0</v>
      </c>
      <c r="Q21" s="9">
        <f>Утверждено07!Q21-'Финансирование (2)'!Q21</f>
        <v>0</v>
      </c>
      <c r="R21" s="9">
        <f>Утверждено07!R21-'Финансирование (2)'!R21</f>
        <v>0</v>
      </c>
      <c r="S21" s="9">
        <f t="shared" ref="S21:AA21" si="14">S22</f>
        <v>0</v>
      </c>
      <c r="T21" s="9">
        <f t="shared" si="14"/>
        <v>0</v>
      </c>
      <c r="U21" s="9">
        <f t="shared" si="14"/>
        <v>0</v>
      </c>
      <c r="V21" s="9">
        <f t="shared" si="14"/>
        <v>0</v>
      </c>
      <c r="W21" s="9">
        <f t="shared" si="14"/>
        <v>0</v>
      </c>
      <c r="X21" s="9">
        <f t="shared" si="14"/>
        <v>0</v>
      </c>
      <c r="Y21" s="9">
        <f t="shared" si="14"/>
        <v>0</v>
      </c>
      <c r="Z21" s="9">
        <f t="shared" si="14"/>
        <v>0</v>
      </c>
      <c r="AA21" s="9">
        <f t="shared" si="14"/>
        <v>0</v>
      </c>
      <c r="AB21" s="5"/>
      <c r="AC21" s="5"/>
      <c r="AD21" s="5"/>
      <c r="AE21" s="5"/>
    </row>
    <row r="22" spans="1:31" ht="105.75" customHeight="1" x14ac:dyDescent="0.2">
      <c r="A22" s="92">
        <v>11</v>
      </c>
      <c r="B22" s="27" t="s">
        <v>33</v>
      </c>
      <c r="C22" s="95" t="s">
        <v>304</v>
      </c>
      <c r="D22" s="95" t="s">
        <v>301</v>
      </c>
      <c r="E22" s="95" t="s">
        <v>21</v>
      </c>
      <c r="F22" s="95" t="s">
        <v>21</v>
      </c>
      <c r="G22" s="95" t="s">
        <v>21</v>
      </c>
      <c r="H22" s="95" t="s">
        <v>21</v>
      </c>
      <c r="I22" s="9">
        <f>Утверждено07!I22-'Финансирование (2)'!I22</f>
        <v>0</v>
      </c>
      <c r="J22" s="9">
        <f>Утверждено07!I22-'Финансирование (2)'!I22</f>
        <v>0</v>
      </c>
      <c r="K22" s="9">
        <f>Утверждено07!J22-'Финансирование (2)'!J22</f>
        <v>0</v>
      </c>
      <c r="L22" s="9">
        <f>Утверждено07!K22-'Финансирование (2)'!K22</f>
        <v>0</v>
      </c>
      <c r="M22" s="9">
        <f>Утверждено07!L22-'Финансирование (2)'!L22</f>
        <v>0</v>
      </c>
      <c r="N22" s="9">
        <f>Утверждено07!M22-'Финансирование (2)'!M22</f>
        <v>0</v>
      </c>
      <c r="O22" s="9">
        <f>Утверждено07!N22-'Финансирование (2)'!N22</f>
        <v>0</v>
      </c>
      <c r="P22" s="9">
        <f>Утверждено07!O22-'Финансирование (2)'!O22</f>
        <v>0</v>
      </c>
      <c r="Q22" s="9">
        <f>Утверждено07!Q22-'Финансирование (2)'!Q22</f>
        <v>0</v>
      </c>
      <c r="R22" s="9">
        <f>Утверждено07!R22-'Финансирование (2)'!R22</f>
        <v>0</v>
      </c>
      <c r="S22" s="9">
        <f t="shared" ref="S22:AA22" si="15">S23+S24+S25+S26</f>
        <v>0</v>
      </c>
      <c r="T22" s="9">
        <f t="shared" si="15"/>
        <v>0</v>
      </c>
      <c r="U22" s="9">
        <f t="shared" si="15"/>
        <v>0</v>
      </c>
      <c r="V22" s="9">
        <f t="shared" si="15"/>
        <v>0</v>
      </c>
      <c r="W22" s="9">
        <f t="shared" si="15"/>
        <v>0</v>
      </c>
      <c r="X22" s="9">
        <f t="shared" si="15"/>
        <v>0</v>
      </c>
      <c r="Y22" s="9">
        <f t="shared" si="15"/>
        <v>0</v>
      </c>
      <c r="Z22" s="9">
        <f t="shared" si="15"/>
        <v>0</v>
      </c>
      <c r="AA22" s="9">
        <f t="shared" si="15"/>
        <v>0</v>
      </c>
      <c r="AB22" s="5"/>
      <c r="AC22" s="5"/>
      <c r="AD22" s="5"/>
      <c r="AE22" s="5"/>
    </row>
    <row r="23" spans="1:31" ht="84" x14ac:dyDescent="0.2">
      <c r="A23" s="92">
        <v>12</v>
      </c>
      <c r="B23" s="96" t="s">
        <v>34</v>
      </c>
      <c r="C23" s="94" t="s">
        <v>305</v>
      </c>
      <c r="D23" s="92" t="s">
        <v>301</v>
      </c>
      <c r="E23" s="92" t="s">
        <v>21</v>
      </c>
      <c r="F23" s="92" t="s">
        <v>21</v>
      </c>
      <c r="G23" s="92" t="s">
        <v>21</v>
      </c>
      <c r="H23" s="92" t="s">
        <v>21</v>
      </c>
      <c r="I23" s="9">
        <f>Утверждено07!I23-'Финансирование (2)'!I23</f>
        <v>0</v>
      </c>
      <c r="J23" s="91">
        <f>Утверждено07!I23-'Финансирование (2)'!I23</f>
        <v>0</v>
      </c>
      <c r="K23" s="91">
        <f>Утверждено07!J23-'Финансирование (2)'!J23</f>
        <v>0</v>
      </c>
      <c r="L23" s="91">
        <f>Утверждено07!K23-'Финансирование (2)'!K23</f>
        <v>0</v>
      </c>
      <c r="M23" s="91">
        <f>Утверждено07!L23-'Финансирование (2)'!L23</f>
        <v>0</v>
      </c>
      <c r="N23" s="91">
        <f>Утверждено07!M23-'Финансирование (2)'!M23</f>
        <v>0</v>
      </c>
      <c r="O23" s="91">
        <f>Утверждено07!N23-'Финансирование (2)'!N23</f>
        <v>0</v>
      </c>
      <c r="P23" s="91">
        <f>Утверждено07!O23-'Финансирование (2)'!O23</f>
        <v>0</v>
      </c>
      <c r="Q23" s="9">
        <f>Утверждено07!Q23-'Финансирование (2)'!Q23</f>
        <v>0</v>
      </c>
      <c r="R23" s="91">
        <f>Утверждено07!R23-'Финансирование (2)'!R23</f>
        <v>0</v>
      </c>
      <c r="S23" s="91">
        <v>0</v>
      </c>
      <c r="T23" s="91">
        <v>0</v>
      </c>
      <c r="U23" s="91">
        <v>0</v>
      </c>
      <c r="V23" s="91">
        <v>0</v>
      </c>
      <c r="W23" s="91">
        <v>0</v>
      </c>
      <c r="X23" s="91">
        <v>0</v>
      </c>
      <c r="Y23" s="91">
        <v>0</v>
      </c>
      <c r="Z23" s="91">
        <v>0</v>
      </c>
      <c r="AA23" s="91">
        <v>0</v>
      </c>
      <c r="AB23" s="5"/>
      <c r="AC23" s="5"/>
      <c r="AD23" s="5"/>
      <c r="AE23" s="5"/>
    </row>
    <row r="24" spans="1:31" s="101" customFormat="1" ht="48" x14ac:dyDescent="0.2">
      <c r="A24" s="92">
        <v>13</v>
      </c>
      <c r="B24" s="96" t="s">
        <v>35</v>
      </c>
      <c r="C24" s="94" t="s">
        <v>299</v>
      </c>
      <c r="D24" s="92" t="s">
        <v>25</v>
      </c>
      <c r="E24" s="92" t="s">
        <v>21</v>
      </c>
      <c r="F24" s="92" t="s">
        <v>21</v>
      </c>
      <c r="G24" s="92" t="s">
        <v>21</v>
      </c>
      <c r="H24" s="92" t="s">
        <v>21</v>
      </c>
      <c r="I24" s="9">
        <f>Утверждено07!I24-'Финансирование (2)'!I24</f>
        <v>0</v>
      </c>
      <c r="J24" s="91">
        <v>0</v>
      </c>
      <c r="K24" s="91">
        <v>0</v>
      </c>
      <c r="L24" s="91">
        <v>0</v>
      </c>
      <c r="M24" s="91">
        <f>Утверждено07!L24-'Финансирование (2)'!L24</f>
        <v>0</v>
      </c>
      <c r="N24" s="91">
        <f>Утверждено07!M24-'Финансирование (2)'!M24</f>
        <v>0</v>
      </c>
      <c r="O24" s="91">
        <f>Утверждено07!N24-'Финансирование (2)'!N24</f>
        <v>0</v>
      </c>
      <c r="P24" s="91">
        <f>Утверждено07!O24-'Финансирование (2)'!O24</f>
        <v>0</v>
      </c>
      <c r="Q24" s="9">
        <f>Утверждено07!Q24-'Финансирование (2)'!Q24</f>
        <v>0</v>
      </c>
      <c r="R24" s="91">
        <f>Утверждено07!R24-'Финансирование (2)'!R24</f>
        <v>0</v>
      </c>
      <c r="S24" s="91">
        <v>0</v>
      </c>
      <c r="T24" s="91">
        <v>0</v>
      </c>
      <c r="U24" s="91">
        <v>0</v>
      </c>
      <c r="V24" s="91">
        <v>0</v>
      </c>
      <c r="W24" s="91">
        <v>0</v>
      </c>
      <c r="X24" s="91">
        <v>0</v>
      </c>
      <c r="Y24" s="91">
        <v>0</v>
      </c>
      <c r="Z24" s="91">
        <v>0</v>
      </c>
      <c r="AA24" s="91">
        <v>0</v>
      </c>
    </row>
    <row r="25" spans="1:31" s="101" customFormat="1" ht="36" x14ac:dyDescent="0.2">
      <c r="A25" s="92">
        <v>14</v>
      </c>
      <c r="B25" s="96" t="s">
        <v>36</v>
      </c>
      <c r="C25" s="94" t="s">
        <v>299</v>
      </c>
      <c r="D25" s="92" t="s">
        <v>25</v>
      </c>
      <c r="E25" s="92" t="s">
        <v>21</v>
      </c>
      <c r="F25" s="92" t="s">
        <v>21</v>
      </c>
      <c r="G25" s="92" t="s">
        <v>21</v>
      </c>
      <c r="H25" s="92" t="s">
        <v>21</v>
      </c>
      <c r="I25" s="9">
        <f>Утверждено07!I25-'Финансирование (2)'!I25</f>
        <v>0</v>
      </c>
      <c r="J25" s="91">
        <v>0</v>
      </c>
      <c r="K25" s="91">
        <v>0</v>
      </c>
      <c r="L25" s="91">
        <v>0</v>
      </c>
      <c r="M25" s="91">
        <f>Утверждено07!L25-'Финансирование (2)'!L25</f>
        <v>0</v>
      </c>
      <c r="N25" s="91">
        <f>Утверждено07!M25-'Финансирование (2)'!M25</f>
        <v>0</v>
      </c>
      <c r="O25" s="91">
        <f>Утверждено07!N25-'Финансирование (2)'!N25</f>
        <v>0</v>
      </c>
      <c r="P25" s="91">
        <f>Утверждено07!O25-'Финансирование (2)'!O25</f>
        <v>0</v>
      </c>
      <c r="Q25" s="9">
        <f>Утверждено07!Q25-'Финансирование (2)'!Q25</f>
        <v>0</v>
      </c>
      <c r="R25" s="91">
        <f>Утверждено07!R25-'Финансирование (2)'!R25</f>
        <v>0</v>
      </c>
      <c r="S25" s="91">
        <v>0</v>
      </c>
      <c r="T25" s="91">
        <v>0</v>
      </c>
      <c r="U25" s="91">
        <v>0</v>
      </c>
      <c r="V25" s="91">
        <v>0</v>
      </c>
      <c r="W25" s="91">
        <v>0</v>
      </c>
      <c r="X25" s="91">
        <v>0</v>
      </c>
      <c r="Y25" s="91">
        <v>0</v>
      </c>
      <c r="Z25" s="91">
        <v>0</v>
      </c>
      <c r="AA25" s="91">
        <v>0</v>
      </c>
    </row>
    <row r="26" spans="1:31" s="101" customFormat="1" ht="72" x14ac:dyDescent="0.2">
      <c r="A26" s="146">
        <v>15</v>
      </c>
      <c r="B26" s="96" t="s">
        <v>65</v>
      </c>
      <c r="C26" s="94" t="s">
        <v>306</v>
      </c>
      <c r="D26" s="92" t="s">
        <v>25</v>
      </c>
      <c r="E26" s="92" t="s">
        <v>21</v>
      </c>
      <c r="F26" s="92" t="s">
        <v>21</v>
      </c>
      <c r="G26" s="92" t="s">
        <v>21</v>
      </c>
      <c r="H26" s="92" t="s">
        <v>21</v>
      </c>
      <c r="I26" s="9">
        <f>Утверждено07!I26-'Финансирование (2)'!I26</f>
        <v>0</v>
      </c>
      <c r="J26" s="91">
        <v>0</v>
      </c>
      <c r="K26" s="91">
        <v>0</v>
      </c>
      <c r="L26" s="91">
        <v>0</v>
      </c>
      <c r="M26" s="91">
        <f>Утверждено07!L26-'Финансирование (2)'!L26</f>
        <v>0</v>
      </c>
      <c r="N26" s="91">
        <f>Утверждено07!M26-'Финансирование (2)'!M26</f>
        <v>0</v>
      </c>
      <c r="O26" s="91">
        <f>Утверждено07!N26-'Финансирование (2)'!N26</f>
        <v>0</v>
      </c>
      <c r="P26" s="91">
        <f>Утверждено07!O26-'Финансирование (2)'!O26</f>
        <v>0</v>
      </c>
      <c r="Q26" s="9">
        <f>Утверждено07!Q26-'Финансирование (2)'!Q26</f>
        <v>0</v>
      </c>
      <c r="R26" s="91">
        <f>Утверждено07!R26-'Финансирование (2)'!R26</f>
        <v>0</v>
      </c>
      <c r="S26" s="91">
        <v>0</v>
      </c>
      <c r="T26" s="91">
        <v>0</v>
      </c>
      <c r="U26" s="91">
        <v>0</v>
      </c>
      <c r="V26" s="91">
        <v>0</v>
      </c>
      <c r="W26" s="91">
        <v>0</v>
      </c>
      <c r="X26" s="91">
        <v>0</v>
      </c>
      <c r="Y26" s="91">
        <v>0</v>
      </c>
      <c r="Z26" s="91">
        <v>0</v>
      </c>
      <c r="AA26" s="91">
        <v>0</v>
      </c>
    </row>
    <row r="27" spans="1:31" ht="24" customHeight="1" x14ac:dyDescent="0.2">
      <c r="A27" s="146"/>
      <c r="B27" s="147" t="s">
        <v>37</v>
      </c>
      <c r="C27" s="147"/>
      <c r="D27" s="147"/>
      <c r="E27" s="147"/>
      <c r="F27" s="147"/>
      <c r="G27" s="147"/>
      <c r="H27" s="147"/>
      <c r="I27" s="9">
        <f t="shared" ref="I27:I29" si="16">SUM(J27:AA27)</f>
        <v>0</v>
      </c>
      <c r="J27" s="9">
        <f>J21</f>
        <v>0</v>
      </c>
      <c r="K27" s="9">
        <f t="shared" ref="K27:AA27" si="17">K21</f>
        <v>0</v>
      </c>
      <c r="L27" s="9">
        <f t="shared" si="17"/>
        <v>0</v>
      </c>
      <c r="M27" s="9">
        <f>Утверждено07!L27-'Финансирование (2)'!L27</f>
        <v>0</v>
      </c>
      <c r="N27" s="9">
        <f>Утверждено07!M27-'Финансирование (2)'!M27</f>
        <v>0</v>
      </c>
      <c r="O27" s="9">
        <f>Утверждено07!N27-'Финансирование (2)'!N27</f>
        <v>0</v>
      </c>
      <c r="P27" s="9">
        <f>Утверждено07!O27-'Финансирование (2)'!O27</f>
        <v>0</v>
      </c>
      <c r="Q27" s="9">
        <f>Утверждено07!Q27-'Финансирование (2)'!Q27</f>
        <v>0</v>
      </c>
      <c r="R27" s="9">
        <f>Утверждено07!R27-'Финансирование (2)'!R27</f>
        <v>0</v>
      </c>
      <c r="S27" s="9">
        <f t="shared" si="17"/>
        <v>0</v>
      </c>
      <c r="T27" s="9">
        <f t="shared" si="17"/>
        <v>0</v>
      </c>
      <c r="U27" s="9">
        <f t="shared" si="17"/>
        <v>0</v>
      </c>
      <c r="V27" s="9">
        <f t="shared" si="17"/>
        <v>0</v>
      </c>
      <c r="W27" s="9">
        <f t="shared" si="17"/>
        <v>0</v>
      </c>
      <c r="X27" s="9">
        <f t="shared" si="17"/>
        <v>0</v>
      </c>
      <c r="Y27" s="9">
        <f t="shared" si="17"/>
        <v>0</v>
      </c>
      <c r="Z27" s="9">
        <f t="shared" si="17"/>
        <v>0</v>
      </c>
      <c r="AA27" s="9">
        <f t="shared" si="17"/>
        <v>0</v>
      </c>
      <c r="AB27" s="5"/>
      <c r="AC27" s="5"/>
      <c r="AD27" s="5"/>
      <c r="AE27" s="5"/>
    </row>
    <row r="28" spans="1:31" ht="24" customHeight="1" x14ac:dyDescent="0.2">
      <c r="A28" s="146"/>
      <c r="B28" s="148" t="s">
        <v>307</v>
      </c>
      <c r="C28" s="148"/>
      <c r="D28" s="148"/>
      <c r="E28" s="148"/>
      <c r="F28" s="148"/>
      <c r="G28" s="148"/>
      <c r="H28" s="148"/>
      <c r="I28" s="9">
        <f t="shared" si="16"/>
        <v>0</v>
      </c>
      <c r="J28" s="91">
        <v>0</v>
      </c>
      <c r="K28" s="91">
        <f>K21</f>
        <v>0</v>
      </c>
      <c r="L28" s="91">
        <f t="shared" ref="L28" si="18">L21</f>
        <v>0</v>
      </c>
      <c r="M28" s="91">
        <f>Утверждено07!L28-'Финансирование (2)'!L28</f>
        <v>0</v>
      </c>
      <c r="N28" s="91">
        <f>Утверждено07!M28-'Финансирование (2)'!M28</f>
        <v>0</v>
      </c>
      <c r="O28" s="91">
        <f>Утверждено07!N28-'Финансирование (2)'!N28</f>
        <v>0</v>
      </c>
      <c r="P28" s="91">
        <f>Утверждено07!O28-'Финансирование (2)'!O28</f>
        <v>0</v>
      </c>
      <c r="Q28" s="9">
        <f>Утверждено07!Q28-'Финансирование (2)'!Q28</f>
        <v>0</v>
      </c>
      <c r="R28" s="91">
        <f>Утверждено07!R28-'Финансирование (2)'!R28</f>
        <v>0</v>
      </c>
      <c r="Y28" s="91">
        <f t="shared" ref="Y28:AA28" si="19">Y21</f>
        <v>0</v>
      </c>
      <c r="Z28" s="91">
        <f t="shared" si="19"/>
        <v>0</v>
      </c>
      <c r="AA28" s="91">
        <f t="shared" si="19"/>
        <v>0</v>
      </c>
      <c r="AB28" s="5"/>
      <c r="AC28" s="5"/>
      <c r="AD28" s="5"/>
      <c r="AE28" s="5"/>
    </row>
    <row r="29" spans="1:31" ht="24" customHeight="1" x14ac:dyDescent="0.2">
      <c r="A29" s="146"/>
      <c r="B29" s="148" t="s">
        <v>39</v>
      </c>
      <c r="C29" s="148"/>
      <c r="D29" s="148"/>
      <c r="E29" s="148"/>
      <c r="F29" s="148"/>
      <c r="G29" s="148"/>
      <c r="H29" s="148"/>
      <c r="I29" s="9">
        <f t="shared" si="16"/>
        <v>0</v>
      </c>
      <c r="J29" s="91">
        <v>0</v>
      </c>
      <c r="K29" s="91">
        <v>0</v>
      </c>
      <c r="L29" s="91">
        <v>0</v>
      </c>
      <c r="M29" s="91">
        <f>Утверждено07!L29-'Финансирование (2)'!L29</f>
        <v>0</v>
      </c>
      <c r="N29" s="91">
        <f>Утверждено07!M29-'Финансирование (2)'!M29</f>
        <v>0</v>
      </c>
      <c r="O29" s="91">
        <f>Утверждено07!N29-'Финансирование (2)'!N29</f>
        <v>0</v>
      </c>
      <c r="P29" s="91">
        <f>Утверждено07!O29-'Финансирование (2)'!O29</f>
        <v>0</v>
      </c>
      <c r="Q29" s="9">
        <f>Утверждено07!Q29-'Финансирование (2)'!Q29</f>
        <v>0</v>
      </c>
      <c r="R29" s="91">
        <f>Утверждено07!R29-'Финансирование (2)'!R29</f>
        <v>0</v>
      </c>
      <c r="Y29" s="91">
        <v>0</v>
      </c>
      <c r="Z29" s="91">
        <v>0</v>
      </c>
      <c r="AA29" s="91">
        <v>0</v>
      </c>
      <c r="AB29" s="5"/>
      <c r="AC29" s="5"/>
      <c r="AD29" s="5"/>
      <c r="AE29" s="5"/>
    </row>
    <row r="30" spans="1:31" ht="24.75" customHeight="1" x14ac:dyDescent="0.2">
      <c r="A30" s="145" t="s">
        <v>40</v>
      </c>
      <c r="B30" s="145"/>
      <c r="C30" s="145"/>
      <c r="D30" s="145"/>
      <c r="E30" s="145"/>
      <c r="F30" s="145"/>
      <c r="G30" s="145"/>
      <c r="H30" s="145"/>
      <c r="I30" s="145"/>
      <c r="J30" s="145"/>
      <c r="K30" s="145"/>
      <c r="L30" s="145"/>
      <c r="M30" s="145"/>
      <c r="N30" s="145"/>
      <c r="O30" s="145"/>
      <c r="P30" s="145"/>
      <c r="Q30" s="5">
        <f>Утверждено07!Q30-'Финансирование (2)'!Q30</f>
        <v>0</v>
      </c>
      <c r="R30" s="5">
        <f>Утверждено07!R30-'Финансирование (2)'!R30</f>
        <v>0</v>
      </c>
      <c r="AB30" s="5"/>
      <c r="AC30" s="5"/>
      <c r="AD30" s="5"/>
      <c r="AE30" s="5"/>
    </row>
    <row r="31" spans="1:31" s="2" customFormat="1" ht="28.5" customHeight="1" x14ac:dyDescent="0.2">
      <c r="A31" s="146">
        <v>16</v>
      </c>
      <c r="B31" s="168" t="s">
        <v>66</v>
      </c>
      <c r="C31" s="161" t="s">
        <v>308</v>
      </c>
      <c r="D31" s="95" t="s">
        <v>41</v>
      </c>
      <c r="E31" s="95" t="s">
        <v>21</v>
      </c>
      <c r="F31" s="95" t="s">
        <v>21</v>
      </c>
      <c r="G31" s="95" t="s">
        <v>21</v>
      </c>
      <c r="H31" s="95" t="s">
        <v>21</v>
      </c>
      <c r="I31" s="9">
        <v>0</v>
      </c>
      <c r="J31" s="9">
        <f>Утверждено07!J31-'Финансирование (2)'!J31</f>
        <v>0</v>
      </c>
      <c r="K31" s="9">
        <f>Утверждено07!K31-'Финансирование (2)'!K31</f>
        <v>0</v>
      </c>
      <c r="L31" s="9">
        <f>Утверждено07!L31-'Финансирование (2)'!L31</f>
        <v>0</v>
      </c>
      <c r="M31" s="9">
        <f>Утверждено07!M31-'Финансирование (2)'!M31</f>
        <v>0</v>
      </c>
      <c r="N31" s="9">
        <f>Утверждено07!N31-'Финансирование (2)'!N31</f>
        <v>0</v>
      </c>
      <c r="O31" s="9">
        <f>Утверждено07!O31-'Финансирование (2)'!O31</f>
        <v>0</v>
      </c>
      <c r="P31" s="9">
        <f>Утверждено07!P31-'Финансирование (2)'!P31</f>
        <v>0</v>
      </c>
      <c r="Q31" s="9">
        <f>Утверждено07!Q31-'Финансирование (2)'!Q31</f>
        <v>-9353273.2800000012</v>
      </c>
      <c r="R31" s="9">
        <f>Утверждено07!R31-'Финансирование (2)'!R31</f>
        <v>-34180236.37000002</v>
      </c>
      <c r="S31" s="9" t="e">
        <f t="shared" ref="S31:AA31" si="20">SUM(S32:S34)</f>
        <v>#REF!</v>
      </c>
      <c r="T31" s="9" t="e">
        <f t="shared" si="20"/>
        <v>#REF!</v>
      </c>
      <c r="U31" s="9" t="e">
        <f t="shared" si="20"/>
        <v>#REF!</v>
      </c>
      <c r="V31" s="9" t="e">
        <f t="shared" si="20"/>
        <v>#REF!</v>
      </c>
      <c r="W31" s="9" t="e">
        <f t="shared" si="20"/>
        <v>#REF!</v>
      </c>
      <c r="X31" s="9" t="e">
        <f t="shared" si="20"/>
        <v>#REF!</v>
      </c>
      <c r="Y31" s="9">
        <f t="shared" si="20"/>
        <v>173630000</v>
      </c>
      <c r="Z31" s="9">
        <f t="shared" si="20"/>
        <v>140428090.41999999</v>
      </c>
      <c r="AA31" s="9">
        <f t="shared" si="20"/>
        <v>140357214.5</v>
      </c>
      <c r="AB31" s="24"/>
      <c r="AC31" s="24"/>
      <c r="AD31" s="24"/>
      <c r="AE31" s="24"/>
    </row>
    <row r="32" spans="1:31" s="2" customFormat="1" ht="26.25" customHeight="1" x14ac:dyDescent="0.2">
      <c r="A32" s="146"/>
      <c r="B32" s="169"/>
      <c r="C32" s="171"/>
      <c r="D32" s="95" t="s">
        <v>30</v>
      </c>
      <c r="E32" s="95" t="s">
        <v>21</v>
      </c>
      <c r="F32" s="95" t="s">
        <v>21</v>
      </c>
      <c r="G32" s="95" t="s">
        <v>21</v>
      </c>
      <c r="H32" s="95" t="s">
        <v>21</v>
      </c>
      <c r="I32" s="9">
        <v>0</v>
      </c>
      <c r="J32" s="9">
        <f>Утверждено07!J22-'Финансирование (2)'!J22</f>
        <v>0</v>
      </c>
      <c r="K32" s="9">
        <f>Утверждено07!K22-'Финансирование (2)'!K22</f>
        <v>0</v>
      </c>
      <c r="L32" s="9">
        <f>Утверждено07!L22-'Финансирование (2)'!L22</f>
        <v>0</v>
      </c>
      <c r="M32" s="9">
        <f>Утверждено07!M22-'Финансирование (2)'!M22</f>
        <v>0</v>
      </c>
      <c r="N32" s="9">
        <f>Утверждено07!N22-'Финансирование (2)'!N22</f>
        <v>0</v>
      </c>
      <c r="O32" s="9">
        <f>Утверждено07!O22-'Финансирование (2)'!O22</f>
        <v>0</v>
      </c>
      <c r="P32" s="9">
        <f>Утверждено07!P22-'Финансирование (2)'!P22</f>
        <v>0</v>
      </c>
      <c r="Q32" s="9">
        <f>Утверждено07!Q32-'Финансирование (2)'!Q32</f>
        <v>0</v>
      </c>
      <c r="R32" s="9">
        <f>Утверждено07!R32-'Финансирование (2)'!R32</f>
        <v>0</v>
      </c>
      <c r="S32" s="9">
        <f t="shared" ref="S32:U33" si="21">S37+S40+S60+S79</f>
        <v>0</v>
      </c>
      <c r="T32" s="9">
        <f t="shared" si="21"/>
        <v>20000000</v>
      </c>
      <c r="U32" s="9">
        <f t="shared" si="21"/>
        <v>0</v>
      </c>
      <c r="V32" s="37">
        <f t="shared" ref="V32:W91" si="22">O32-S32</f>
        <v>0</v>
      </c>
      <c r="W32" s="37">
        <f t="shared" si="22"/>
        <v>-20000000</v>
      </c>
      <c r="X32" s="37">
        <f t="shared" ref="X32:X91" si="23">R32-U32</f>
        <v>0</v>
      </c>
      <c r="Y32" s="9">
        <f t="shared" ref="Y32:AA32" si="24">Y37+Y40+Y60+Y79</f>
        <v>0</v>
      </c>
      <c r="Z32" s="9">
        <f t="shared" si="24"/>
        <v>0</v>
      </c>
      <c r="AA32" s="9">
        <f t="shared" si="24"/>
        <v>0</v>
      </c>
      <c r="AB32" s="24"/>
      <c r="AC32" s="24"/>
      <c r="AD32" s="24"/>
      <c r="AE32" s="24"/>
    </row>
    <row r="33" spans="1:31" s="2" customFormat="1" ht="34.5" customHeight="1" x14ac:dyDescent="0.2">
      <c r="A33" s="146"/>
      <c r="B33" s="169"/>
      <c r="C33" s="171"/>
      <c r="D33" s="95" t="s">
        <v>309</v>
      </c>
      <c r="E33" s="95" t="s">
        <v>21</v>
      </c>
      <c r="F33" s="95" t="s">
        <v>21</v>
      </c>
      <c r="G33" s="95" t="s">
        <v>21</v>
      </c>
      <c r="H33" s="95" t="s">
        <v>21</v>
      </c>
      <c r="I33" s="9">
        <v>0</v>
      </c>
      <c r="J33" s="9">
        <f>Утверждено07!J23-'Финансирование (2)'!J23</f>
        <v>0</v>
      </c>
      <c r="K33" s="9">
        <f>Утверждено07!K23-'Финансирование (2)'!K23</f>
        <v>0</v>
      </c>
      <c r="L33" s="9">
        <f>Утверждено07!L23-'Финансирование (2)'!L23</f>
        <v>0</v>
      </c>
      <c r="M33" s="9">
        <f>Утверждено07!M23-'Финансирование (2)'!M23</f>
        <v>0</v>
      </c>
      <c r="N33" s="9">
        <f>Утверждено07!N23-'Финансирование (2)'!N23</f>
        <v>0</v>
      </c>
      <c r="O33" s="9">
        <f>Утверждено07!O23-'Финансирование (2)'!O23</f>
        <v>0</v>
      </c>
      <c r="P33" s="9">
        <f>Утверждено07!P23-'Финансирование (2)'!P23</f>
        <v>0</v>
      </c>
      <c r="Q33" s="9">
        <f>Утверждено07!Q33-'Финансирование (2)'!Q33</f>
        <v>-9353273.2800000012</v>
      </c>
      <c r="R33" s="9">
        <f>Утверждено07!R33-'Финансирование (2)'!R33</f>
        <v>-28187369.040000007</v>
      </c>
      <c r="S33" s="9" t="e">
        <f t="shared" si="21"/>
        <v>#REF!</v>
      </c>
      <c r="T33" s="9" t="e">
        <f t="shared" si="21"/>
        <v>#REF!</v>
      </c>
      <c r="U33" s="9" t="e">
        <f t="shared" si="21"/>
        <v>#REF!</v>
      </c>
      <c r="V33" s="37" t="e">
        <f t="shared" si="22"/>
        <v>#REF!</v>
      </c>
      <c r="W33" s="37" t="e">
        <f t="shared" si="22"/>
        <v>#REF!</v>
      </c>
      <c r="X33" s="37" t="e">
        <f t="shared" si="23"/>
        <v>#REF!</v>
      </c>
      <c r="Y33" s="9">
        <f>Y38+Y41+Y61+Y80</f>
        <v>173630000</v>
      </c>
      <c r="Z33" s="9">
        <f>Z38+Z41+Z61+Z80</f>
        <v>140428090.41999999</v>
      </c>
      <c r="AA33" s="9">
        <f>AA38+AA41+AA61+AA80</f>
        <v>140357214.5</v>
      </c>
      <c r="AB33" s="24"/>
      <c r="AC33" s="24"/>
      <c r="AD33" s="24"/>
      <c r="AE33" s="24"/>
    </row>
    <row r="34" spans="1:31" s="2" customFormat="1" ht="36" customHeight="1" x14ac:dyDescent="0.2">
      <c r="A34" s="146"/>
      <c r="B34" s="169"/>
      <c r="C34" s="162"/>
      <c r="D34" s="95" t="s">
        <v>32</v>
      </c>
      <c r="E34" s="95" t="s">
        <v>21</v>
      </c>
      <c r="F34" s="95" t="s">
        <v>21</v>
      </c>
      <c r="G34" s="95" t="s">
        <v>21</v>
      </c>
      <c r="H34" s="95" t="s">
        <v>21</v>
      </c>
      <c r="I34" s="9">
        <v>0</v>
      </c>
      <c r="J34" s="9">
        <f>Утверждено07!J24-'Финансирование (2)'!J24</f>
        <v>0</v>
      </c>
      <c r="K34" s="9">
        <f>Утверждено07!K24-'Финансирование (2)'!K24</f>
        <v>0</v>
      </c>
      <c r="L34" s="9">
        <f>Утверждено07!L24-'Финансирование (2)'!L24</f>
        <v>0</v>
      </c>
      <c r="M34" s="9">
        <f>Утверждено07!M24-'Финансирование (2)'!M24</f>
        <v>0</v>
      </c>
      <c r="N34" s="9">
        <f>Утверждено07!N24-'Финансирование (2)'!N24</f>
        <v>0</v>
      </c>
      <c r="O34" s="9">
        <f>Утверждено07!O24-'Финансирование (2)'!O24</f>
        <v>0</v>
      </c>
      <c r="P34" s="9">
        <f>Утверждено07!P24-'Финансирование (2)'!P24</f>
        <v>0</v>
      </c>
      <c r="Q34" s="9">
        <f>Утверждено07!Q34-'Финансирование (2)'!Q34</f>
        <v>0</v>
      </c>
      <c r="R34" s="9">
        <f>Утверждено07!R34-'Финансирование (2)'!R34</f>
        <v>-5992867.3300000001</v>
      </c>
      <c r="S34" s="9">
        <f t="shared" ref="S34:U34" si="25">S39+S42+S62</f>
        <v>0</v>
      </c>
      <c r="T34" s="9">
        <f t="shared" si="25"/>
        <v>0</v>
      </c>
      <c r="U34" s="9">
        <f t="shared" si="25"/>
        <v>0</v>
      </c>
      <c r="V34" s="37">
        <f t="shared" si="22"/>
        <v>0</v>
      </c>
      <c r="W34" s="37">
        <f t="shared" si="22"/>
        <v>0</v>
      </c>
      <c r="X34" s="37">
        <f t="shared" si="23"/>
        <v>-5992867.3300000001</v>
      </c>
      <c r="Y34" s="9">
        <f t="shared" ref="Y34:AA34" si="26">Y39+Y42+Y62</f>
        <v>0</v>
      </c>
      <c r="Z34" s="9">
        <f t="shared" si="26"/>
        <v>0</v>
      </c>
      <c r="AA34" s="9">
        <f t="shared" si="26"/>
        <v>0</v>
      </c>
      <c r="AB34" s="24"/>
      <c r="AC34" s="24"/>
      <c r="AD34" s="24"/>
      <c r="AE34" s="24"/>
    </row>
    <row r="35" spans="1:31" ht="15.75" hidden="1" customHeight="1" x14ac:dyDescent="0.2">
      <c r="A35" s="146"/>
      <c r="B35" s="169"/>
      <c r="C35" s="146"/>
      <c r="D35" s="29"/>
      <c r="E35" s="146"/>
      <c r="F35" s="146"/>
      <c r="G35" s="146"/>
      <c r="H35" s="146"/>
      <c r="I35" s="9">
        <f>Утверждено07!I35-'Финансирование (2)'!I35</f>
        <v>0</v>
      </c>
      <c r="J35" s="143">
        <f>Утверждено07!J25-'Финансирование (2)'!J25</f>
        <v>0</v>
      </c>
      <c r="K35" s="143">
        <f>Утверждено07!K25-'Финансирование (2)'!K25</f>
        <v>0</v>
      </c>
      <c r="L35" s="143">
        <f>Утверждено07!L25-'Финансирование (2)'!L25</f>
        <v>0</v>
      </c>
      <c r="M35" s="143">
        <f>Утверждено07!M25-'Финансирование (2)'!M25</f>
        <v>0</v>
      </c>
      <c r="N35" s="143">
        <f>Утверждено07!N25-'Финансирование (2)'!N25</f>
        <v>0</v>
      </c>
      <c r="O35" s="143">
        <f>Утверждено07!O25-'Финансирование (2)'!O25</f>
        <v>0</v>
      </c>
      <c r="P35" s="143">
        <f>Утверждено07!P25-'Финансирование (2)'!P25</f>
        <v>0</v>
      </c>
      <c r="Q35" s="143">
        <f>Утверждено07!Q35-'Финансирование (2)'!Q35</f>
        <v>0</v>
      </c>
      <c r="R35" s="143">
        <f>Утверждено07!R35-'Финансирование (2)'!R35</f>
        <v>0</v>
      </c>
      <c r="S35" s="143"/>
      <c r="T35" s="143"/>
      <c r="U35" s="143"/>
      <c r="V35" s="37">
        <f t="shared" si="22"/>
        <v>0</v>
      </c>
      <c r="W35" s="37">
        <f t="shared" si="22"/>
        <v>0</v>
      </c>
      <c r="X35" s="37">
        <f t="shared" si="23"/>
        <v>0</v>
      </c>
      <c r="Y35" s="143"/>
      <c r="Z35" s="143"/>
      <c r="AA35" s="143"/>
      <c r="AB35" s="5"/>
      <c r="AC35" s="5"/>
      <c r="AD35" s="5"/>
      <c r="AE35" s="5"/>
    </row>
    <row r="36" spans="1:31" ht="15.75" hidden="1" customHeight="1" x14ac:dyDescent="0.2">
      <c r="A36" s="146"/>
      <c r="B36" s="170"/>
      <c r="C36" s="146"/>
      <c r="D36" s="29"/>
      <c r="E36" s="146"/>
      <c r="F36" s="146"/>
      <c r="G36" s="146"/>
      <c r="H36" s="146"/>
      <c r="I36" s="9">
        <f>Утверждено07!I36-'Финансирование (2)'!I36</f>
        <v>0</v>
      </c>
      <c r="J36" s="143">
        <f>Утверждено07!J26-'Финансирование (2)'!J26</f>
        <v>0</v>
      </c>
      <c r="K36" s="143">
        <f>Утверждено07!K26-'Финансирование (2)'!K26</f>
        <v>0</v>
      </c>
      <c r="L36" s="143">
        <f>Утверждено07!L26-'Финансирование (2)'!L26</f>
        <v>0</v>
      </c>
      <c r="M36" s="143">
        <f>Утверждено07!M26-'Финансирование (2)'!M26</f>
        <v>0</v>
      </c>
      <c r="N36" s="143">
        <f>Утверждено07!N26-'Финансирование (2)'!N26</f>
        <v>0</v>
      </c>
      <c r="O36" s="143">
        <f>Утверждено07!O26-'Финансирование (2)'!O26</f>
        <v>0</v>
      </c>
      <c r="P36" s="143">
        <f>Утверждено07!P26-'Финансирование (2)'!P26</f>
        <v>0</v>
      </c>
      <c r="Q36" s="143">
        <f>Утверждено07!Q36-'Финансирование (2)'!Q36</f>
        <v>0</v>
      </c>
      <c r="R36" s="143">
        <f>Утверждено07!R36-'Финансирование (2)'!R36</f>
        <v>0</v>
      </c>
      <c r="S36" s="143"/>
      <c r="T36" s="143"/>
      <c r="U36" s="143"/>
      <c r="V36" s="37">
        <f t="shared" si="22"/>
        <v>0</v>
      </c>
      <c r="W36" s="37">
        <f t="shared" si="22"/>
        <v>0</v>
      </c>
      <c r="X36" s="37">
        <f t="shared" si="23"/>
        <v>0</v>
      </c>
      <c r="Y36" s="143"/>
      <c r="Z36" s="143"/>
      <c r="AA36" s="143"/>
      <c r="AB36" s="5"/>
      <c r="AC36" s="5"/>
      <c r="AD36" s="5"/>
      <c r="AE36" s="5"/>
    </row>
    <row r="37" spans="1:31" s="2" customFormat="1" ht="23.25" customHeight="1" x14ac:dyDescent="0.2">
      <c r="A37" s="164">
        <v>17</v>
      </c>
      <c r="B37" s="168" t="s">
        <v>67</v>
      </c>
      <c r="C37" s="159" t="s">
        <v>310</v>
      </c>
      <c r="D37" s="30" t="s">
        <v>30</v>
      </c>
      <c r="E37" s="95" t="s">
        <v>21</v>
      </c>
      <c r="F37" s="95" t="s">
        <v>21</v>
      </c>
      <c r="G37" s="95" t="s">
        <v>21</v>
      </c>
      <c r="H37" s="95" t="s">
        <v>21</v>
      </c>
      <c r="I37" s="9">
        <v>0</v>
      </c>
      <c r="J37" s="9">
        <f>Утверждено07!J27-'Финансирование (2)'!J27</f>
        <v>0</v>
      </c>
      <c r="K37" s="9">
        <f>Утверждено07!K27-'Финансирование (2)'!K27</f>
        <v>0</v>
      </c>
      <c r="L37" s="9">
        <f>Утверждено07!L27-'Финансирование (2)'!L27</f>
        <v>0</v>
      </c>
      <c r="M37" s="9">
        <f>Утверждено07!M27-'Финансирование (2)'!M27</f>
        <v>0</v>
      </c>
      <c r="N37" s="9">
        <f>Утверждено07!N27-'Финансирование (2)'!N27</f>
        <v>0</v>
      </c>
      <c r="O37" s="9">
        <f>Утверждено07!O27-'Финансирование (2)'!O27</f>
        <v>0</v>
      </c>
      <c r="P37" s="9">
        <f>Утверждено07!P27-'Финансирование (2)'!P27</f>
        <v>0</v>
      </c>
      <c r="Q37" s="9">
        <f>Утверждено07!Q37-'Финансирование (2)'!Q37</f>
        <v>0</v>
      </c>
      <c r="R37" s="9">
        <f>Утверждено07!R37-'Финансирование (2)'!R37</f>
        <v>0</v>
      </c>
      <c r="S37" s="9">
        <v>0</v>
      </c>
      <c r="T37" s="9">
        <v>0</v>
      </c>
      <c r="U37" s="9">
        <v>0</v>
      </c>
      <c r="V37" s="37">
        <f t="shared" si="22"/>
        <v>0</v>
      </c>
      <c r="W37" s="37">
        <f t="shared" si="22"/>
        <v>0</v>
      </c>
      <c r="X37" s="37">
        <f t="shared" si="23"/>
        <v>0</v>
      </c>
      <c r="Y37" s="9">
        <v>0</v>
      </c>
      <c r="Z37" s="9">
        <v>0</v>
      </c>
      <c r="AA37" s="9">
        <v>0</v>
      </c>
      <c r="AB37" s="24"/>
      <c r="AC37" s="24"/>
      <c r="AD37" s="24"/>
      <c r="AE37" s="24"/>
    </row>
    <row r="38" spans="1:31" s="2" customFormat="1" ht="34.5" customHeight="1" x14ac:dyDescent="0.2">
      <c r="A38" s="174"/>
      <c r="B38" s="169"/>
      <c r="C38" s="159"/>
      <c r="D38" s="30" t="s">
        <v>297</v>
      </c>
      <c r="E38" s="95" t="s">
        <v>21</v>
      </c>
      <c r="F38" s="95" t="s">
        <v>21</v>
      </c>
      <c r="G38" s="95" t="s">
        <v>21</v>
      </c>
      <c r="H38" s="95" t="s">
        <v>21</v>
      </c>
      <c r="I38" s="9">
        <v>0</v>
      </c>
      <c r="J38" s="9">
        <f>Утверждено07!J28-'Финансирование (2)'!J28</f>
        <v>0</v>
      </c>
      <c r="K38" s="9">
        <f>Утверждено07!K28-'Финансирование (2)'!K28</f>
        <v>0</v>
      </c>
      <c r="L38" s="9">
        <f>Утверждено07!L28-'Финансирование (2)'!L28</f>
        <v>0</v>
      </c>
      <c r="M38" s="9">
        <f>Утверждено07!M28-'Финансирование (2)'!M28</f>
        <v>0</v>
      </c>
      <c r="N38" s="9">
        <f>Утверждено07!N28-'Финансирование (2)'!N28</f>
        <v>0</v>
      </c>
      <c r="O38" s="9">
        <f>Утверждено07!O28-'Финансирование (2)'!O28</f>
        <v>0</v>
      </c>
      <c r="P38" s="9">
        <f>Утверждено07!P28-'Финансирование (2)'!P28</f>
        <v>0</v>
      </c>
      <c r="Q38" s="9">
        <f>Утверждено07!Q38-'Финансирование (2)'!Q38</f>
        <v>0</v>
      </c>
      <c r="R38" s="9">
        <f>Утверждено07!R38-'Финансирование (2)'!R38</f>
        <v>0</v>
      </c>
      <c r="S38" s="9" t="e">
        <f t="shared" ref="S38:U38" si="27">S53+S55+S59</f>
        <v>#REF!</v>
      </c>
      <c r="T38" s="9" t="e">
        <f t="shared" si="27"/>
        <v>#REF!</v>
      </c>
      <c r="U38" s="9" t="e">
        <f t="shared" si="27"/>
        <v>#REF!</v>
      </c>
      <c r="V38" s="37" t="e">
        <f t="shared" si="22"/>
        <v>#REF!</v>
      </c>
      <c r="W38" s="37" t="e">
        <f t="shared" si="22"/>
        <v>#REF!</v>
      </c>
      <c r="X38" s="37" t="e">
        <f t="shared" si="23"/>
        <v>#REF!</v>
      </c>
      <c r="Y38" s="9">
        <f t="shared" ref="Y38:AA38" si="28">Y53+Y55+Y59</f>
        <v>0</v>
      </c>
      <c r="Z38" s="9">
        <f t="shared" si="28"/>
        <v>0</v>
      </c>
      <c r="AA38" s="9">
        <f t="shared" si="28"/>
        <v>0</v>
      </c>
      <c r="AB38" s="24"/>
      <c r="AC38" s="24"/>
      <c r="AD38" s="24"/>
      <c r="AE38" s="24"/>
    </row>
    <row r="39" spans="1:31" s="2" customFormat="1" ht="33.75" customHeight="1" x14ac:dyDescent="0.2">
      <c r="A39" s="174"/>
      <c r="B39" s="169"/>
      <c r="C39" s="159"/>
      <c r="D39" s="30" t="s">
        <v>32</v>
      </c>
      <c r="E39" s="95" t="s">
        <v>21</v>
      </c>
      <c r="F39" s="95" t="s">
        <v>21</v>
      </c>
      <c r="G39" s="95" t="s">
        <v>21</v>
      </c>
      <c r="H39" s="95" t="s">
        <v>21</v>
      </c>
      <c r="I39" s="9">
        <v>0</v>
      </c>
      <c r="J39" s="9">
        <f>Утверждено07!J29-'Финансирование (2)'!J29</f>
        <v>0</v>
      </c>
      <c r="K39" s="9">
        <f>Утверждено07!K29-'Финансирование (2)'!K29</f>
        <v>0</v>
      </c>
      <c r="L39" s="9">
        <f>Утверждено07!L29-'Финансирование (2)'!L29</f>
        <v>0</v>
      </c>
      <c r="M39" s="9">
        <f>Утверждено07!M29-'Финансирование (2)'!M29</f>
        <v>0</v>
      </c>
      <c r="N39" s="9">
        <f>Утверждено07!N29-'Финансирование (2)'!N29</f>
        <v>0</v>
      </c>
      <c r="O39" s="9">
        <f>Утверждено07!O29-'Финансирование (2)'!O29</f>
        <v>0</v>
      </c>
      <c r="P39" s="9">
        <f>Утверждено07!P29-'Финансирование (2)'!P29</f>
        <v>0</v>
      </c>
      <c r="Q39" s="9">
        <f>Утверждено07!Q39-'Финансирование (2)'!Q39</f>
        <v>0</v>
      </c>
      <c r="R39" s="9">
        <f>Утверждено07!R39-'Финансирование (2)'!R39</f>
        <v>0</v>
      </c>
      <c r="S39" s="9">
        <f t="shared" ref="S39:U39" si="29">S54+S56</f>
        <v>0</v>
      </c>
      <c r="T39" s="9">
        <f t="shared" si="29"/>
        <v>0</v>
      </c>
      <c r="U39" s="9">
        <f t="shared" si="29"/>
        <v>0</v>
      </c>
      <c r="V39" s="37">
        <f t="shared" si="22"/>
        <v>0</v>
      </c>
      <c r="W39" s="37">
        <f t="shared" si="22"/>
        <v>0</v>
      </c>
      <c r="X39" s="37">
        <f t="shared" si="23"/>
        <v>0</v>
      </c>
      <c r="Y39" s="9">
        <f t="shared" ref="Y39:AA39" si="30">Y54+Y56</f>
        <v>0</v>
      </c>
      <c r="Z39" s="9">
        <f t="shared" si="30"/>
        <v>0</v>
      </c>
      <c r="AA39" s="9">
        <f t="shared" si="30"/>
        <v>0</v>
      </c>
      <c r="AB39" s="24"/>
      <c r="AC39" s="24"/>
      <c r="AD39" s="24"/>
      <c r="AE39" s="24"/>
    </row>
    <row r="40" spans="1:31" s="2" customFormat="1" ht="24" customHeight="1" x14ac:dyDescent="0.2">
      <c r="A40" s="174"/>
      <c r="B40" s="169"/>
      <c r="C40" s="161" t="s">
        <v>311</v>
      </c>
      <c r="D40" s="30" t="s">
        <v>30</v>
      </c>
      <c r="E40" s="95"/>
      <c r="F40" s="95"/>
      <c r="G40" s="95"/>
      <c r="H40" s="95"/>
      <c r="I40" s="9">
        <v>0</v>
      </c>
      <c r="J40" s="9">
        <f>Утверждено07!J30-'Финансирование (2)'!J30</f>
        <v>0</v>
      </c>
      <c r="K40" s="9">
        <f>Утверждено07!K30-'Финансирование (2)'!K30</f>
        <v>0</v>
      </c>
      <c r="L40" s="9">
        <f>Утверждено07!L30-'Финансирование (2)'!L30</f>
        <v>0</v>
      </c>
      <c r="M40" s="9">
        <f>Утверждено07!M30-'Финансирование (2)'!M30</f>
        <v>0</v>
      </c>
      <c r="N40" s="9">
        <f>Утверждено07!N30-'Финансирование (2)'!N30</f>
        <v>0</v>
      </c>
      <c r="O40" s="9">
        <f>Утверждено07!O30-'Финансирование (2)'!O30</f>
        <v>0</v>
      </c>
      <c r="P40" s="9">
        <f>Утверждено07!P30-'Финансирование (2)'!P30</f>
        <v>0</v>
      </c>
      <c r="Q40" s="9">
        <f>Утверждено07!Q40-'Финансирование (2)'!Q40</f>
        <v>0</v>
      </c>
      <c r="R40" s="9">
        <f>Утверждено07!R40-'Финансирование (2)'!R40</f>
        <v>0</v>
      </c>
      <c r="S40" s="9">
        <f t="shared" ref="S40:U40" si="31">S43+S44+S45+S46+S47+S48</f>
        <v>0</v>
      </c>
      <c r="T40" s="9">
        <f t="shared" si="31"/>
        <v>20000000</v>
      </c>
      <c r="U40" s="9">
        <f t="shared" si="31"/>
        <v>0</v>
      </c>
      <c r="V40" s="37">
        <f t="shared" si="22"/>
        <v>0</v>
      </c>
      <c r="W40" s="37">
        <f t="shared" si="22"/>
        <v>-20000000</v>
      </c>
      <c r="X40" s="37">
        <f t="shared" si="23"/>
        <v>0</v>
      </c>
      <c r="Y40" s="9">
        <f t="shared" ref="Y40:AA40" si="32">Y43+Y44+Y45+Y46+Y47+Y48</f>
        <v>0</v>
      </c>
      <c r="Z40" s="9">
        <f t="shared" si="32"/>
        <v>0</v>
      </c>
      <c r="AA40" s="9">
        <f t="shared" si="32"/>
        <v>0</v>
      </c>
      <c r="AB40" s="24"/>
      <c r="AC40" s="24"/>
      <c r="AD40" s="24"/>
      <c r="AE40" s="24"/>
    </row>
    <row r="41" spans="1:31" s="2" customFormat="1" ht="33" customHeight="1" x14ac:dyDescent="0.2">
      <c r="A41" s="174"/>
      <c r="B41" s="169"/>
      <c r="C41" s="171"/>
      <c r="D41" s="30" t="s">
        <v>297</v>
      </c>
      <c r="E41" s="95"/>
      <c r="F41" s="95"/>
      <c r="G41" s="95"/>
      <c r="H41" s="95"/>
      <c r="I41" s="9">
        <v>0</v>
      </c>
      <c r="J41" s="9">
        <f>Утверждено07!J31-'Финансирование (2)'!J31</f>
        <v>0</v>
      </c>
      <c r="K41" s="9">
        <f>Утверждено07!K31-'Финансирование (2)'!K31</f>
        <v>0</v>
      </c>
      <c r="L41" s="9">
        <f>Утверждено07!L31-'Финансирование (2)'!L31</f>
        <v>0</v>
      </c>
      <c r="M41" s="9">
        <f>Утверждено07!M31-'Финансирование (2)'!M31</f>
        <v>0</v>
      </c>
      <c r="N41" s="9">
        <f>Утверждено07!N31-'Финансирование (2)'!N31</f>
        <v>0</v>
      </c>
      <c r="O41" s="9">
        <f>Утверждено07!O31-'Финансирование (2)'!O31</f>
        <v>0</v>
      </c>
      <c r="P41" s="9">
        <f>Утверждено07!P31-'Финансирование (2)'!P31</f>
        <v>0</v>
      </c>
      <c r="Q41" s="91">
        <f>Утверждено07!Q41-'Финансирование (2)'!Q41</f>
        <v>0</v>
      </c>
      <c r="R41" s="91">
        <f>Утверждено07!R41-'Финансирование (2)'!R41</f>
        <v>0</v>
      </c>
      <c r="S41" s="9">
        <f t="shared" ref="S41:T41" si="33">S49+S51+S52+S57</f>
        <v>17902016.920000002</v>
      </c>
      <c r="T41" s="9">
        <f t="shared" si="33"/>
        <v>6923076.9199999999</v>
      </c>
      <c r="U41" s="9">
        <f>U49+U51+U52+U57</f>
        <v>0</v>
      </c>
      <c r="V41" s="37">
        <f t="shared" si="22"/>
        <v>-17902016.920000002</v>
      </c>
      <c r="W41" s="37">
        <f t="shared" si="22"/>
        <v>-6923076.9199999999</v>
      </c>
      <c r="X41" s="37">
        <f t="shared" si="23"/>
        <v>0</v>
      </c>
      <c r="Y41" s="9">
        <f>Y49+Y51+Y52+Y57</f>
        <v>0</v>
      </c>
      <c r="Z41" s="9">
        <f>Z49+Z51+Z52+Z57</f>
        <v>0</v>
      </c>
      <c r="AA41" s="9">
        <f>AA49+AA51+AA52+AA57</f>
        <v>0</v>
      </c>
      <c r="AB41" s="25"/>
      <c r="AC41" s="25"/>
      <c r="AD41" s="25"/>
      <c r="AE41" s="25"/>
    </row>
    <row r="42" spans="1:31" s="2" customFormat="1" ht="35.25" customHeight="1" x14ac:dyDescent="0.2">
      <c r="A42" s="165"/>
      <c r="B42" s="170"/>
      <c r="C42" s="162"/>
      <c r="D42" s="30" t="s">
        <v>32</v>
      </c>
      <c r="E42" s="95"/>
      <c r="F42" s="95"/>
      <c r="G42" s="95"/>
      <c r="H42" s="95"/>
      <c r="I42" s="9">
        <v>0</v>
      </c>
      <c r="J42" s="9">
        <f>Утверждено07!J32-'Финансирование (2)'!J32</f>
        <v>0</v>
      </c>
      <c r="K42" s="9">
        <f>Утверждено07!K32-'Финансирование (2)'!K32</f>
        <v>0</v>
      </c>
      <c r="L42" s="9">
        <f>Утверждено07!L32-'Финансирование (2)'!L32</f>
        <v>0</v>
      </c>
      <c r="M42" s="9">
        <f>Утверждено07!M32-'Финансирование (2)'!M32</f>
        <v>0</v>
      </c>
      <c r="N42" s="9">
        <f>Утверждено07!N32-'Финансирование (2)'!N32</f>
        <v>0</v>
      </c>
      <c r="O42" s="9">
        <f>Утверждено07!O32-'Финансирование (2)'!O32</f>
        <v>0</v>
      </c>
      <c r="P42" s="9">
        <f>Утверждено07!P32-'Финансирование (2)'!P32</f>
        <v>0</v>
      </c>
      <c r="Q42" s="91">
        <f>Утверждено07!Q42-'Финансирование (2)'!Q42</f>
        <v>0</v>
      </c>
      <c r="R42" s="91">
        <f>Утверждено07!R42-'Финансирование (2)'!R42</f>
        <v>0</v>
      </c>
      <c r="S42" s="9">
        <f t="shared" ref="S42:U42" si="34">S50+S58</f>
        <v>0</v>
      </c>
      <c r="T42" s="9">
        <f t="shared" si="34"/>
        <v>0</v>
      </c>
      <c r="U42" s="9">
        <f t="shared" si="34"/>
        <v>0</v>
      </c>
      <c r="V42" s="37">
        <f t="shared" si="22"/>
        <v>0</v>
      </c>
      <c r="W42" s="37">
        <f t="shared" si="22"/>
        <v>0</v>
      </c>
      <c r="X42" s="37">
        <f t="shared" si="23"/>
        <v>0</v>
      </c>
      <c r="Y42" s="9">
        <f t="shared" ref="Y42:AA42" si="35">Y50+Y58</f>
        <v>0</v>
      </c>
      <c r="Z42" s="9">
        <f t="shared" si="35"/>
        <v>0</v>
      </c>
      <c r="AA42" s="9">
        <f t="shared" si="35"/>
        <v>0</v>
      </c>
      <c r="AB42" s="24"/>
      <c r="AC42" s="24"/>
      <c r="AD42" s="24"/>
      <c r="AE42" s="24"/>
    </row>
    <row r="43" spans="1:31" ht="45" customHeight="1" x14ac:dyDescent="0.2">
      <c r="A43" s="92">
        <v>18</v>
      </c>
      <c r="B43" s="96" t="s">
        <v>68</v>
      </c>
      <c r="C43" s="94" t="s">
        <v>312</v>
      </c>
      <c r="D43" s="92" t="s">
        <v>30</v>
      </c>
      <c r="E43" s="92" t="s">
        <v>21</v>
      </c>
      <c r="F43" s="92" t="s">
        <v>21</v>
      </c>
      <c r="G43" s="92" t="s">
        <v>21</v>
      </c>
      <c r="H43" s="92" t="s">
        <v>21</v>
      </c>
      <c r="I43" s="9">
        <f>Утверждено07!I43-'Финансирование (2)'!I43</f>
        <v>0</v>
      </c>
      <c r="J43" s="91">
        <f>Утверждено07!J33-'Финансирование (2)'!J33</f>
        <v>0</v>
      </c>
      <c r="K43" s="91">
        <f>Утверждено07!K33-'Финансирование (2)'!K33</f>
        <v>0</v>
      </c>
      <c r="L43" s="91">
        <f>Утверждено07!L33-'Финансирование (2)'!L33</f>
        <v>0</v>
      </c>
      <c r="M43" s="91">
        <f>Утверждено07!M33-'Финансирование (2)'!M33</f>
        <v>0</v>
      </c>
      <c r="N43" s="91">
        <f>Утверждено07!N33-'Финансирование (2)'!N33</f>
        <v>0</v>
      </c>
      <c r="O43" s="91">
        <f>Утверждено07!O33-'Финансирование (2)'!O33</f>
        <v>0</v>
      </c>
      <c r="P43" s="91">
        <f>Утверждено07!P33-'Финансирование (2)'!P33</f>
        <v>0</v>
      </c>
      <c r="Q43" s="91">
        <f>Утверждено07!Q43-'Финансирование (2)'!Q43</f>
        <v>0</v>
      </c>
      <c r="R43" s="91">
        <f>Утверждено07!R43-'Финансирование (2)'!R43</f>
        <v>0</v>
      </c>
      <c r="S43" s="91">
        <v>0</v>
      </c>
      <c r="T43" s="91">
        <v>0</v>
      </c>
      <c r="U43" s="91">
        <v>0</v>
      </c>
      <c r="V43" s="37">
        <f t="shared" si="22"/>
        <v>0</v>
      </c>
      <c r="W43" s="37">
        <f t="shared" si="22"/>
        <v>0</v>
      </c>
      <c r="X43" s="37">
        <f t="shared" si="23"/>
        <v>0</v>
      </c>
      <c r="Y43" s="91">
        <v>0</v>
      </c>
      <c r="Z43" s="91">
        <v>0</v>
      </c>
      <c r="AA43" s="91">
        <v>0</v>
      </c>
      <c r="AB43" s="5"/>
      <c r="AC43" s="5"/>
      <c r="AD43" s="5"/>
      <c r="AE43" s="5"/>
    </row>
    <row r="44" spans="1:31" ht="48" x14ac:dyDescent="0.2">
      <c r="A44" s="92">
        <v>19</v>
      </c>
      <c r="B44" s="96" t="s">
        <v>69</v>
      </c>
      <c r="C44" s="94" t="s">
        <v>312</v>
      </c>
      <c r="D44" s="92" t="s">
        <v>30</v>
      </c>
      <c r="E44" s="92" t="s">
        <v>21</v>
      </c>
      <c r="F44" s="92" t="s">
        <v>21</v>
      </c>
      <c r="G44" s="92" t="s">
        <v>21</v>
      </c>
      <c r="H44" s="92" t="s">
        <v>21</v>
      </c>
      <c r="I44" s="9">
        <f>Утверждено07!I44-'Финансирование (2)'!I44</f>
        <v>0</v>
      </c>
      <c r="J44" s="91">
        <f>Утверждено07!J34-'Финансирование (2)'!J34</f>
        <v>0</v>
      </c>
      <c r="K44" s="91">
        <f>Утверждено07!K34-'Финансирование (2)'!K34</f>
        <v>0</v>
      </c>
      <c r="L44" s="91">
        <f>Утверждено07!L34-'Финансирование (2)'!L34</f>
        <v>0</v>
      </c>
      <c r="M44" s="91">
        <f>Утверждено07!M34-'Финансирование (2)'!M34</f>
        <v>0</v>
      </c>
      <c r="N44" s="91">
        <f>Утверждено07!N34-'Финансирование (2)'!N34</f>
        <v>0</v>
      </c>
      <c r="O44" s="91">
        <f>Утверждено07!O34-'Финансирование (2)'!O34</f>
        <v>0</v>
      </c>
      <c r="P44" s="91">
        <f>Утверждено07!P34-'Финансирование (2)'!P34</f>
        <v>0</v>
      </c>
      <c r="Q44" s="91">
        <f>Утверждено07!Q44-'Финансирование (2)'!Q44</f>
        <v>0</v>
      </c>
      <c r="R44" s="91">
        <f>Утверждено07!R44-'Финансирование (2)'!R44</f>
        <v>0</v>
      </c>
      <c r="S44" s="91">
        <v>0</v>
      </c>
      <c r="T44" s="91">
        <v>0</v>
      </c>
      <c r="U44" s="91">
        <v>0</v>
      </c>
      <c r="V44" s="37">
        <f t="shared" si="22"/>
        <v>0</v>
      </c>
      <c r="W44" s="37">
        <f t="shared" si="22"/>
        <v>0</v>
      </c>
      <c r="X44" s="37">
        <f t="shared" si="23"/>
        <v>0</v>
      </c>
      <c r="Y44" s="91">
        <v>0</v>
      </c>
      <c r="Z44" s="91">
        <v>0</v>
      </c>
      <c r="AA44" s="91">
        <v>0</v>
      </c>
      <c r="AB44" s="5"/>
      <c r="AC44" s="5"/>
      <c r="AD44" s="5"/>
      <c r="AE44" s="5"/>
    </row>
    <row r="45" spans="1:31" ht="48" x14ac:dyDescent="0.2">
      <c r="A45" s="92">
        <v>20</v>
      </c>
      <c r="B45" s="96" t="s">
        <v>70</v>
      </c>
      <c r="C45" s="94" t="s">
        <v>312</v>
      </c>
      <c r="D45" s="92" t="s">
        <v>30</v>
      </c>
      <c r="E45" s="92" t="s">
        <v>21</v>
      </c>
      <c r="F45" s="92" t="s">
        <v>21</v>
      </c>
      <c r="G45" s="92" t="s">
        <v>21</v>
      </c>
      <c r="H45" s="92" t="s">
        <v>21</v>
      </c>
      <c r="I45" s="9">
        <f>Утверждено07!I45-'Финансирование (2)'!I45</f>
        <v>0</v>
      </c>
      <c r="J45" s="91">
        <f>Утверждено07!J35-'Финансирование (2)'!J35</f>
        <v>0</v>
      </c>
      <c r="K45" s="91">
        <f>Утверждено07!K35-'Финансирование (2)'!K35</f>
        <v>0</v>
      </c>
      <c r="L45" s="91">
        <f>Утверждено07!L35-'Финансирование (2)'!L35</f>
        <v>0</v>
      </c>
      <c r="M45" s="91">
        <f>Утверждено07!M35-'Финансирование (2)'!M35</f>
        <v>0</v>
      </c>
      <c r="N45" s="91">
        <f>Утверждено07!N35-'Финансирование (2)'!N35</f>
        <v>0</v>
      </c>
      <c r="O45" s="91">
        <f>Утверждено07!O35-'Финансирование (2)'!O35</f>
        <v>0</v>
      </c>
      <c r="P45" s="91">
        <f>Утверждено07!P35-'Финансирование (2)'!P35</f>
        <v>0</v>
      </c>
      <c r="Q45" s="91">
        <f>Утверждено07!Q45-'Финансирование (2)'!Q45</f>
        <v>0</v>
      </c>
      <c r="R45" s="91">
        <f>Утверждено07!R45-'Финансирование (2)'!R45</f>
        <v>0</v>
      </c>
      <c r="S45" s="91">
        <v>0</v>
      </c>
      <c r="T45" s="91">
        <v>0</v>
      </c>
      <c r="U45" s="91">
        <v>0</v>
      </c>
      <c r="V45" s="37">
        <f t="shared" si="22"/>
        <v>0</v>
      </c>
      <c r="W45" s="37">
        <f t="shared" si="22"/>
        <v>0</v>
      </c>
      <c r="X45" s="37">
        <f t="shared" si="23"/>
        <v>0</v>
      </c>
      <c r="Y45" s="91">
        <v>0</v>
      </c>
      <c r="Z45" s="91">
        <v>0</v>
      </c>
      <c r="AA45" s="91">
        <v>0</v>
      </c>
      <c r="AB45" s="5"/>
      <c r="AC45" s="5"/>
      <c r="AD45" s="5"/>
      <c r="AE45" s="5"/>
    </row>
    <row r="46" spans="1:31" ht="81" customHeight="1" x14ac:dyDescent="0.2">
      <c r="A46" s="92">
        <v>21</v>
      </c>
      <c r="B46" s="96" t="s">
        <v>71</v>
      </c>
      <c r="C46" s="94" t="s">
        <v>312</v>
      </c>
      <c r="D46" s="92" t="s">
        <v>30</v>
      </c>
      <c r="E46" s="92" t="s">
        <v>21</v>
      </c>
      <c r="F46" s="92" t="s">
        <v>21</v>
      </c>
      <c r="G46" s="92" t="s">
        <v>21</v>
      </c>
      <c r="H46" s="92" t="s">
        <v>21</v>
      </c>
      <c r="I46" s="9">
        <f>Утверждено07!I46-'Финансирование (2)'!I46</f>
        <v>0</v>
      </c>
      <c r="J46" s="91">
        <f>Утверждено07!J36-'Финансирование (2)'!J36</f>
        <v>0</v>
      </c>
      <c r="K46" s="91">
        <f>Утверждено07!K36-'Финансирование (2)'!K36</f>
        <v>0</v>
      </c>
      <c r="L46" s="91">
        <f>Утверждено07!L36-'Финансирование (2)'!L36</f>
        <v>0</v>
      </c>
      <c r="M46" s="91">
        <f>Утверждено07!M36-'Финансирование (2)'!M36</f>
        <v>0</v>
      </c>
      <c r="N46" s="91">
        <f>Утверждено07!N36-'Финансирование (2)'!N36</f>
        <v>0</v>
      </c>
      <c r="O46" s="91">
        <f>Утверждено07!O36-'Финансирование (2)'!O36</f>
        <v>0</v>
      </c>
      <c r="P46" s="91">
        <f>Утверждено07!P36-'Финансирование (2)'!P36</f>
        <v>0</v>
      </c>
      <c r="Q46" s="91">
        <f>Утверждено07!Q46-'Финансирование (2)'!Q46</f>
        <v>0</v>
      </c>
      <c r="R46" s="91">
        <f>Утверждено07!R46-'Финансирование (2)'!R46</f>
        <v>0</v>
      </c>
      <c r="S46" s="91">
        <v>0</v>
      </c>
      <c r="T46" s="91">
        <v>0</v>
      </c>
      <c r="U46" s="91">
        <v>0</v>
      </c>
      <c r="V46" s="37">
        <f t="shared" si="22"/>
        <v>0</v>
      </c>
      <c r="W46" s="37">
        <f t="shared" si="22"/>
        <v>0</v>
      </c>
      <c r="X46" s="37">
        <f t="shared" si="23"/>
        <v>0</v>
      </c>
      <c r="Y46" s="91">
        <v>0</v>
      </c>
      <c r="Z46" s="91">
        <v>0</v>
      </c>
      <c r="AA46" s="91">
        <v>0</v>
      </c>
      <c r="AB46" s="5"/>
      <c r="AC46" s="5"/>
      <c r="AD46" s="5"/>
      <c r="AE46" s="5"/>
    </row>
    <row r="47" spans="1:31" ht="57.75" customHeight="1" x14ac:dyDescent="0.2">
      <c r="A47" s="92">
        <v>22</v>
      </c>
      <c r="B47" s="96" t="s">
        <v>72</v>
      </c>
      <c r="C47" s="94" t="s">
        <v>312</v>
      </c>
      <c r="D47" s="92" t="s">
        <v>30</v>
      </c>
      <c r="E47" s="92" t="s">
        <v>21</v>
      </c>
      <c r="F47" s="92" t="s">
        <v>21</v>
      </c>
      <c r="G47" s="92" t="s">
        <v>21</v>
      </c>
      <c r="H47" s="92" t="s">
        <v>21</v>
      </c>
      <c r="I47" s="9">
        <f>Утверждено07!I47-'Финансирование (2)'!I47</f>
        <v>0</v>
      </c>
      <c r="J47" s="91">
        <f>Утверждено07!J37-'Финансирование (2)'!J37</f>
        <v>0</v>
      </c>
      <c r="K47" s="91">
        <f>Утверждено07!K37-'Финансирование (2)'!K37</f>
        <v>0</v>
      </c>
      <c r="L47" s="91">
        <f>Утверждено07!L37-'Финансирование (2)'!L37</f>
        <v>0</v>
      </c>
      <c r="M47" s="91">
        <f>Утверждено07!M37-'Финансирование (2)'!M37</f>
        <v>0</v>
      </c>
      <c r="N47" s="91">
        <f>Утверждено07!N37-'Финансирование (2)'!N37</f>
        <v>0</v>
      </c>
      <c r="O47" s="91">
        <f>Утверждено07!O37-'Финансирование (2)'!O37</f>
        <v>0</v>
      </c>
      <c r="P47" s="91">
        <f>Утверждено07!P37-'Финансирование (2)'!P37</f>
        <v>0</v>
      </c>
      <c r="Q47" s="91">
        <f>Утверждено07!Q47-'Финансирование (2)'!Q47</f>
        <v>0</v>
      </c>
      <c r="R47" s="91">
        <f>Утверждено07!R47-'Финансирование (2)'!R47</f>
        <v>0</v>
      </c>
      <c r="S47" s="91">
        <v>0</v>
      </c>
      <c r="T47" s="91">
        <v>0</v>
      </c>
      <c r="U47" s="91">
        <v>0</v>
      </c>
      <c r="V47" s="37">
        <f t="shared" si="22"/>
        <v>0</v>
      </c>
      <c r="W47" s="37">
        <f t="shared" si="22"/>
        <v>0</v>
      </c>
      <c r="X47" s="37">
        <f t="shared" si="23"/>
        <v>0</v>
      </c>
      <c r="Y47" s="91">
        <v>0</v>
      </c>
      <c r="Z47" s="91">
        <v>0</v>
      </c>
      <c r="AA47" s="91">
        <v>0</v>
      </c>
      <c r="AB47" s="5"/>
      <c r="AC47" s="5"/>
      <c r="AD47" s="5"/>
      <c r="AE47" s="5"/>
    </row>
    <row r="48" spans="1:31" ht="45" customHeight="1" x14ac:dyDescent="0.2">
      <c r="A48" s="92">
        <v>23</v>
      </c>
      <c r="B48" s="96" t="s">
        <v>73</v>
      </c>
      <c r="C48" s="94" t="s">
        <v>312</v>
      </c>
      <c r="D48" s="92" t="s">
        <v>30</v>
      </c>
      <c r="E48" s="92" t="s">
        <v>21</v>
      </c>
      <c r="F48" s="92" t="s">
        <v>21</v>
      </c>
      <c r="G48" s="92" t="s">
        <v>21</v>
      </c>
      <c r="H48" s="92" t="s">
        <v>21</v>
      </c>
      <c r="I48" s="9">
        <v>0</v>
      </c>
      <c r="J48" s="91">
        <f>Утверждено07!J38-'Финансирование (2)'!J38</f>
        <v>0</v>
      </c>
      <c r="K48" s="91">
        <f>Утверждено07!K38-'Финансирование (2)'!K38</f>
        <v>0</v>
      </c>
      <c r="L48" s="91">
        <f>Утверждено07!L38-'Финансирование (2)'!L38</f>
        <v>0</v>
      </c>
      <c r="M48" s="91">
        <f>Утверждено07!M38-'Финансирование (2)'!M38</f>
        <v>0</v>
      </c>
      <c r="N48" s="91">
        <f>Утверждено07!N38-'Финансирование (2)'!N38</f>
        <v>0</v>
      </c>
      <c r="O48" s="91">
        <f>Утверждено07!O38-'Финансирование (2)'!O38</f>
        <v>0</v>
      </c>
      <c r="P48" s="91">
        <f>Утверждено07!P38-'Финансирование (2)'!P38</f>
        <v>0</v>
      </c>
      <c r="Q48" s="91">
        <f>Утверждено07!Q48-'Финансирование (2)'!Q48</f>
        <v>0</v>
      </c>
      <c r="R48" s="91">
        <f>Утверждено07!R48-'Финансирование (2)'!R48</f>
        <v>0</v>
      </c>
      <c r="S48" s="91">
        <v>0</v>
      </c>
      <c r="T48" s="91">
        <v>20000000</v>
      </c>
      <c r="U48" s="91">
        <v>0</v>
      </c>
      <c r="V48" s="37">
        <f t="shared" si="22"/>
        <v>0</v>
      </c>
      <c r="W48" s="37">
        <f t="shared" si="22"/>
        <v>-20000000</v>
      </c>
      <c r="X48" s="37">
        <f t="shared" si="23"/>
        <v>0</v>
      </c>
      <c r="Y48" s="91">
        <v>0</v>
      </c>
      <c r="Z48" s="91">
        <v>0</v>
      </c>
      <c r="AA48" s="91">
        <v>0</v>
      </c>
      <c r="AB48" s="5"/>
      <c r="AC48" s="5"/>
      <c r="AD48" s="5"/>
      <c r="AE48" s="5"/>
    </row>
    <row r="49" spans="1:31" ht="43.5" customHeight="1" x14ac:dyDescent="0.2">
      <c r="A49" s="146">
        <v>24</v>
      </c>
      <c r="B49" s="155" t="s">
        <v>74</v>
      </c>
      <c r="C49" s="154" t="s">
        <v>313</v>
      </c>
      <c r="D49" s="92" t="s">
        <v>314</v>
      </c>
      <c r="E49" s="92"/>
      <c r="F49" s="92"/>
      <c r="G49" s="92"/>
      <c r="H49" s="92"/>
      <c r="I49" s="9">
        <f>Утверждено07!I49-'Финансирование (2)'!I49</f>
        <v>0</v>
      </c>
      <c r="J49" s="91">
        <f>Утверждено07!J39-'Финансирование (2)'!J39</f>
        <v>0</v>
      </c>
      <c r="K49" s="91">
        <f>Утверждено07!K39-'Финансирование (2)'!K39</f>
        <v>0</v>
      </c>
      <c r="L49" s="91">
        <f>Утверждено07!L39-'Финансирование (2)'!L39</f>
        <v>0</v>
      </c>
      <c r="M49" s="91">
        <f>Утверждено07!M39-'Финансирование (2)'!M39</f>
        <v>0</v>
      </c>
      <c r="N49" s="91">
        <f>Утверждено07!N39-'Финансирование (2)'!N39</f>
        <v>0</v>
      </c>
      <c r="O49" s="91">
        <f>Утверждено07!O39-'Финансирование (2)'!O39</f>
        <v>0</v>
      </c>
      <c r="P49" s="91">
        <f>Утверждено07!P39-'Финансирование (2)'!P39</f>
        <v>0</v>
      </c>
      <c r="Q49" s="91">
        <f>Утверждено07!Q49-'Финансирование (2)'!Q49</f>
        <v>0</v>
      </c>
      <c r="R49" s="91">
        <f>Утверждено07!R49-'Финансирование (2)'!R49</f>
        <v>0</v>
      </c>
      <c r="S49" s="91">
        <v>0</v>
      </c>
      <c r="T49" s="91">
        <v>0</v>
      </c>
      <c r="U49" s="91">
        <v>0</v>
      </c>
      <c r="V49" s="37">
        <f t="shared" si="22"/>
        <v>0</v>
      </c>
      <c r="W49" s="37">
        <f t="shared" si="22"/>
        <v>0</v>
      </c>
      <c r="X49" s="37">
        <f t="shared" si="23"/>
        <v>0</v>
      </c>
      <c r="Y49" s="91">
        <v>0</v>
      </c>
      <c r="Z49" s="91">
        <v>0</v>
      </c>
      <c r="AA49" s="91">
        <v>0</v>
      </c>
      <c r="AB49" s="5"/>
      <c r="AC49" s="5"/>
      <c r="AD49" s="5"/>
      <c r="AE49" s="5"/>
    </row>
    <row r="50" spans="1:31" ht="37.5" customHeight="1" x14ac:dyDescent="0.2">
      <c r="A50" s="146"/>
      <c r="B50" s="155"/>
      <c r="C50" s="154"/>
      <c r="D50" s="92" t="s">
        <v>47</v>
      </c>
      <c r="E50" s="92"/>
      <c r="F50" s="92"/>
      <c r="G50" s="92"/>
      <c r="H50" s="92"/>
      <c r="I50" s="9">
        <f>Утверждено07!I50-'Финансирование (2)'!I50</f>
        <v>0</v>
      </c>
      <c r="J50" s="91">
        <f>Утверждено07!J40-'Финансирование (2)'!J40</f>
        <v>0</v>
      </c>
      <c r="K50" s="91">
        <f>Утверждено07!K40-'Финансирование (2)'!K40</f>
        <v>0</v>
      </c>
      <c r="L50" s="91">
        <f>Утверждено07!L40-'Финансирование (2)'!L40</f>
        <v>0</v>
      </c>
      <c r="M50" s="91">
        <f>Утверждено07!M40-'Финансирование (2)'!M40</f>
        <v>0</v>
      </c>
      <c r="N50" s="91">
        <f>Утверждено07!N40-'Финансирование (2)'!N40</f>
        <v>0</v>
      </c>
      <c r="O50" s="91">
        <f>Утверждено07!O40-'Финансирование (2)'!O40</f>
        <v>0</v>
      </c>
      <c r="P50" s="91">
        <f>Утверждено07!P40-'Финансирование (2)'!P40</f>
        <v>0</v>
      </c>
      <c r="Q50" s="91">
        <f>Утверждено07!Q50-'Финансирование (2)'!Q50</f>
        <v>0</v>
      </c>
      <c r="R50" s="91">
        <f>Утверждено07!R50-'Финансирование (2)'!R50</f>
        <v>0</v>
      </c>
      <c r="S50" s="91">
        <v>0</v>
      </c>
      <c r="T50" s="91">
        <v>0</v>
      </c>
      <c r="U50" s="91">
        <v>0</v>
      </c>
      <c r="V50" s="37">
        <f t="shared" si="22"/>
        <v>0</v>
      </c>
      <c r="W50" s="37">
        <f t="shared" si="22"/>
        <v>0</v>
      </c>
      <c r="X50" s="37">
        <f t="shared" si="23"/>
        <v>0</v>
      </c>
      <c r="Y50" s="91">
        <v>0</v>
      </c>
      <c r="Z50" s="91">
        <v>0</v>
      </c>
      <c r="AA50" s="91">
        <v>0</v>
      </c>
      <c r="AB50" s="5"/>
      <c r="AC50" s="5"/>
      <c r="AD50" s="5"/>
      <c r="AE50" s="5"/>
    </row>
    <row r="51" spans="1:31" ht="81.75" customHeight="1" x14ac:dyDescent="0.2">
      <c r="A51" s="92">
        <v>25</v>
      </c>
      <c r="B51" s="96" t="s">
        <v>91</v>
      </c>
      <c r="C51" s="94" t="s">
        <v>299</v>
      </c>
      <c r="D51" s="92" t="s">
        <v>314</v>
      </c>
      <c r="E51" s="92"/>
      <c r="F51" s="92"/>
      <c r="G51" s="92"/>
      <c r="H51" s="92"/>
      <c r="I51" s="9">
        <f>Утверждено07!I51-'Финансирование (2)'!I51</f>
        <v>0</v>
      </c>
      <c r="J51" s="91">
        <f>Утверждено07!J41-'Финансирование (2)'!J41</f>
        <v>0</v>
      </c>
      <c r="K51" s="91">
        <f>Утверждено07!K41-'Финансирование (2)'!K41</f>
        <v>0</v>
      </c>
      <c r="L51" s="91">
        <f>Утверждено07!L41-'Финансирование (2)'!L41</f>
        <v>0</v>
      </c>
      <c r="M51" s="91">
        <f>Утверждено07!M41-'Финансирование (2)'!M41</f>
        <v>0</v>
      </c>
      <c r="N51" s="91">
        <f>Утверждено07!N41-'Финансирование (2)'!N41</f>
        <v>0</v>
      </c>
      <c r="O51" s="91">
        <f>Утверждено07!O41-'Финансирование (2)'!O41</f>
        <v>0</v>
      </c>
      <c r="P51" s="91">
        <f>Утверждено07!P41-'Финансирование (2)'!P41</f>
        <v>0</v>
      </c>
      <c r="Q51" s="91">
        <f>Утверждено07!Q51-'Финансирование (2)'!Q51</f>
        <v>0</v>
      </c>
      <c r="R51" s="91">
        <f>Утверждено07!R51-'Финансирование (2)'!R51</f>
        <v>0</v>
      </c>
      <c r="S51" s="91">
        <v>0</v>
      </c>
      <c r="T51" s="91">
        <v>0</v>
      </c>
      <c r="U51" s="91">
        <v>0</v>
      </c>
      <c r="V51" s="37">
        <f t="shared" si="22"/>
        <v>0</v>
      </c>
      <c r="W51" s="37">
        <f t="shared" si="22"/>
        <v>0</v>
      </c>
      <c r="X51" s="37">
        <f t="shared" si="23"/>
        <v>0</v>
      </c>
      <c r="Y51" s="91">
        <v>0</v>
      </c>
      <c r="Z51" s="91">
        <v>0</v>
      </c>
      <c r="AA51" s="91">
        <v>0</v>
      </c>
      <c r="AB51" s="5"/>
      <c r="AC51" s="5"/>
      <c r="AD51" s="5"/>
      <c r="AE51" s="5"/>
    </row>
    <row r="52" spans="1:31" ht="70.5" customHeight="1" x14ac:dyDescent="0.2">
      <c r="A52" s="92">
        <v>26</v>
      </c>
      <c r="B52" s="96" t="s">
        <v>75</v>
      </c>
      <c r="C52" s="94" t="s">
        <v>299</v>
      </c>
      <c r="D52" s="92" t="s">
        <v>314</v>
      </c>
      <c r="E52" s="92"/>
      <c r="F52" s="92"/>
      <c r="G52" s="92"/>
      <c r="H52" s="92"/>
      <c r="I52" s="9">
        <f>Утверждено07!I52-'Финансирование (2)'!I52</f>
        <v>0</v>
      </c>
      <c r="J52" s="91">
        <f>Утверждено07!J42-'Финансирование (2)'!J42</f>
        <v>0</v>
      </c>
      <c r="K52" s="91">
        <f>Утверждено07!K42-'Финансирование (2)'!K42</f>
        <v>0</v>
      </c>
      <c r="L52" s="91">
        <f>Утверждено07!L42-'Финансирование (2)'!L42</f>
        <v>0</v>
      </c>
      <c r="M52" s="91">
        <f>Утверждено07!M42-'Финансирование (2)'!M42</f>
        <v>0</v>
      </c>
      <c r="N52" s="91">
        <f>Утверждено07!N42-'Финансирование (2)'!N42</f>
        <v>0</v>
      </c>
      <c r="O52" s="91">
        <f>Утверждено07!O42-'Финансирование (2)'!O42</f>
        <v>0</v>
      </c>
      <c r="P52" s="91">
        <f>Утверждено07!P42-'Финансирование (2)'!P42</f>
        <v>0</v>
      </c>
      <c r="Q52" s="91">
        <f>Утверждено07!Q52-'Финансирование (2)'!Q52</f>
        <v>0</v>
      </c>
      <c r="R52" s="91">
        <f>Утверждено07!R52-'Финансирование (2)'!R52</f>
        <v>0</v>
      </c>
      <c r="S52" s="91">
        <v>0</v>
      </c>
      <c r="T52" s="91">
        <v>0</v>
      </c>
      <c r="U52" s="91">
        <v>0</v>
      </c>
      <c r="V52" s="37">
        <f t="shared" si="22"/>
        <v>0</v>
      </c>
      <c r="W52" s="37">
        <f t="shared" si="22"/>
        <v>0</v>
      </c>
      <c r="X52" s="37">
        <f t="shared" si="23"/>
        <v>0</v>
      </c>
      <c r="Y52" s="91">
        <v>0</v>
      </c>
      <c r="Z52" s="91">
        <v>0</v>
      </c>
      <c r="AA52" s="91">
        <v>0</v>
      </c>
      <c r="AB52" s="5"/>
      <c r="AC52" s="5"/>
      <c r="AD52" s="5"/>
      <c r="AE52" s="5"/>
    </row>
    <row r="53" spans="1:31" ht="52.5" customHeight="1" x14ac:dyDescent="0.2">
      <c r="A53" s="146">
        <v>27</v>
      </c>
      <c r="B53" s="163" t="s">
        <v>76</v>
      </c>
      <c r="C53" s="154" t="s">
        <v>315</v>
      </c>
      <c r="D53" s="92" t="s">
        <v>314</v>
      </c>
      <c r="E53" s="92"/>
      <c r="F53" s="92"/>
      <c r="G53" s="92"/>
      <c r="H53" s="92"/>
      <c r="I53" s="9">
        <f>Утверждено07!I53-'Финансирование (2)'!I53</f>
        <v>0</v>
      </c>
      <c r="J53" s="91">
        <f>Утверждено07!J43-'Финансирование (2)'!J43</f>
        <v>0</v>
      </c>
      <c r="K53" s="91">
        <f>Утверждено07!K43-'Финансирование (2)'!K43</f>
        <v>0</v>
      </c>
      <c r="L53" s="91">
        <f>Утверждено07!L43-'Финансирование (2)'!L43</f>
        <v>0</v>
      </c>
      <c r="M53" s="91">
        <f>Утверждено07!M43-'Финансирование (2)'!M43</f>
        <v>0</v>
      </c>
      <c r="N53" s="91">
        <f>Утверждено07!N43-'Финансирование (2)'!N43</f>
        <v>0</v>
      </c>
      <c r="O53" s="91">
        <f>Утверждено07!O43-'Финансирование (2)'!O43</f>
        <v>0</v>
      </c>
      <c r="P53" s="91">
        <f>Утверждено07!P43-'Финансирование (2)'!P43</f>
        <v>0</v>
      </c>
      <c r="Q53" s="91">
        <f>Утверждено07!Q53-'Финансирование (2)'!Q53</f>
        <v>0</v>
      </c>
      <c r="R53" s="91">
        <f>Утверждено07!R53-'Финансирование (2)'!R53</f>
        <v>0</v>
      </c>
      <c r="S53" s="91">
        <v>0</v>
      </c>
      <c r="T53" s="91">
        <v>0</v>
      </c>
      <c r="U53" s="91">
        <v>0</v>
      </c>
      <c r="V53" s="37">
        <f t="shared" si="22"/>
        <v>0</v>
      </c>
      <c r="W53" s="37">
        <f t="shared" si="22"/>
        <v>0</v>
      </c>
      <c r="X53" s="37">
        <f t="shared" si="23"/>
        <v>0</v>
      </c>
      <c r="Y53" s="91">
        <v>0</v>
      </c>
      <c r="Z53" s="91">
        <v>0</v>
      </c>
      <c r="AA53" s="91">
        <v>0</v>
      </c>
      <c r="AB53" s="5"/>
      <c r="AC53" s="5"/>
      <c r="AD53" s="5"/>
      <c r="AE53" s="5"/>
    </row>
    <row r="54" spans="1:31" ht="29.25" customHeight="1" x14ac:dyDescent="0.2">
      <c r="A54" s="146"/>
      <c r="B54" s="163"/>
      <c r="C54" s="154"/>
      <c r="D54" s="92" t="s">
        <v>47</v>
      </c>
      <c r="E54" s="92"/>
      <c r="F54" s="92"/>
      <c r="G54" s="92"/>
      <c r="H54" s="92"/>
      <c r="I54" s="9">
        <f>Утверждено07!I54-'Финансирование (2)'!I54</f>
        <v>0</v>
      </c>
      <c r="J54" s="91">
        <f>Утверждено07!J44-'Финансирование (2)'!J44</f>
        <v>0</v>
      </c>
      <c r="K54" s="91">
        <f>Утверждено07!K44-'Финансирование (2)'!K44</f>
        <v>0</v>
      </c>
      <c r="L54" s="91">
        <f>Утверждено07!L44-'Финансирование (2)'!L44</f>
        <v>0</v>
      </c>
      <c r="M54" s="91">
        <f>Утверждено07!M44-'Финансирование (2)'!M44</f>
        <v>0</v>
      </c>
      <c r="N54" s="91">
        <f>Утверждено07!N44-'Финансирование (2)'!N44</f>
        <v>0</v>
      </c>
      <c r="O54" s="91">
        <f>Утверждено07!O44-'Финансирование (2)'!O44</f>
        <v>0</v>
      </c>
      <c r="P54" s="91">
        <f>Утверждено07!P44-'Финансирование (2)'!P44</f>
        <v>0</v>
      </c>
      <c r="Q54" s="91">
        <f>Утверждено07!Q54-'Финансирование (2)'!Q54</f>
        <v>0</v>
      </c>
      <c r="R54" s="91">
        <f>Утверждено07!R54-'Финансирование (2)'!R54</f>
        <v>0</v>
      </c>
      <c r="S54" s="91">
        <v>0</v>
      </c>
      <c r="T54" s="91">
        <v>0</v>
      </c>
      <c r="U54" s="91">
        <v>0</v>
      </c>
      <c r="V54" s="37">
        <f t="shared" si="22"/>
        <v>0</v>
      </c>
      <c r="W54" s="37">
        <f t="shared" si="22"/>
        <v>0</v>
      </c>
      <c r="X54" s="37">
        <f t="shared" si="23"/>
        <v>0</v>
      </c>
      <c r="Y54" s="91">
        <v>0</v>
      </c>
      <c r="Z54" s="91">
        <v>0</v>
      </c>
      <c r="AA54" s="91">
        <v>0</v>
      </c>
      <c r="AB54" s="5"/>
      <c r="AC54" s="5"/>
      <c r="AD54" s="5"/>
      <c r="AE54" s="5"/>
    </row>
    <row r="55" spans="1:31" ht="49.5" customHeight="1" x14ac:dyDescent="0.2">
      <c r="A55" s="146">
        <v>28</v>
      </c>
      <c r="B55" s="163" t="s">
        <v>77</v>
      </c>
      <c r="C55" s="154" t="s">
        <v>315</v>
      </c>
      <c r="D55" s="92" t="s">
        <v>314</v>
      </c>
      <c r="E55" s="92"/>
      <c r="F55" s="92"/>
      <c r="G55" s="92"/>
      <c r="H55" s="92"/>
      <c r="I55" s="9">
        <f>Утверждено07!I55-'Финансирование (2)'!I55</f>
        <v>0</v>
      </c>
      <c r="J55" s="91">
        <f>Утверждено07!J45-'Финансирование (2)'!J45</f>
        <v>0</v>
      </c>
      <c r="K55" s="91">
        <f>Утверждено07!K45-'Финансирование (2)'!K45</f>
        <v>0</v>
      </c>
      <c r="L55" s="91">
        <f>Утверждено07!L45-'Финансирование (2)'!L45</f>
        <v>0</v>
      </c>
      <c r="M55" s="91">
        <f>Утверждено07!M45-'Финансирование (2)'!M45</f>
        <v>0</v>
      </c>
      <c r="N55" s="91">
        <f>Утверждено07!N45-'Финансирование (2)'!N45</f>
        <v>0</v>
      </c>
      <c r="O55" s="91">
        <f>Утверждено07!O45-'Финансирование (2)'!O45</f>
        <v>0</v>
      </c>
      <c r="P55" s="91">
        <f>Утверждено07!P45-'Финансирование (2)'!P45</f>
        <v>0</v>
      </c>
      <c r="Q55" s="91">
        <f>Утверждено07!Q55-'Финансирование (2)'!Q55</f>
        <v>0</v>
      </c>
      <c r="R55" s="91">
        <f>Утверждено07!R55-'Финансирование (2)'!R55</f>
        <v>0</v>
      </c>
      <c r="S55" s="91">
        <v>0</v>
      </c>
      <c r="T55" s="91">
        <v>0</v>
      </c>
      <c r="U55" s="91">
        <v>0</v>
      </c>
      <c r="V55" s="37">
        <f t="shared" si="22"/>
        <v>0</v>
      </c>
      <c r="W55" s="37">
        <f t="shared" si="22"/>
        <v>0</v>
      </c>
      <c r="X55" s="37">
        <f t="shared" si="23"/>
        <v>0</v>
      </c>
      <c r="Y55" s="91">
        <v>0</v>
      </c>
      <c r="Z55" s="91">
        <v>0</v>
      </c>
      <c r="AA55" s="91">
        <v>0</v>
      </c>
      <c r="AB55" s="5"/>
      <c r="AC55" s="5"/>
      <c r="AD55" s="5"/>
      <c r="AE55" s="5"/>
    </row>
    <row r="56" spans="1:31" ht="35.25" customHeight="1" x14ac:dyDescent="0.2">
      <c r="A56" s="146"/>
      <c r="B56" s="163"/>
      <c r="C56" s="154"/>
      <c r="D56" s="92" t="s">
        <v>47</v>
      </c>
      <c r="E56" s="92"/>
      <c r="F56" s="92"/>
      <c r="G56" s="92"/>
      <c r="H56" s="92"/>
      <c r="I56" s="9">
        <f>Утверждено07!I56-'Финансирование (2)'!I56</f>
        <v>0</v>
      </c>
      <c r="J56" s="91">
        <f>Утверждено07!J46-'Финансирование (2)'!J46</f>
        <v>0</v>
      </c>
      <c r="K56" s="91">
        <f>Утверждено07!K46-'Финансирование (2)'!K46</f>
        <v>0</v>
      </c>
      <c r="L56" s="91">
        <f>Утверждено07!L46-'Финансирование (2)'!L46</f>
        <v>0</v>
      </c>
      <c r="M56" s="91">
        <f>Утверждено07!M46-'Финансирование (2)'!M46</f>
        <v>0</v>
      </c>
      <c r="N56" s="91">
        <f>Утверждено07!N46-'Финансирование (2)'!N46</f>
        <v>0</v>
      </c>
      <c r="O56" s="91">
        <f>Утверждено07!O46-'Финансирование (2)'!O46</f>
        <v>0</v>
      </c>
      <c r="P56" s="91">
        <f>Утверждено07!P46-'Финансирование (2)'!P46</f>
        <v>0</v>
      </c>
      <c r="Q56" s="91">
        <f>Утверждено07!Q56-'Финансирование (2)'!Q56</f>
        <v>0</v>
      </c>
      <c r="R56" s="91">
        <f>Утверждено07!R56-'Финансирование (2)'!R56</f>
        <v>0</v>
      </c>
      <c r="S56" s="91">
        <v>0</v>
      </c>
      <c r="T56" s="91">
        <v>0</v>
      </c>
      <c r="U56" s="91">
        <v>0</v>
      </c>
      <c r="V56" s="37">
        <f t="shared" si="22"/>
        <v>0</v>
      </c>
      <c r="W56" s="37">
        <f t="shared" si="22"/>
        <v>0</v>
      </c>
      <c r="X56" s="37">
        <f t="shared" si="23"/>
        <v>0</v>
      </c>
      <c r="Y56" s="91">
        <v>0</v>
      </c>
      <c r="Z56" s="91">
        <v>0</v>
      </c>
      <c r="AA56" s="91">
        <v>0</v>
      </c>
      <c r="AB56" s="5"/>
      <c r="AC56" s="5"/>
      <c r="AD56" s="5"/>
      <c r="AE56" s="5"/>
    </row>
    <row r="57" spans="1:31" ht="79.5" customHeight="1" x14ac:dyDescent="0.2">
      <c r="A57" s="146">
        <v>29</v>
      </c>
      <c r="B57" s="177" t="s">
        <v>110</v>
      </c>
      <c r="C57" s="166" t="s">
        <v>299</v>
      </c>
      <c r="D57" s="92" t="s">
        <v>314</v>
      </c>
      <c r="E57" s="29"/>
      <c r="F57" s="29"/>
      <c r="G57" s="29"/>
      <c r="H57" s="29"/>
      <c r="I57" s="9">
        <f t="shared" ref="I57:I59" si="36">SUM(J57:AA57)</f>
        <v>1.862645149230957E-9</v>
      </c>
      <c r="J57" s="91">
        <f>Утверждено07!J47-'Финансирование (2)'!J47</f>
        <v>0</v>
      </c>
      <c r="K57" s="91">
        <f>Утверждено07!K47-'Финансирование (2)'!K47</f>
        <v>0</v>
      </c>
      <c r="L57" s="91">
        <f>Утверждено07!L47-'Финансирование (2)'!L47</f>
        <v>0</v>
      </c>
      <c r="M57" s="91">
        <f>Утверждено07!M47-'Финансирование (2)'!M47</f>
        <v>0</v>
      </c>
      <c r="N57" s="91">
        <f>Утверждено07!N47-'Финансирование (2)'!N47</f>
        <v>0</v>
      </c>
      <c r="O57" s="91">
        <f>Утверждено07!O47-'Финансирование (2)'!O47</f>
        <v>0</v>
      </c>
      <c r="P57" s="91">
        <f>Утверждено07!P47-'Финансирование (2)'!P47</f>
        <v>0</v>
      </c>
      <c r="Q57" s="91">
        <f>Утверждено07!Q57-'Финансирование (2)'!Q57</f>
        <v>0</v>
      </c>
      <c r="R57" s="91">
        <f>Утверждено07!R57-'Финансирование (2)'!R57</f>
        <v>0</v>
      </c>
      <c r="S57" s="91">
        <v>17902016.920000002</v>
      </c>
      <c r="T57" s="91">
        <v>6923076.9199999999</v>
      </c>
      <c r="U57" s="91">
        <v>0</v>
      </c>
      <c r="V57" s="37">
        <f t="shared" si="22"/>
        <v>-17902016.920000002</v>
      </c>
      <c r="W57" s="37">
        <f t="shared" si="22"/>
        <v>-6923076.9199999999</v>
      </c>
      <c r="X57" s="37">
        <f t="shared" si="23"/>
        <v>0</v>
      </c>
      <c r="Y57" s="91">
        <v>0</v>
      </c>
      <c r="Z57" s="91">
        <v>0</v>
      </c>
      <c r="AA57" s="91">
        <v>0</v>
      </c>
      <c r="AB57" s="5"/>
      <c r="AC57" s="5"/>
      <c r="AD57" s="5"/>
      <c r="AE57" s="5"/>
    </row>
    <row r="58" spans="1:31" ht="93" customHeight="1" x14ac:dyDescent="0.2">
      <c r="A58" s="146"/>
      <c r="B58" s="178"/>
      <c r="C58" s="167"/>
      <c r="D58" s="92" t="s">
        <v>47</v>
      </c>
      <c r="E58" s="29"/>
      <c r="F58" s="29"/>
      <c r="G58" s="29"/>
      <c r="H58" s="29"/>
      <c r="I58" s="9">
        <f t="shared" si="36"/>
        <v>0</v>
      </c>
      <c r="J58" s="91">
        <f>Утверждено07!J48-'Финансирование (2)'!J48</f>
        <v>0</v>
      </c>
      <c r="K58" s="91">
        <f>Утверждено07!K48-'Финансирование (2)'!K48</f>
        <v>0</v>
      </c>
      <c r="L58" s="91">
        <f>Утверждено07!L48-'Финансирование (2)'!L48</f>
        <v>0</v>
      </c>
      <c r="M58" s="91">
        <f>Утверждено07!M48-'Финансирование (2)'!M48</f>
        <v>0</v>
      </c>
      <c r="N58" s="91">
        <f>Утверждено07!N48-'Финансирование (2)'!N48</f>
        <v>0</v>
      </c>
      <c r="O58" s="91">
        <f>Утверждено07!O48-'Финансирование (2)'!O48</f>
        <v>0</v>
      </c>
      <c r="P58" s="91">
        <f>Утверждено07!P48-'Финансирование (2)'!P48</f>
        <v>0</v>
      </c>
      <c r="Q58" s="91">
        <f>Утверждено07!Q58-'Финансирование (2)'!Q58</f>
        <v>0</v>
      </c>
      <c r="R58" s="91">
        <f>Утверждено07!R58-'Финансирование (2)'!R58</f>
        <v>0</v>
      </c>
      <c r="S58" s="91">
        <v>0</v>
      </c>
      <c r="T58" s="91">
        <v>0</v>
      </c>
      <c r="U58" s="91">
        <v>0</v>
      </c>
      <c r="V58" s="37">
        <f t="shared" si="22"/>
        <v>0</v>
      </c>
      <c r="W58" s="37">
        <f t="shared" si="22"/>
        <v>0</v>
      </c>
      <c r="X58" s="37">
        <f t="shared" si="23"/>
        <v>0</v>
      </c>
      <c r="Y58" s="91">
        <v>0</v>
      </c>
      <c r="Z58" s="91">
        <v>0</v>
      </c>
      <c r="AA58" s="91">
        <v>0</v>
      </c>
      <c r="AB58" s="5"/>
      <c r="AC58" s="5"/>
      <c r="AD58" s="5"/>
      <c r="AE58" s="5"/>
    </row>
    <row r="59" spans="1:31" ht="60.75" customHeight="1" x14ac:dyDescent="0.2">
      <c r="A59" s="146"/>
      <c r="B59" s="179"/>
      <c r="C59" s="94" t="s">
        <v>315</v>
      </c>
      <c r="D59" s="92" t="s">
        <v>314</v>
      </c>
      <c r="E59" s="92"/>
      <c r="F59" s="92"/>
      <c r="G59" s="92"/>
      <c r="H59" s="92"/>
      <c r="I59" s="9" t="e">
        <f t="shared" si="36"/>
        <v>#REF!</v>
      </c>
      <c r="J59" s="91">
        <f>Утверждено07!J49-'Финансирование (2)'!J49</f>
        <v>0</v>
      </c>
      <c r="K59" s="91">
        <f>Утверждено07!K49-'Финансирование (2)'!K49</f>
        <v>0</v>
      </c>
      <c r="L59" s="91">
        <f>Утверждено07!L49-'Финансирование (2)'!L49</f>
        <v>0</v>
      </c>
      <c r="M59" s="91">
        <f>Утверждено07!M49-'Финансирование (2)'!M49</f>
        <v>0</v>
      </c>
      <c r="N59" s="91">
        <f>Утверждено07!N49-'Финансирование (2)'!N49</f>
        <v>0</v>
      </c>
      <c r="O59" s="91">
        <f>Утверждено07!O49-'Финансирование (2)'!O49</f>
        <v>0</v>
      </c>
      <c r="P59" s="91">
        <f>Утверждено07!P49-'Финансирование (2)'!P49</f>
        <v>0</v>
      </c>
      <c r="Q59" s="91">
        <f>Утверждено07!Q59-'Финансирование (2)'!Q59</f>
        <v>0</v>
      </c>
      <c r="R59" s="91">
        <f>Утверждено07!R59-'Финансирование (2)'!R59</f>
        <v>0</v>
      </c>
      <c r="S59" s="91" t="e">
        <f>Утверждено07!S39-'Финансирование (2)'!#REF!</f>
        <v>#REF!</v>
      </c>
      <c r="T59" s="91" t="e">
        <f>Утверждено07!T39-'Финансирование (2)'!#REF!</f>
        <v>#REF!</v>
      </c>
      <c r="U59" s="91" t="e">
        <f>Утверждено07!U39-'Финансирование (2)'!#REF!</f>
        <v>#REF!</v>
      </c>
      <c r="V59" s="91" t="e">
        <f>Утверждено07!V39-'Финансирование (2)'!#REF!</f>
        <v>#REF!</v>
      </c>
      <c r="W59" s="91" t="e">
        <f>Утверждено07!W39-'Финансирование (2)'!#REF!</f>
        <v>#REF!</v>
      </c>
      <c r="X59" s="91" t="e">
        <f>Утверждено07!X39-'Финансирование (2)'!#REF!</f>
        <v>#REF!</v>
      </c>
      <c r="Y59" s="91">
        <v>0</v>
      </c>
      <c r="Z59" s="91">
        <v>0</v>
      </c>
      <c r="AA59" s="91">
        <v>0</v>
      </c>
      <c r="AB59" s="5"/>
      <c r="AC59" s="5"/>
      <c r="AD59" s="5"/>
      <c r="AE59" s="5"/>
    </row>
    <row r="60" spans="1:31" s="2" customFormat="1" ht="32.25" customHeight="1" x14ac:dyDescent="0.2">
      <c r="A60" s="159">
        <v>30</v>
      </c>
      <c r="B60" s="160" t="s">
        <v>90</v>
      </c>
      <c r="C60" s="156" t="s">
        <v>315</v>
      </c>
      <c r="D60" s="95" t="s">
        <v>30</v>
      </c>
      <c r="E60" s="95" t="s">
        <v>21</v>
      </c>
      <c r="F60" s="95" t="s">
        <v>21</v>
      </c>
      <c r="G60" s="95" t="s">
        <v>21</v>
      </c>
      <c r="H60" s="95" t="s">
        <v>21</v>
      </c>
      <c r="I60" s="91">
        <f>Утверждено07!I60-'Финансирование (2)'!I60</f>
        <v>0</v>
      </c>
      <c r="J60" s="91">
        <f>Утверждено07!J60-'Финансирование (2)'!J60</f>
        <v>0</v>
      </c>
      <c r="K60" s="91">
        <f>Утверждено07!K60-'Финансирование (2)'!K60</f>
        <v>0</v>
      </c>
      <c r="L60" s="91">
        <f>Утверждено07!L60-'Финансирование (2)'!L60</f>
        <v>0</v>
      </c>
      <c r="M60" s="91">
        <f>Утверждено07!M60-'Финансирование (2)'!M60</f>
        <v>0</v>
      </c>
      <c r="N60" s="91">
        <f>Утверждено07!N60-'Финансирование (2)'!N60</f>
        <v>0</v>
      </c>
      <c r="O60" s="91">
        <f>Утверждено07!O60-'Финансирование (2)'!O60</f>
        <v>0</v>
      </c>
      <c r="P60" s="91">
        <f>Утверждено07!P60-'Финансирование (2)'!P60</f>
        <v>0</v>
      </c>
      <c r="Q60" s="91">
        <f>Утверждено07!Q60-'Финансирование (2)'!Q60</f>
        <v>0</v>
      </c>
      <c r="R60" s="91">
        <f>Утверждено07!R60-'Финансирование (2)'!R60</f>
        <v>0</v>
      </c>
      <c r="S60" s="9">
        <f t="shared" ref="S60:U60" si="37">S63+S64+S65+S66+S67+S68+S69</f>
        <v>0</v>
      </c>
      <c r="T60" s="9">
        <f t="shared" si="37"/>
        <v>0</v>
      </c>
      <c r="U60" s="9">
        <f t="shared" si="37"/>
        <v>0</v>
      </c>
      <c r="V60" s="37">
        <f t="shared" si="22"/>
        <v>0</v>
      </c>
      <c r="W60" s="37">
        <f t="shared" si="22"/>
        <v>0</v>
      </c>
      <c r="X60" s="37">
        <f t="shared" si="23"/>
        <v>0</v>
      </c>
      <c r="Y60" s="9">
        <f t="shared" ref="Y60:AA60" si="38">Y63+Y64+Y65+Y66+Y67+Y68+Y69</f>
        <v>0</v>
      </c>
      <c r="Z60" s="9">
        <f t="shared" si="38"/>
        <v>0</v>
      </c>
      <c r="AA60" s="9">
        <f t="shared" si="38"/>
        <v>0</v>
      </c>
      <c r="AB60" s="24"/>
      <c r="AC60" s="24"/>
      <c r="AD60" s="24"/>
      <c r="AE60" s="24"/>
    </row>
    <row r="61" spans="1:31" s="2" customFormat="1" ht="40.5" customHeight="1" x14ac:dyDescent="0.2">
      <c r="A61" s="159"/>
      <c r="B61" s="160"/>
      <c r="C61" s="157"/>
      <c r="D61" s="95" t="s">
        <v>297</v>
      </c>
      <c r="E61" s="95" t="s">
        <v>21</v>
      </c>
      <c r="F61" s="95" t="s">
        <v>21</v>
      </c>
      <c r="G61" s="95" t="s">
        <v>21</v>
      </c>
      <c r="H61" s="95" t="s">
        <v>21</v>
      </c>
      <c r="I61" s="91">
        <v>0</v>
      </c>
      <c r="J61" s="9">
        <f>Утверждено07!J51-'Финансирование (2)'!J51</f>
        <v>0</v>
      </c>
      <c r="K61" s="9">
        <f>Утверждено07!K51-'Финансирование (2)'!K51</f>
        <v>0</v>
      </c>
      <c r="L61" s="9">
        <f>Утверждено07!L51-'Финансирование (2)'!L51</f>
        <v>0</v>
      </c>
      <c r="M61" s="9">
        <f>Утверждено07!M51-'Финансирование (2)'!M51</f>
        <v>0</v>
      </c>
      <c r="N61" s="9">
        <f>Утверждено07!N51-'Финансирование (2)'!N51</f>
        <v>0</v>
      </c>
      <c r="O61" s="9">
        <f>Утверждено07!O51-'Финансирование (2)'!O51</f>
        <v>0</v>
      </c>
      <c r="P61" s="9">
        <f>Утверждено07!P51-'Финансирование (2)'!P51</f>
        <v>0</v>
      </c>
      <c r="Q61" s="91">
        <f>Утверждено07!Q61-'Финансирование (2)'!Q61</f>
        <v>1528000</v>
      </c>
      <c r="R61" s="91">
        <f>Утверждено07!R61-'Финансирование (2)'!R61</f>
        <v>-5965526.3600000003</v>
      </c>
      <c r="S61" s="9">
        <f t="shared" ref="S61:AA61" si="39">S70+S72+S74+S77+S75</f>
        <v>15010000</v>
      </c>
      <c r="T61" s="9">
        <f t="shared" si="39"/>
        <v>1528000</v>
      </c>
      <c r="U61" s="9">
        <f t="shared" si="39"/>
        <v>0</v>
      </c>
      <c r="V61" s="9">
        <f t="shared" si="39"/>
        <v>-15010000</v>
      </c>
      <c r="W61" s="9">
        <f t="shared" si="39"/>
        <v>-1528000</v>
      </c>
      <c r="X61" s="9">
        <f t="shared" si="39"/>
        <v>-5965526.3600000003</v>
      </c>
      <c r="Y61" s="9">
        <f t="shared" si="39"/>
        <v>47630000</v>
      </c>
      <c r="Z61" s="9">
        <f t="shared" si="39"/>
        <v>0</v>
      </c>
      <c r="AA61" s="9">
        <f t="shared" si="39"/>
        <v>0</v>
      </c>
      <c r="AB61" s="24"/>
      <c r="AC61" s="24"/>
      <c r="AD61" s="24"/>
      <c r="AE61" s="24"/>
    </row>
    <row r="62" spans="1:31" s="2" customFormat="1" ht="32.25" customHeight="1" x14ac:dyDescent="0.2">
      <c r="A62" s="159"/>
      <c r="B62" s="160"/>
      <c r="C62" s="158"/>
      <c r="D62" s="30" t="s">
        <v>32</v>
      </c>
      <c r="E62" s="95" t="s">
        <v>21</v>
      </c>
      <c r="F62" s="95" t="s">
        <v>21</v>
      </c>
      <c r="G62" s="95" t="s">
        <v>21</v>
      </c>
      <c r="H62" s="95" t="s">
        <v>21</v>
      </c>
      <c r="I62" s="91">
        <v>0</v>
      </c>
      <c r="J62" s="9">
        <f>Утверждено07!J52-'Финансирование (2)'!J52</f>
        <v>0</v>
      </c>
      <c r="K62" s="9">
        <f>Утверждено07!K52-'Финансирование (2)'!K52</f>
        <v>0</v>
      </c>
      <c r="L62" s="9">
        <f>Утверждено07!L52-'Финансирование (2)'!L52</f>
        <v>0</v>
      </c>
      <c r="M62" s="9">
        <f>Утверждено07!M52-'Финансирование (2)'!M52</f>
        <v>0</v>
      </c>
      <c r="N62" s="9">
        <f>Утверждено07!N52-'Финансирование (2)'!N52</f>
        <v>0</v>
      </c>
      <c r="O62" s="9">
        <f>Утверждено07!O52-'Финансирование (2)'!O52</f>
        <v>0</v>
      </c>
      <c r="P62" s="9">
        <f>Утверждено07!P52-'Финансирование (2)'!P52</f>
        <v>0</v>
      </c>
      <c r="Q62" s="91">
        <f>Утверждено07!Q62-'Финансирование (2)'!Q62</f>
        <v>0</v>
      </c>
      <c r="R62" s="91">
        <f>Утверждено07!R62-'Финансирование (2)'!R62</f>
        <v>-5992867.3300000001</v>
      </c>
      <c r="S62" s="9">
        <f t="shared" ref="S62:AA62" si="40">S71+S73+S78+S76</f>
        <v>0</v>
      </c>
      <c r="T62" s="9">
        <f t="shared" si="40"/>
        <v>0</v>
      </c>
      <c r="U62" s="9">
        <f t="shared" si="40"/>
        <v>0</v>
      </c>
      <c r="V62" s="9">
        <f t="shared" si="40"/>
        <v>0</v>
      </c>
      <c r="W62" s="9">
        <f t="shared" si="40"/>
        <v>0</v>
      </c>
      <c r="X62" s="9">
        <f t="shared" si="40"/>
        <v>-5992867.3300000001</v>
      </c>
      <c r="Y62" s="9">
        <f t="shared" si="40"/>
        <v>0</v>
      </c>
      <c r="Z62" s="9">
        <f t="shared" si="40"/>
        <v>0</v>
      </c>
      <c r="AA62" s="9">
        <f t="shared" si="40"/>
        <v>0</v>
      </c>
      <c r="AB62" s="24"/>
      <c r="AC62" s="24"/>
      <c r="AD62" s="24"/>
      <c r="AE62" s="24"/>
    </row>
    <row r="63" spans="1:31" ht="84.75" customHeight="1" x14ac:dyDescent="0.2">
      <c r="A63" s="92">
        <v>31</v>
      </c>
      <c r="B63" s="96" t="s">
        <v>78</v>
      </c>
      <c r="C63" s="94" t="s">
        <v>317</v>
      </c>
      <c r="D63" s="92" t="s">
        <v>30</v>
      </c>
      <c r="E63" s="92" t="s">
        <v>21</v>
      </c>
      <c r="F63" s="92" t="s">
        <v>21</v>
      </c>
      <c r="G63" s="92" t="s">
        <v>21</v>
      </c>
      <c r="H63" s="92" t="s">
        <v>21</v>
      </c>
      <c r="I63" s="91">
        <f>Утверждено07!I63-'Финансирование (2)'!I63</f>
        <v>0</v>
      </c>
      <c r="J63" s="91">
        <f>Утверждено07!J53-'Финансирование (2)'!J53</f>
        <v>0</v>
      </c>
      <c r="K63" s="91">
        <f>Утверждено07!K53-'Финансирование (2)'!K53</f>
        <v>0</v>
      </c>
      <c r="L63" s="91">
        <f>Утверждено07!L53-'Финансирование (2)'!L53</f>
        <v>0</v>
      </c>
      <c r="M63" s="91">
        <f>Утверждено07!M53-'Финансирование (2)'!M53</f>
        <v>0</v>
      </c>
      <c r="N63" s="91">
        <f>Утверждено07!N53-'Финансирование (2)'!N53</f>
        <v>0</v>
      </c>
      <c r="O63" s="91">
        <f>Утверждено07!O53-'Финансирование (2)'!O53</f>
        <v>0</v>
      </c>
      <c r="P63" s="91">
        <f>Утверждено07!P53-'Финансирование (2)'!P53</f>
        <v>0</v>
      </c>
      <c r="Q63" s="91">
        <f>Утверждено07!Q63-'Финансирование (2)'!Q63</f>
        <v>0</v>
      </c>
      <c r="R63" s="91">
        <f>Утверждено07!R63-'Финансирование (2)'!R63</f>
        <v>0</v>
      </c>
      <c r="S63" s="91">
        <v>0</v>
      </c>
      <c r="T63" s="91">
        <v>0</v>
      </c>
      <c r="U63" s="91">
        <v>0</v>
      </c>
      <c r="V63" s="37">
        <f t="shared" si="22"/>
        <v>0</v>
      </c>
      <c r="W63" s="37">
        <f t="shared" si="22"/>
        <v>0</v>
      </c>
      <c r="X63" s="37">
        <f t="shared" si="23"/>
        <v>0</v>
      </c>
      <c r="Y63" s="91">
        <v>0</v>
      </c>
      <c r="Z63" s="91">
        <v>0</v>
      </c>
      <c r="AA63" s="91">
        <v>0</v>
      </c>
      <c r="AB63" s="5"/>
      <c r="AC63" s="5"/>
      <c r="AD63" s="5"/>
      <c r="AE63" s="5"/>
    </row>
    <row r="64" spans="1:31" ht="54.75" customHeight="1" x14ac:dyDescent="0.2">
      <c r="A64" s="92">
        <v>32</v>
      </c>
      <c r="B64" s="96" t="s">
        <v>79</v>
      </c>
      <c r="C64" s="94" t="s">
        <v>316</v>
      </c>
      <c r="D64" s="92" t="s">
        <v>30</v>
      </c>
      <c r="E64" s="92" t="s">
        <v>21</v>
      </c>
      <c r="F64" s="92" t="s">
        <v>21</v>
      </c>
      <c r="G64" s="92" t="s">
        <v>21</v>
      </c>
      <c r="H64" s="92" t="s">
        <v>21</v>
      </c>
      <c r="I64" s="91">
        <f>Утверждено07!I64-'Финансирование (2)'!I64</f>
        <v>0</v>
      </c>
      <c r="J64" s="91">
        <f>Утверждено07!J54-'Финансирование (2)'!J54</f>
        <v>0</v>
      </c>
      <c r="K64" s="91">
        <f>Утверждено07!K54-'Финансирование (2)'!K54</f>
        <v>0</v>
      </c>
      <c r="L64" s="91">
        <f>Утверждено07!L54-'Финансирование (2)'!L54</f>
        <v>0</v>
      </c>
      <c r="M64" s="91">
        <f>Утверждено07!M54-'Финансирование (2)'!M54</f>
        <v>0</v>
      </c>
      <c r="N64" s="91">
        <f>Утверждено07!N54-'Финансирование (2)'!N54</f>
        <v>0</v>
      </c>
      <c r="O64" s="91">
        <f>Утверждено07!O54-'Финансирование (2)'!O54</f>
        <v>0</v>
      </c>
      <c r="P64" s="91">
        <f>Утверждено07!P54-'Финансирование (2)'!P54</f>
        <v>0</v>
      </c>
      <c r="Q64" s="91">
        <f>Утверждено07!Q64-'Финансирование (2)'!Q64</f>
        <v>0</v>
      </c>
      <c r="R64" s="91">
        <f>Утверждено07!R64-'Финансирование (2)'!R64</f>
        <v>0</v>
      </c>
      <c r="S64" s="91">
        <v>0</v>
      </c>
      <c r="T64" s="91">
        <v>0</v>
      </c>
      <c r="U64" s="91">
        <v>0</v>
      </c>
      <c r="V64" s="37">
        <f t="shared" si="22"/>
        <v>0</v>
      </c>
      <c r="W64" s="37">
        <f t="shared" si="22"/>
        <v>0</v>
      </c>
      <c r="X64" s="37">
        <f t="shared" si="23"/>
        <v>0</v>
      </c>
      <c r="Y64" s="91">
        <v>0</v>
      </c>
      <c r="Z64" s="91">
        <v>0</v>
      </c>
      <c r="AA64" s="91">
        <v>0</v>
      </c>
      <c r="AB64" s="5"/>
      <c r="AC64" s="5"/>
      <c r="AD64" s="5"/>
      <c r="AE64" s="5"/>
    </row>
    <row r="65" spans="1:31" ht="90.75" customHeight="1" x14ac:dyDescent="0.2">
      <c r="A65" s="92">
        <v>33</v>
      </c>
      <c r="B65" s="96" t="s">
        <v>80</v>
      </c>
      <c r="C65" s="94" t="s">
        <v>318</v>
      </c>
      <c r="D65" s="92" t="s">
        <v>30</v>
      </c>
      <c r="E65" s="92" t="s">
        <v>21</v>
      </c>
      <c r="F65" s="92" t="s">
        <v>21</v>
      </c>
      <c r="G65" s="92" t="s">
        <v>21</v>
      </c>
      <c r="H65" s="92" t="s">
        <v>21</v>
      </c>
      <c r="I65" s="91">
        <f>Утверждено07!I65-'Финансирование (2)'!I65</f>
        <v>0</v>
      </c>
      <c r="J65" s="91">
        <f>Утверждено07!J55-'Финансирование (2)'!J55</f>
        <v>0</v>
      </c>
      <c r="K65" s="91">
        <f>Утверждено07!K55-'Финансирование (2)'!K55</f>
        <v>0</v>
      </c>
      <c r="L65" s="91">
        <f>Утверждено07!L55-'Финансирование (2)'!L55</f>
        <v>0</v>
      </c>
      <c r="M65" s="91">
        <f>Утверждено07!M55-'Финансирование (2)'!M55</f>
        <v>0</v>
      </c>
      <c r="N65" s="91">
        <f>Утверждено07!N55-'Финансирование (2)'!N55</f>
        <v>0</v>
      </c>
      <c r="O65" s="91">
        <f>Утверждено07!O55-'Финансирование (2)'!O55</f>
        <v>0</v>
      </c>
      <c r="P65" s="91">
        <f>Утверждено07!P55-'Финансирование (2)'!P55</f>
        <v>0</v>
      </c>
      <c r="Q65" s="91">
        <f>Утверждено07!Q65-'Финансирование (2)'!Q65</f>
        <v>0</v>
      </c>
      <c r="R65" s="91">
        <f>Утверждено07!R65-'Финансирование (2)'!R65</f>
        <v>0</v>
      </c>
      <c r="S65" s="91">
        <v>0</v>
      </c>
      <c r="T65" s="91">
        <v>0</v>
      </c>
      <c r="U65" s="91">
        <v>0</v>
      </c>
      <c r="V65" s="37">
        <f t="shared" si="22"/>
        <v>0</v>
      </c>
      <c r="W65" s="37">
        <f t="shared" si="22"/>
        <v>0</v>
      </c>
      <c r="X65" s="37">
        <f t="shared" si="23"/>
        <v>0</v>
      </c>
      <c r="Y65" s="91">
        <v>0</v>
      </c>
      <c r="Z65" s="91">
        <v>0</v>
      </c>
      <c r="AA65" s="91">
        <v>0</v>
      </c>
      <c r="AB65" s="5"/>
      <c r="AC65" s="5"/>
      <c r="AD65" s="5"/>
      <c r="AE65" s="5"/>
    </row>
    <row r="66" spans="1:31" ht="48" x14ac:dyDescent="0.2">
      <c r="A66" s="92">
        <v>34</v>
      </c>
      <c r="B66" s="96" t="s">
        <v>81</v>
      </c>
      <c r="C66" s="94" t="s">
        <v>319</v>
      </c>
      <c r="D66" s="92" t="s">
        <v>30</v>
      </c>
      <c r="E66" s="92" t="s">
        <v>21</v>
      </c>
      <c r="F66" s="92" t="s">
        <v>21</v>
      </c>
      <c r="G66" s="92" t="s">
        <v>21</v>
      </c>
      <c r="H66" s="92" t="s">
        <v>21</v>
      </c>
      <c r="I66" s="91">
        <f>Утверждено07!I66-'Финансирование (2)'!I66</f>
        <v>0</v>
      </c>
      <c r="J66" s="91">
        <f>Утверждено07!J56-'Финансирование (2)'!J56</f>
        <v>0</v>
      </c>
      <c r="K66" s="91">
        <f>Утверждено07!K56-'Финансирование (2)'!K56</f>
        <v>0</v>
      </c>
      <c r="L66" s="91">
        <f>Утверждено07!L56-'Финансирование (2)'!L56</f>
        <v>0</v>
      </c>
      <c r="M66" s="91">
        <f>Утверждено07!M56-'Финансирование (2)'!M56</f>
        <v>0</v>
      </c>
      <c r="N66" s="91">
        <f>Утверждено07!N56-'Финансирование (2)'!N56</f>
        <v>0</v>
      </c>
      <c r="O66" s="91">
        <f>Утверждено07!O56-'Финансирование (2)'!O56</f>
        <v>0</v>
      </c>
      <c r="P66" s="91">
        <f>Утверждено07!P56-'Финансирование (2)'!P56</f>
        <v>0</v>
      </c>
      <c r="Q66" s="91">
        <f>Утверждено07!Q66-'Финансирование (2)'!Q66</f>
        <v>0</v>
      </c>
      <c r="R66" s="91">
        <f>Утверждено07!R66-'Финансирование (2)'!R66</f>
        <v>0</v>
      </c>
      <c r="S66" s="91">
        <v>0</v>
      </c>
      <c r="T66" s="91">
        <v>0</v>
      </c>
      <c r="U66" s="91">
        <v>0</v>
      </c>
      <c r="V66" s="37">
        <f t="shared" si="22"/>
        <v>0</v>
      </c>
      <c r="W66" s="37">
        <f t="shared" si="22"/>
        <v>0</v>
      </c>
      <c r="X66" s="37">
        <f t="shared" si="23"/>
        <v>0</v>
      </c>
      <c r="Y66" s="91">
        <v>0</v>
      </c>
      <c r="Z66" s="91">
        <v>0</v>
      </c>
      <c r="AA66" s="91">
        <v>0</v>
      </c>
      <c r="AB66" s="5"/>
      <c r="AC66" s="5"/>
      <c r="AD66" s="5"/>
      <c r="AE66" s="5"/>
    </row>
    <row r="67" spans="1:31" ht="85.5" customHeight="1" x14ac:dyDescent="0.2">
      <c r="A67" s="92">
        <v>35</v>
      </c>
      <c r="B67" s="96" t="s">
        <v>82</v>
      </c>
      <c r="C67" s="94" t="s">
        <v>316</v>
      </c>
      <c r="D67" s="92" t="s">
        <v>30</v>
      </c>
      <c r="E67" s="92" t="s">
        <v>21</v>
      </c>
      <c r="F67" s="92" t="s">
        <v>21</v>
      </c>
      <c r="G67" s="92" t="s">
        <v>21</v>
      </c>
      <c r="H67" s="92" t="s">
        <v>21</v>
      </c>
      <c r="I67" s="91">
        <f>Утверждено07!I67-'Финансирование (2)'!I67</f>
        <v>0</v>
      </c>
      <c r="J67" s="91">
        <f>Утверждено07!J57-'Финансирование (2)'!J57</f>
        <v>0</v>
      </c>
      <c r="K67" s="91">
        <f>Утверждено07!K57-'Финансирование (2)'!K57</f>
        <v>0</v>
      </c>
      <c r="L67" s="91">
        <f>Утверждено07!L57-'Финансирование (2)'!L57</f>
        <v>0</v>
      </c>
      <c r="M67" s="91">
        <f>Утверждено07!M57-'Финансирование (2)'!M57</f>
        <v>0</v>
      </c>
      <c r="N67" s="91">
        <f>Утверждено07!N57-'Финансирование (2)'!N57</f>
        <v>0</v>
      </c>
      <c r="O67" s="91">
        <f>Утверждено07!O57-'Финансирование (2)'!O57</f>
        <v>0</v>
      </c>
      <c r="P67" s="91">
        <f>Утверждено07!P57-'Финансирование (2)'!P57</f>
        <v>0</v>
      </c>
      <c r="Q67" s="91">
        <f>Утверждено07!Q67-'Финансирование (2)'!Q67</f>
        <v>0</v>
      </c>
      <c r="R67" s="91">
        <f>Утверждено07!R67-'Финансирование (2)'!R67</f>
        <v>0</v>
      </c>
      <c r="S67" s="91">
        <v>0</v>
      </c>
      <c r="T67" s="91">
        <v>0</v>
      </c>
      <c r="U67" s="91">
        <v>0</v>
      </c>
      <c r="V67" s="37">
        <f t="shared" si="22"/>
        <v>0</v>
      </c>
      <c r="W67" s="37">
        <f t="shared" si="22"/>
        <v>0</v>
      </c>
      <c r="X67" s="37">
        <f t="shared" si="23"/>
        <v>0</v>
      </c>
      <c r="Y67" s="91">
        <v>0</v>
      </c>
      <c r="Z67" s="91">
        <v>0</v>
      </c>
      <c r="AA67" s="91">
        <v>0</v>
      </c>
      <c r="AB67" s="5"/>
      <c r="AC67" s="5"/>
      <c r="AD67" s="5"/>
      <c r="AE67" s="5"/>
    </row>
    <row r="68" spans="1:31" ht="82.5" customHeight="1" x14ac:dyDescent="0.2">
      <c r="A68" s="92">
        <v>36</v>
      </c>
      <c r="B68" s="96" t="s">
        <v>83</v>
      </c>
      <c r="C68" s="94" t="s">
        <v>320</v>
      </c>
      <c r="D68" s="92" t="s">
        <v>30</v>
      </c>
      <c r="E68" s="92" t="s">
        <v>21</v>
      </c>
      <c r="F68" s="92" t="s">
        <v>21</v>
      </c>
      <c r="G68" s="92" t="s">
        <v>21</v>
      </c>
      <c r="H68" s="92" t="s">
        <v>21</v>
      </c>
      <c r="I68" s="91">
        <f>Утверждено07!I68-'Финансирование (2)'!I68</f>
        <v>0</v>
      </c>
      <c r="J68" s="91">
        <f>Утверждено07!J58-'Финансирование (2)'!J58</f>
        <v>0</v>
      </c>
      <c r="K68" s="91">
        <f>Утверждено07!K58-'Финансирование (2)'!K58</f>
        <v>0</v>
      </c>
      <c r="L68" s="91">
        <f>Утверждено07!L58-'Финансирование (2)'!L58</f>
        <v>0</v>
      </c>
      <c r="M68" s="91">
        <f>Утверждено07!M58-'Финансирование (2)'!M58</f>
        <v>0</v>
      </c>
      <c r="N68" s="91">
        <f>Утверждено07!N58-'Финансирование (2)'!N58</f>
        <v>0</v>
      </c>
      <c r="O68" s="91">
        <f>Утверждено07!O58-'Финансирование (2)'!O58</f>
        <v>0</v>
      </c>
      <c r="P68" s="91">
        <f>Утверждено07!P58-'Финансирование (2)'!P58</f>
        <v>0</v>
      </c>
      <c r="Q68" s="91">
        <f>Утверждено07!Q68-'Финансирование (2)'!Q68</f>
        <v>0</v>
      </c>
      <c r="R68" s="91">
        <f>Утверждено07!R68-'Финансирование (2)'!R68</f>
        <v>0</v>
      </c>
      <c r="S68" s="91">
        <v>0</v>
      </c>
      <c r="T68" s="91">
        <v>0</v>
      </c>
      <c r="U68" s="91">
        <v>0</v>
      </c>
      <c r="V68" s="37">
        <f t="shared" si="22"/>
        <v>0</v>
      </c>
      <c r="W68" s="37">
        <f t="shared" si="22"/>
        <v>0</v>
      </c>
      <c r="X68" s="37">
        <f t="shared" si="23"/>
        <v>0</v>
      </c>
      <c r="Y68" s="91">
        <v>0</v>
      </c>
      <c r="Z68" s="91">
        <v>0</v>
      </c>
      <c r="AA68" s="91">
        <v>0</v>
      </c>
      <c r="AB68" s="5"/>
      <c r="AC68" s="5"/>
      <c r="AD68" s="5"/>
      <c r="AE68" s="5"/>
    </row>
    <row r="69" spans="1:31" ht="52.5" customHeight="1" x14ac:dyDescent="0.2">
      <c r="A69" s="92">
        <v>37</v>
      </c>
      <c r="B69" s="96" t="s">
        <v>84</v>
      </c>
      <c r="C69" s="94" t="s">
        <v>318</v>
      </c>
      <c r="D69" s="92" t="s">
        <v>30</v>
      </c>
      <c r="E69" s="92" t="s">
        <v>21</v>
      </c>
      <c r="F69" s="92" t="s">
        <v>21</v>
      </c>
      <c r="G69" s="92" t="s">
        <v>21</v>
      </c>
      <c r="H69" s="92" t="s">
        <v>21</v>
      </c>
      <c r="I69" s="91">
        <f>Утверждено07!I69-'Финансирование (2)'!I69</f>
        <v>0</v>
      </c>
      <c r="J69" s="91">
        <f>Утверждено07!J59-'Финансирование (2)'!J59</f>
        <v>0</v>
      </c>
      <c r="K69" s="91">
        <f>Утверждено07!K59-'Финансирование (2)'!K59</f>
        <v>0</v>
      </c>
      <c r="L69" s="91">
        <f>Утверждено07!L59-'Финансирование (2)'!L59</f>
        <v>0</v>
      </c>
      <c r="M69" s="91">
        <f>Утверждено07!M59-'Финансирование (2)'!M59</f>
        <v>0</v>
      </c>
      <c r="N69" s="91">
        <f>Утверждено07!N59-'Финансирование (2)'!N59</f>
        <v>0</v>
      </c>
      <c r="O69" s="91">
        <f>Утверждено07!O59-'Финансирование (2)'!O59</f>
        <v>0</v>
      </c>
      <c r="P69" s="91">
        <f>Утверждено07!P59-'Финансирование (2)'!P59</f>
        <v>0</v>
      </c>
      <c r="Q69" s="91">
        <f>Утверждено07!Q69-'Финансирование (2)'!Q69</f>
        <v>0</v>
      </c>
      <c r="R69" s="91">
        <f>Утверждено07!R69-'Финансирование (2)'!R69</f>
        <v>0</v>
      </c>
      <c r="S69" s="91">
        <v>0</v>
      </c>
      <c r="T69" s="91">
        <v>0</v>
      </c>
      <c r="U69" s="91">
        <v>0</v>
      </c>
      <c r="V69" s="37">
        <f t="shared" si="22"/>
        <v>0</v>
      </c>
      <c r="W69" s="37">
        <f t="shared" si="22"/>
        <v>0</v>
      </c>
      <c r="X69" s="37">
        <f t="shared" si="23"/>
        <v>0</v>
      </c>
      <c r="Y69" s="91">
        <v>0</v>
      </c>
      <c r="Z69" s="91">
        <v>0</v>
      </c>
      <c r="AA69" s="91">
        <v>0</v>
      </c>
      <c r="AB69" s="5"/>
      <c r="AC69" s="5"/>
      <c r="AD69" s="5"/>
      <c r="AE69" s="5"/>
    </row>
    <row r="70" spans="1:31" ht="59.25" customHeight="1" x14ac:dyDescent="0.2">
      <c r="A70" s="146">
        <v>38</v>
      </c>
      <c r="B70" s="155" t="s">
        <v>85</v>
      </c>
      <c r="C70" s="154" t="s">
        <v>299</v>
      </c>
      <c r="D70" s="92" t="s">
        <v>314</v>
      </c>
      <c r="E70" s="92" t="s">
        <v>21</v>
      </c>
      <c r="F70" s="92" t="s">
        <v>21</v>
      </c>
      <c r="G70" s="92" t="s">
        <v>21</v>
      </c>
      <c r="H70" s="92" t="s">
        <v>21</v>
      </c>
      <c r="I70" s="91">
        <f>Утверждено07!I70-'Финансирование (2)'!I70</f>
        <v>0</v>
      </c>
      <c r="J70" s="91">
        <f>Утверждено07!J60-'Финансирование (2)'!J60</f>
        <v>0</v>
      </c>
      <c r="K70" s="91">
        <f>Утверждено07!K60-'Финансирование (2)'!K60</f>
        <v>0</v>
      </c>
      <c r="L70" s="91">
        <f>Утверждено07!L60-'Финансирование (2)'!L60</f>
        <v>0</v>
      </c>
      <c r="M70" s="91">
        <f>Утверждено07!M60-'Финансирование (2)'!M60</f>
        <v>0</v>
      </c>
      <c r="N70" s="91">
        <f>Утверждено07!N60-'Финансирование (2)'!N60</f>
        <v>0</v>
      </c>
      <c r="O70" s="91">
        <f>Утверждено07!O60-'Финансирование (2)'!O60</f>
        <v>0</v>
      </c>
      <c r="P70" s="91">
        <f>Утверждено07!P60-'Финансирование (2)'!P60</f>
        <v>0</v>
      </c>
      <c r="Q70" s="91">
        <f>Утверждено07!Q70-'Финансирование (2)'!Q70</f>
        <v>0</v>
      </c>
      <c r="R70" s="91">
        <f>Утверждено07!R70-'Финансирование (2)'!R70</f>
        <v>0</v>
      </c>
      <c r="S70" s="91">
        <v>0</v>
      </c>
      <c r="T70" s="91">
        <v>0</v>
      </c>
      <c r="U70" s="91">
        <v>0</v>
      </c>
      <c r="V70" s="37">
        <f t="shared" si="22"/>
        <v>0</v>
      </c>
      <c r="W70" s="37">
        <f t="shared" si="22"/>
        <v>0</v>
      </c>
      <c r="X70" s="37">
        <f t="shared" si="23"/>
        <v>0</v>
      </c>
      <c r="Y70" s="91">
        <v>0</v>
      </c>
      <c r="Z70" s="91">
        <v>0</v>
      </c>
      <c r="AA70" s="91">
        <v>0</v>
      </c>
      <c r="AB70" s="5"/>
      <c r="AC70" s="5"/>
      <c r="AD70" s="5"/>
      <c r="AE70" s="5"/>
    </row>
    <row r="71" spans="1:31" ht="39.75" customHeight="1" x14ac:dyDescent="0.2">
      <c r="A71" s="146"/>
      <c r="B71" s="155"/>
      <c r="C71" s="154"/>
      <c r="D71" s="92" t="s">
        <v>47</v>
      </c>
      <c r="E71" s="92" t="s">
        <v>21</v>
      </c>
      <c r="F71" s="92" t="s">
        <v>21</v>
      </c>
      <c r="G71" s="92" t="s">
        <v>21</v>
      </c>
      <c r="H71" s="92" t="s">
        <v>21</v>
      </c>
      <c r="I71" s="91">
        <f>Утверждено07!I71-'Финансирование (2)'!I71</f>
        <v>0</v>
      </c>
      <c r="J71" s="91">
        <f>Утверждено07!J61-'Финансирование (2)'!J61</f>
        <v>0</v>
      </c>
      <c r="K71" s="91">
        <f>Утверждено07!K61-'Финансирование (2)'!K61</f>
        <v>0</v>
      </c>
      <c r="L71" s="91">
        <f>Утверждено07!L61-'Финансирование (2)'!L61</f>
        <v>0</v>
      </c>
      <c r="M71" s="91">
        <f>Утверждено07!M61-'Финансирование (2)'!M61</f>
        <v>0</v>
      </c>
      <c r="N71" s="91">
        <f>Утверждено07!N61-'Финансирование (2)'!N61</f>
        <v>0</v>
      </c>
      <c r="O71" s="91">
        <f>Утверждено07!O61-'Финансирование (2)'!O61</f>
        <v>0</v>
      </c>
      <c r="P71" s="91">
        <f>Утверждено07!P61-'Финансирование (2)'!P61</f>
        <v>0</v>
      </c>
      <c r="Q71" s="91">
        <f>Утверждено07!Q71-'Финансирование (2)'!Q71</f>
        <v>0</v>
      </c>
      <c r="R71" s="91">
        <f>Утверждено07!R71-'Финансирование (2)'!R71</f>
        <v>0</v>
      </c>
      <c r="S71" s="91">
        <v>0</v>
      </c>
      <c r="T71" s="91">
        <v>0</v>
      </c>
      <c r="U71" s="91">
        <v>0</v>
      </c>
      <c r="V71" s="37">
        <f t="shared" si="22"/>
        <v>0</v>
      </c>
      <c r="W71" s="37">
        <f t="shared" si="22"/>
        <v>0</v>
      </c>
      <c r="X71" s="37">
        <f t="shared" si="23"/>
        <v>0</v>
      </c>
      <c r="Y71" s="91">
        <v>0</v>
      </c>
      <c r="Z71" s="91">
        <v>0</v>
      </c>
      <c r="AA71" s="91">
        <v>0</v>
      </c>
      <c r="AB71" s="5"/>
      <c r="AC71" s="5"/>
      <c r="AD71" s="5"/>
      <c r="AE71" s="5"/>
    </row>
    <row r="72" spans="1:31" ht="35.25" customHeight="1" x14ac:dyDescent="0.2">
      <c r="A72" s="146">
        <v>39</v>
      </c>
      <c r="B72" s="163" t="s">
        <v>86</v>
      </c>
      <c r="C72" s="154" t="s">
        <v>321</v>
      </c>
      <c r="D72" s="92" t="s">
        <v>314</v>
      </c>
      <c r="E72" s="92" t="s">
        <v>21</v>
      </c>
      <c r="F72" s="92" t="s">
        <v>21</v>
      </c>
      <c r="G72" s="92" t="s">
        <v>21</v>
      </c>
      <c r="H72" s="92" t="s">
        <v>21</v>
      </c>
      <c r="I72" s="91">
        <f>Утверждено07!I72-'Финансирование (2)'!I72</f>
        <v>0</v>
      </c>
      <c r="J72" s="91">
        <f>Утверждено07!J62-'Финансирование (2)'!J62</f>
        <v>0</v>
      </c>
      <c r="K72" s="91">
        <f>Утверждено07!K62-'Финансирование (2)'!K62</f>
        <v>0</v>
      </c>
      <c r="L72" s="91">
        <f>Утверждено07!L62-'Финансирование (2)'!L62</f>
        <v>0</v>
      </c>
      <c r="M72" s="91">
        <f>Утверждено07!M62-'Финансирование (2)'!M62</f>
        <v>0</v>
      </c>
      <c r="N72" s="91">
        <f>Утверждено07!N62-'Финансирование (2)'!N62</f>
        <v>0</v>
      </c>
      <c r="O72" s="91">
        <f>Утверждено07!O62-'Финансирование (2)'!O62</f>
        <v>0</v>
      </c>
      <c r="P72" s="91">
        <f>Утверждено07!P62-'Финансирование (2)'!P62</f>
        <v>0</v>
      </c>
      <c r="Q72" s="91">
        <f>Утверждено07!Q72-'Финансирование (2)'!Q72</f>
        <v>0</v>
      </c>
      <c r="R72" s="91">
        <f>Утверждено07!R72-'Финансирование (2)'!R72</f>
        <v>0</v>
      </c>
      <c r="S72" s="91">
        <v>0</v>
      </c>
      <c r="T72" s="91">
        <v>0</v>
      </c>
      <c r="U72" s="91">
        <v>0</v>
      </c>
      <c r="V72" s="37">
        <f t="shared" si="22"/>
        <v>0</v>
      </c>
      <c r="W72" s="37">
        <f t="shared" si="22"/>
        <v>0</v>
      </c>
      <c r="X72" s="37">
        <f t="shared" si="23"/>
        <v>0</v>
      </c>
      <c r="Y72" s="91">
        <v>0</v>
      </c>
      <c r="Z72" s="91">
        <v>0</v>
      </c>
      <c r="AA72" s="91">
        <v>0</v>
      </c>
      <c r="AB72" s="5"/>
      <c r="AC72" s="5"/>
      <c r="AD72" s="5"/>
      <c r="AE72" s="5"/>
    </row>
    <row r="73" spans="1:31" ht="28.5" customHeight="1" x14ac:dyDescent="0.2">
      <c r="A73" s="146"/>
      <c r="B73" s="163"/>
      <c r="C73" s="154"/>
      <c r="D73" s="92" t="s">
        <v>47</v>
      </c>
      <c r="E73" s="92" t="s">
        <v>21</v>
      </c>
      <c r="F73" s="92" t="s">
        <v>21</v>
      </c>
      <c r="G73" s="92" t="s">
        <v>21</v>
      </c>
      <c r="H73" s="92" t="s">
        <v>21</v>
      </c>
      <c r="I73" s="91">
        <f>Утверждено07!I73-'Финансирование (2)'!I73</f>
        <v>0</v>
      </c>
      <c r="J73" s="91">
        <f>Утверждено07!J63-'Финансирование (2)'!J63</f>
        <v>0</v>
      </c>
      <c r="K73" s="91">
        <f>Утверждено07!K63-'Финансирование (2)'!K63</f>
        <v>0</v>
      </c>
      <c r="L73" s="91">
        <f>Утверждено07!L63-'Финансирование (2)'!L63</f>
        <v>0</v>
      </c>
      <c r="M73" s="91">
        <f>Утверждено07!M63-'Финансирование (2)'!M63</f>
        <v>0</v>
      </c>
      <c r="N73" s="91">
        <f>Утверждено07!N63-'Финансирование (2)'!N63</f>
        <v>0</v>
      </c>
      <c r="O73" s="91">
        <f>Утверждено07!O63-'Финансирование (2)'!O63</f>
        <v>0</v>
      </c>
      <c r="P73" s="91">
        <f>Утверждено07!P63-'Финансирование (2)'!P63</f>
        <v>0</v>
      </c>
      <c r="Q73" s="91">
        <f>Утверждено07!Q73-'Финансирование (2)'!Q73</f>
        <v>0</v>
      </c>
      <c r="R73" s="91">
        <f>Утверждено07!R73-'Финансирование (2)'!R73</f>
        <v>0</v>
      </c>
      <c r="S73" s="91">
        <v>0</v>
      </c>
      <c r="T73" s="91">
        <v>0</v>
      </c>
      <c r="U73" s="91">
        <v>0</v>
      </c>
      <c r="V73" s="37">
        <f t="shared" si="22"/>
        <v>0</v>
      </c>
      <c r="W73" s="37">
        <f t="shared" si="22"/>
        <v>0</v>
      </c>
      <c r="X73" s="37">
        <f t="shared" si="23"/>
        <v>0</v>
      </c>
      <c r="Y73" s="91">
        <v>0</v>
      </c>
      <c r="Z73" s="91">
        <v>0</v>
      </c>
      <c r="AA73" s="91">
        <v>0</v>
      </c>
      <c r="AB73" s="5"/>
      <c r="AC73" s="5"/>
      <c r="AD73" s="5"/>
      <c r="AE73" s="5"/>
    </row>
    <row r="74" spans="1:31" ht="36.75" customHeight="1" x14ac:dyDescent="0.2">
      <c r="A74" s="92">
        <v>40</v>
      </c>
      <c r="B74" s="96" t="s">
        <v>108</v>
      </c>
      <c r="C74" s="94" t="s">
        <v>299</v>
      </c>
      <c r="D74" s="92" t="s">
        <v>314</v>
      </c>
      <c r="E74" s="92" t="s">
        <v>21</v>
      </c>
      <c r="F74" s="92" t="s">
        <v>21</v>
      </c>
      <c r="G74" s="92" t="s">
        <v>21</v>
      </c>
      <c r="H74" s="92" t="s">
        <v>21</v>
      </c>
      <c r="I74" s="91">
        <v>0</v>
      </c>
      <c r="J74" s="91">
        <f>Утверждено07!J64-'Финансирование (2)'!J64</f>
        <v>0</v>
      </c>
      <c r="K74" s="91">
        <f>Утверждено07!K64-'Финансирование (2)'!K64</f>
        <v>0</v>
      </c>
      <c r="L74" s="91">
        <f>Утверждено07!L64-'Финансирование (2)'!L64</f>
        <v>0</v>
      </c>
      <c r="M74" s="91">
        <f>Утверждено07!M64-'Финансирование (2)'!M64</f>
        <v>0</v>
      </c>
      <c r="N74" s="91">
        <f>Утверждено07!N64-'Финансирование (2)'!N64</f>
        <v>0</v>
      </c>
      <c r="O74" s="91">
        <f>Утверждено07!O64-'Финансирование (2)'!O64</f>
        <v>0</v>
      </c>
      <c r="P74" s="91">
        <f>Утверждено07!P64-'Финансирование (2)'!P64</f>
        <v>0</v>
      </c>
      <c r="Q74" s="91">
        <f>Утверждено07!Q74-'Финансирование (2)'!Q74</f>
        <v>1528000</v>
      </c>
      <c r="R74" s="91">
        <f>Утверждено07!R74-'Финансирование (2)'!R74</f>
        <v>1528000</v>
      </c>
      <c r="S74" s="91">
        <v>15010000</v>
      </c>
      <c r="T74" s="91">
        <v>1528000</v>
      </c>
      <c r="U74" s="91"/>
      <c r="V74" s="37">
        <f t="shared" si="22"/>
        <v>-15010000</v>
      </c>
      <c r="W74" s="37">
        <f t="shared" si="22"/>
        <v>-1528000</v>
      </c>
      <c r="X74" s="37">
        <f t="shared" si="23"/>
        <v>1528000</v>
      </c>
      <c r="Y74" s="91">
        <v>0</v>
      </c>
      <c r="Z74" s="91">
        <v>0</v>
      </c>
      <c r="AA74" s="91">
        <v>0</v>
      </c>
      <c r="AB74" s="5"/>
      <c r="AC74" s="5"/>
      <c r="AD74" s="5"/>
      <c r="AE74" s="5"/>
    </row>
    <row r="75" spans="1:31" s="5" customFormat="1" ht="36" customHeight="1" x14ac:dyDescent="0.2">
      <c r="A75" s="164">
        <v>41</v>
      </c>
      <c r="B75" s="166" t="s">
        <v>111</v>
      </c>
      <c r="C75" s="154" t="s">
        <v>321</v>
      </c>
      <c r="D75" s="92" t="s">
        <v>314</v>
      </c>
      <c r="E75" s="92" t="s">
        <v>21</v>
      </c>
      <c r="F75" s="92" t="s">
        <v>21</v>
      </c>
      <c r="G75" s="92" t="s">
        <v>21</v>
      </c>
      <c r="H75" s="92" t="s">
        <v>21</v>
      </c>
      <c r="I75" s="91">
        <v>0</v>
      </c>
      <c r="J75" s="91">
        <f>Утверждено07!J65-'Финансирование (2)'!J65</f>
        <v>0</v>
      </c>
      <c r="K75" s="91">
        <f>Утверждено07!K65-'Финансирование (2)'!K65</f>
        <v>0</v>
      </c>
      <c r="L75" s="91">
        <f>Утверждено07!L65-'Финансирование (2)'!L65</f>
        <v>0</v>
      </c>
      <c r="M75" s="91">
        <f>Утверждено07!M65-'Финансирование (2)'!M65</f>
        <v>0</v>
      </c>
      <c r="N75" s="91">
        <f>Утверждено07!N65-'Финансирование (2)'!N65</f>
        <v>0</v>
      </c>
      <c r="O75" s="91">
        <f>Утверждено07!O65-'Финансирование (2)'!O65</f>
        <v>0</v>
      </c>
      <c r="P75" s="91">
        <f>Утверждено07!P65-'Финансирование (2)'!P65</f>
        <v>0</v>
      </c>
      <c r="Q75" s="91">
        <f>Утверждено07!Q75-'Финансирование (2)'!Q75</f>
        <v>0</v>
      </c>
      <c r="R75" s="91">
        <f>Утверждено07!R75-'Финансирование (2)'!R75</f>
        <v>-7493526.3600000003</v>
      </c>
      <c r="V75" s="37">
        <f t="shared" si="22"/>
        <v>0</v>
      </c>
      <c r="W75" s="37">
        <f t="shared" si="22"/>
        <v>0</v>
      </c>
      <c r="X75" s="37">
        <f t="shared" si="23"/>
        <v>-7493526.3600000003</v>
      </c>
      <c r="Y75" s="91">
        <v>0</v>
      </c>
      <c r="Z75" s="91">
        <v>0</v>
      </c>
      <c r="AA75" s="91">
        <v>0</v>
      </c>
    </row>
    <row r="76" spans="1:31" s="5" customFormat="1" ht="36" customHeight="1" x14ac:dyDescent="0.2">
      <c r="A76" s="165"/>
      <c r="B76" s="167"/>
      <c r="C76" s="154"/>
      <c r="D76" s="92" t="s">
        <v>47</v>
      </c>
      <c r="E76" s="92" t="s">
        <v>21</v>
      </c>
      <c r="F76" s="92" t="s">
        <v>21</v>
      </c>
      <c r="G76" s="92" t="s">
        <v>21</v>
      </c>
      <c r="H76" s="92" t="s">
        <v>21</v>
      </c>
      <c r="I76" s="91">
        <v>0</v>
      </c>
      <c r="J76" s="91">
        <f>Утверждено07!J66-'Финансирование (2)'!J66</f>
        <v>0</v>
      </c>
      <c r="K76" s="91">
        <f>Утверждено07!K66-'Финансирование (2)'!K66</f>
        <v>0</v>
      </c>
      <c r="L76" s="91">
        <f>Утверждено07!L66-'Финансирование (2)'!L66</f>
        <v>0</v>
      </c>
      <c r="M76" s="91">
        <f>Утверждено07!M66-'Финансирование (2)'!M66</f>
        <v>0</v>
      </c>
      <c r="N76" s="91">
        <f>Утверждено07!N66-'Финансирование (2)'!N66</f>
        <v>0</v>
      </c>
      <c r="O76" s="91">
        <f>Утверждено07!O66-'Финансирование (2)'!O66</f>
        <v>0</v>
      </c>
      <c r="P76" s="91">
        <f>Утверждено07!P66-'Финансирование (2)'!P66</f>
        <v>0</v>
      </c>
      <c r="Q76" s="91">
        <f>Утверждено07!Q76-'Финансирование (2)'!Q76</f>
        <v>0</v>
      </c>
      <c r="R76" s="91">
        <f>Утверждено07!R76-'Финансирование (2)'!R76</f>
        <v>-5992867.3300000001</v>
      </c>
      <c r="V76" s="37">
        <f t="shared" si="22"/>
        <v>0</v>
      </c>
      <c r="W76" s="37">
        <f t="shared" si="22"/>
        <v>0</v>
      </c>
      <c r="X76" s="37">
        <f t="shared" si="23"/>
        <v>-5992867.3300000001</v>
      </c>
      <c r="Y76" s="91">
        <v>0</v>
      </c>
      <c r="Z76" s="91">
        <v>0</v>
      </c>
      <c r="AA76" s="91">
        <v>0</v>
      </c>
    </row>
    <row r="77" spans="1:31" s="5" customFormat="1" ht="36.75" customHeight="1" x14ac:dyDescent="0.2">
      <c r="A77" s="164">
        <v>42</v>
      </c>
      <c r="B77" s="222" t="s">
        <v>287</v>
      </c>
      <c r="C77" s="154" t="s">
        <v>321</v>
      </c>
      <c r="D77" s="92" t="s">
        <v>314</v>
      </c>
      <c r="E77" s="92" t="s">
        <v>21</v>
      </c>
      <c r="F77" s="92" t="s">
        <v>21</v>
      </c>
      <c r="G77" s="92" t="s">
        <v>21</v>
      </c>
      <c r="H77" s="92" t="s">
        <v>21</v>
      </c>
      <c r="I77" s="91">
        <v>0</v>
      </c>
      <c r="J77" s="91">
        <v>0</v>
      </c>
      <c r="K77" s="91">
        <v>0</v>
      </c>
      <c r="L77" s="91">
        <v>0</v>
      </c>
      <c r="M77" s="91">
        <v>0</v>
      </c>
      <c r="N77" s="91">
        <v>0</v>
      </c>
      <c r="O77" s="91">
        <v>0</v>
      </c>
      <c r="P77" s="9">
        <f t="shared" ref="P77" si="41">P79</f>
        <v>0</v>
      </c>
      <c r="Q77" s="91">
        <f>Утверждено07!Q57-'Финансирование (2)'!Q57</f>
        <v>0</v>
      </c>
      <c r="R77" s="91">
        <f>Утверждено07!R57-'Финансирование (2)'!R57</f>
        <v>0</v>
      </c>
      <c r="V77" s="37">
        <f t="shared" si="22"/>
        <v>0</v>
      </c>
      <c r="W77" s="37">
        <f t="shared" si="22"/>
        <v>0</v>
      </c>
      <c r="X77" s="37">
        <f t="shared" si="23"/>
        <v>0</v>
      </c>
      <c r="Y77" s="91">
        <v>47630000</v>
      </c>
      <c r="Z77" s="91">
        <v>0</v>
      </c>
      <c r="AA77" s="91">
        <v>0</v>
      </c>
    </row>
    <row r="78" spans="1:31" s="5" customFormat="1" ht="54" customHeight="1" x14ac:dyDescent="0.2">
      <c r="A78" s="165"/>
      <c r="B78" s="223"/>
      <c r="C78" s="154"/>
      <c r="D78" s="92" t="s">
        <v>47</v>
      </c>
      <c r="E78" s="92" t="s">
        <v>21</v>
      </c>
      <c r="F78" s="92" t="s">
        <v>21</v>
      </c>
      <c r="G78" s="92" t="s">
        <v>21</v>
      </c>
      <c r="H78" s="92" t="s">
        <v>21</v>
      </c>
      <c r="I78" s="91">
        <v>0</v>
      </c>
      <c r="J78" s="91">
        <v>0</v>
      </c>
      <c r="K78" s="91">
        <v>0</v>
      </c>
      <c r="L78" s="91">
        <v>0</v>
      </c>
      <c r="M78" s="91">
        <v>0</v>
      </c>
      <c r="N78" s="91">
        <v>0</v>
      </c>
      <c r="O78" s="91">
        <v>0</v>
      </c>
      <c r="P78" s="9">
        <f>P81</f>
        <v>0</v>
      </c>
      <c r="Q78" s="91">
        <f>Утверждено07!Q58-'Финансирование (2)'!Q58</f>
        <v>0</v>
      </c>
      <c r="R78" s="91">
        <f>Утверждено07!R58-'Финансирование (2)'!R58</f>
        <v>0</v>
      </c>
      <c r="V78" s="37">
        <f t="shared" si="22"/>
        <v>0</v>
      </c>
      <c r="W78" s="37">
        <f t="shared" si="22"/>
        <v>0</v>
      </c>
      <c r="X78" s="37">
        <f t="shared" si="23"/>
        <v>0</v>
      </c>
      <c r="Y78" s="91">
        <v>0</v>
      </c>
      <c r="Z78" s="91">
        <v>0</v>
      </c>
      <c r="AA78" s="91">
        <v>0</v>
      </c>
    </row>
    <row r="79" spans="1:31" s="2" customFormat="1" ht="33" customHeight="1" x14ac:dyDescent="0.2">
      <c r="A79" s="161">
        <v>43</v>
      </c>
      <c r="B79" s="156" t="s">
        <v>109</v>
      </c>
      <c r="C79" s="156" t="s">
        <v>322</v>
      </c>
      <c r="D79" s="95" t="s">
        <v>30</v>
      </c>
      <c r="E79" s="95" t="s">
        <v>21</v>
      </c>
      <c r="F79" s="95" t="s">
        <v>21</v>
      </c>
      <c r="G79" s="95" t="s">
        <v>21</v>
      </c>
      <c r="H79" s="95" t="s">
        <v>21</v>
      </c>
      <c r="I79" s="91">
        <v>0</v>
      </c>
      <c r="J79" s="9">
        <f>Утверждено07!J77-'Финансирование (2)'!J79</f>
        <v>0</v>
      </c>
      <c r="K79" s="9">
        <f>Утверждено07!K77-'Финансирование (2)'!K79</f>
        <v>0</v>
      </c>
      <c r="L79" s="9">
        <f>Утверждено07!L77-'Финансирование (2)'!L79</f>
        <v>0</v>
      </c>
      <c r="M79" s="9">
        <f>Утверждено07!M77-'Финансирование (2)'!M79</f>
        <v>0</v>
      </c>
      <c r="N79" s="9">
        <f>Утверждено07!N77-'Финансирование (2)'!N79</f>
        <v>0</v>
      </c>
      <c r="O79" s="9">
        <f>Утверждено07!O77-'Финансирование (2)'!O79</f>
        <v>0</v>
      </c>
      <c r="P79" s="9">
        <f>Утверждено07!P77-'Финансирование (2)'!P79</f>
        <v>0</v>
      </c>
      <c r="Q79" s="9">
        <f>Утверждено07!Q77-'Финансирование (2)'!Q79</f>
        <v>0</v>
      </c>
      <c r="R79" s="9">
        <f>Утверждено07!R77-'Финансирование (2)'!R79</f>
        <v>0</v>
      </c>
      <c r="S79" s="9">
        <f t="shared" ref="S79:U79" si="42">S81</f>
        <v>0</v>
      </c>
      <c r="T79" s="9">
        <f t="shared" si="42"/>
        <v>0</v>
      </c>
      <c r="U79" s="9">
        <f t="shared" si="42"/>
        <v>0</v>
      </c>
      <c r="V79" s="37">
        <f t="shared" si="22"/>
        <v>0</v>
      </c>
      <c r="W79" s="37">
        <f t="shared" si="22"/>
        <v>0</v>
      </c>
      <c r="X79" s="37">
        <f t="shared" si="23"/>
        <v>0</v>
      </c>
      <c r="Y79" s="9">
        <f t="shared" ref="Y79:AA79" si="43">Y81</f>
        <v>0</v>
      </c>
      <c r="Z79" s="9">
        <f t="shared" si="43"/>
        <v>0</v>
      </c>
      <c r="AA79" s="9">
        <f t="shared" si="43"/>
        <v>0</v>
      </c>
      <c r="AB79" s="24"/>
      <c r="AC79" s="24"/>
      <c r="AD79" s="24"/>
      <c r="AE79" s="24"/>
    </row>
    <row r="80" spans="1:31" s="2" customFormat="1" ht="39.75" customHeight="1" x14ac:dyDescent="0.2">
      <c r="A80" s="162"/>
      <c r="B80" s="158"/>
      <c r="C80" s="158"/>
      <c r="D80" s="92" t="s">
        <v>314</v>
      </c>
      <c r="E80" s="95"/>
      <c r="F80" s="95"/>
      <c r="G80" s="95"/>
      <c r="H80" s="95"/>
      <c r="I80" s="91">
        <v>0</v>
      </c>
      <c r="J80" s="9">
        <f>Утверждено07!J78-'Финансирование (2)'!J80</f>
        <v>0</v>
      </c>
      <c r="K80" s="9">
        <f>Утверждено07!K78-'Финансирование (2)'!K80</f>
        <v>0</v>
      </c>
      <c r="L80" s="9">
        <f>Утверждено07!L78-'Финансирование (2)'!L80</f>
        <v>0</v>
      </c>
      <c r="M80" s="9">
        <f>Утверждено07!M78-'Финансирование (2)'!M80</f>
        <v>0</v>
      </c>
      <c r="N80" s="9">
        <f>Утверждено07!N78-'Финансирование (2)'!N80</f>
        <v>0</v>
      </c>
      <c r="O80" s="9">
        <f>Утверждено07!O78-'Финансирование (2)'!O80</f>
        <v>0</v>
      </c>
      <c r="P80" s="9">
        <f>Утверждено07!P78-'Финансирование (2)'!P80</f>
        <v>0</v>
      </c>
      <c r="Q80" s="91">
        <f>Утверждено07!Q78-'Финансирование (2)'!Q80</f>
        <v>-10881273.279999986</v>
      </c>
      <c r="R80" s="91">
        <f>Утверждено07!R78-'Финансирование (2)'!R80</f>
        <v>-22221842.679999992</v>
      </c>
      <c r="S80" s="9">
        <f t="shared" ref="S80:U80" si="44">S83</f>
        <v>0</v>
      </c>
      <c r="T80" s="9">
        <f t="shared" si="44"/>
        <v>125203282.72</v>
      </c>
      <c r="U80" s="9">
        <f t="shared" si="44"/>
        <v>125203282.72</v>
      </c>
      <c r="V80" s="37">
        <f t="shared" si="22"/>
        <v>0</v>
      </c>
      <c r="W80" s="37">
        <f t="shared" si="22"/>
        <v>-125203282.72</v>
      </c>
      <c r="X80" s="37">
        <f t="shared" si="23"/>
        <v>-147425125.39999998</v>
      </c>
      <c r="Y80" s="9">
        <f t="shared" ref="Y80:AA80" si="45">Y83</f>
        <v>126000000</v>
      </c>
      <c r="Z80" s="9">
        <f t="shared" si="45"/>
        <v>140428090.41999999</v>
      </c>
      <c r="AA80" s="9">
        <f t="shared" si="45"/>
        <v>140357214.5</v>
      </c>
      <c r="AB80" s="24"/>
      <c r="AC80" s="24"/>
      <c r="AD80" s="24"/>
      <c r="AE80" s="24"/>
    </row>
    <row r="81" spans="1:31" s="2" customFormat="1" ht="48" x14ac:dyDescent="0.2">
      <c r="A81" s="95">
        <v>44</v>
      </c>
      <c r="B81" s="19" t="s">
        <v>87</v>
      </c>
      <c r="C81" s="94" t="s">
        <v>322</v>
      </c>
      <c r="D81" s="92" t="s">
        <v>30</v>
      </c>
      <c r="E81" s="92" t="s">
        <v>21</v>
      </c>
      <c r="F81" s="92" t="s">
        <v>21</v>
      </c>
      <c r="G81" s="92" t="s">
        <v>21</v>
      </c>
      <c r="H81" s="92" t="s">
        <v>21</v>
      </c>
      <c r="I81" s="91">
        <v>0</v>
      </c>
      <c r="J81" s="91">
        <f>Утверждено07!J79-'Финансирование (2)'!J81</f>
        <v>0</v>
      </c>
      <c r="K81" s="91">
        <f>Утверждено07!K79-'Финансирование (2)'!K81</f>
        <v>0</v>
      </c>
      <c r="L81" s="91">
        <f>Утверждено07!L79-'Финансирование (2)'!L81</f>
        <v>0</v>
      </c>
      <c r="M81" s="91">
        <f>Утверждено07!M79-'Финансирование (2)'!M81</f>
        <v>0</v>
      </c>
      <c r="N81" s="91">
        <f>Утверждено07!N79-'Финансирование (2)'!N81</f>
        <v>0</v>
      </c>
      <c r="O81" s="91">
        <f>Утверждено07!O79-'Финансирование (2)'!O81</f>
        <v>0</v>
      </c>
      <c r="P81" s="91">
        <f>Утверждено07!P79-'Финансирование (2)'!P81</f>
        <v>0</v>
      </c>
      <c r="Q81" s="91">
        <f>Утверждено07!Q79-'Финансирование (2)'!Q81</f>
        <v>0</v>
      </c>
      <c r="R81" s="91">
        <f>Утверждено07!R79-'Финансирование (2)'!R81</f>
        <v>0</v>
      </c>
      <c r="S81" s="91">
        <v>0</v>
      </c>
      <c r="T81" s="91">
        <v>0</v>
      </c>
      <c r="U81" s="91">
        <v>0</v>
      </c>
      <c r="V81" s="37">
        <f t="shared" si="22"/>
        <v>0</v>
      </c>
      <c r="W81" s="37">
        <f t="shared" si="22"/>
        <v>0</v>
      </c>
      <c r="X81" s="37">
        <f t="shared" si="23"/>
        <v>0</v>
      </c>
      <c r="Y81" s="91">
        <v>0</v>
      </c>
      <c r="Z81" s="91">
        <v>0</v>
      </c>
      <c r="AA81" s="91">
        <v>0</v>
      </c>
      <c r="AB81" s="24"/>
      <c r="AC81" s="24"/>
      <c r="AD81" s="24"/>
      <c r="AE81" s="24"/>
    </row>
    <row r="82" spans="1:31" s="100" customFormat="1" ht="84" x14ac:dyDescent="0.2">
      <c r="A82" s="95">
        <v>45</v>
      </c>
      <c r="B82" s="19" t="s">
        <v>88</v>
      </c>
      <c r="C82" s="94" t="s">
        <v>322</v>
      </c>
      <c r="D82" s="92" t="s">
        <v>25</v>
      </c>
      <c r="E82" s="92" t="s">
        <v>21</v>
      </c>
      <c r="F82" s="92" t="s">
        <v>21</v>
      </c>
      <c r="G82" s="92" t="s">
        <v>21</v>
      </c>
      <c r="H82" s="92" t="s">
        <v>21</v>
      </c>
      <c r="I82" s="91">
        <v>0</v>
      </c>
      <c r="J82" s="9" t="s">
        <v>21</v>
      </c>
      <c r="K82" s="9" t="s">
        <v>21</v>
      </c>
      <c r="L82" s="9" t="s">
        <v>21</v>
      </c>
      <c r="M82" s="9" t="s">
        <v>21</v>
      </c>
      <c r="N82" s="91" t="s">
        <v>21</v>
      </c>
      <c r="O82" s="91" t="s">
        <v>21</v>
      </c>
      <c r="P82" s="91" t="s">
        <v>21</v>
      </c>
      <c r="Q82" s="91">
        <f>Утверждено07!Q62-'Финансирование (2)'!Q62</f>
        <v>0</v>
      </c>
      <c r="R82" s="91">
        <v>0</v>
      </c>
      <c r="S82" s="91" t="s">
        <v>21</v>
      </c>
      <c r="T82" s="91" t="s">
        <v>21</v>
      </c>
      <c r="U82" s="91" t="s">
        <v>21</v>
      </c>
      <c r="V82" s="37" t="e">
        <f t="shared" si="22"/>
        <v>#VALUE!</v>
      </c>
      <c r="W82" s="37" t="e">
        <f t="shared" si="22"/>
        <v>#VALUE!</v>
      </c>
      <c r="X82" s="37" t="e">
        <f t="shared" si="23"/>
        <v>#VALUE!</v>
      </c>
      <c r="Y82" s="91">
        <v>0</v>
      </c>
      <c r="Z82" s="91">
        <v>0</v>
      </c>
      <c r="AA82" s="91">
        <v>0</v>
      </c>
    </row>
    <row r="83" spans="1:31" s="7" customFormat="1" ht="84.75" customHeight="1" x14ac:dyDescent="0.25">
      <c r="A83" s="95">
        <v>46</v>
      </c>
      <c r="B83" s="19" t="s">
        <v>323</v>
      </c>
      <c r="C83" s="94" t="s">
        <v>313</v>
      </c>
      <c r="D83" s="92" t="s">
        <v>314</v>
      </c>
      <c r="E83" s="92" t="s">
        <v>21</v>
      </c>
      <c r="F83" s="92" t="s">
        <v>21</v>
      </c>
      <c r="G83" s="92" t="s">
        <v>21</v>
      </c>
      <c r="H83" s="92" t="s">
        <v>21</v>
      </c>
      <c r="I83" s="91">
        <v>0</v>
      </c>
      <c r="J83" s="91">
        <f>Утверждено07!J81-'Финансирование (2)'!J83</f>
        <v>0</v>
      </c>
      <c r="K83" s="91">
        <f>Утверждено07!K81-'Финансирование (2)'!K83</f>
        <v>0</v>
      </c>
      <c r="L83" s="91">
        <f>Утверждено07!L81-'Финансирование (2)'!L83</f>
        <v>0</v>
      </c>
      <c r="M83" s="91">
        <f>Утверждено07!M81-'Финансирование (2)'!M83</f>
        <v>0</v>
      </c>
      <c r="N83" s="91">
        <f>Утверждено07!N81-'Финансирование (2)'!N83</f>
        <v>0</v>
      </c>
      <c r="O83" s="91">
        <f>Утверждено07!O81-'Финансирование (2)'!O83</f>
        <v>0</v>
      </c>
      <c r="P83" s="91">
        <f>Утверждено07!P81-'Финансирование (2)'!P83</f>
        <v>0</v>
      </c>
      <c r="Q83" s="91">
        <f>Утверждено07!Q81-'Финансирование (2)'!Q83</f>
        <v>-10881273.279999986</v>
      </c>
      <c r="R83" s="91">
        <f>Утверждено07!R81-'Финансирование (2)'!R83</f>
        <v>-22221842.679999992</v>
      </c>
      <c r="S83" s="91"/>
      <c r="T83" s="91">
        <v>125203282.72</v>
      </c>
      <c r="U83" s="91">
        <v>125203282.72</v>
      </c>
      <c r="V83" s="37">
        <f t="shared" si="22"/>
        <v>0</v>
      </c>
      <c r="W83" s="37">
        <f t="shared" si="22"/>
        <v>-125203282.72</v>
      </c>
      <c r="X83" s="37">
        <f t="shared" si="23"/>
        <v>-147425125.39999998</v>
      </c>
      <c r="Y83" s="91">
        <v>126000000</v>
      </c>
      <c r="Z83" s="91">
        <v>140428090.41999999</v>
      </c>
      <c r="AA83" s="91">
        <v>140357214.5</v>
      </c>
      <c r="AB83" s="31"/>
      <c r="AC83" s="31"/>
      <c r="AD83" s="31"/>
      <c r="AE83" s="31"/>
    </row>
    <row r="84" spans="1:31" ht="32.25" customHeight="1" x14ac:dyDescent="0.2">
      <c r="A84" s="161">
        <v>47</v>
      </c>
      <c r="B84" s="147" t="s">
        <v>53</v>
      </c>
      <c r="C84" s="147"/>
      <c r="D84" s="147"/>
      <c r="E84" s="147"/>
      <c r="F84" s="147"/>
      <c r="G84" s="147"/>
      <c r="H84" s="147"/>
      <c r="I84" s="91">
        <f>Утверждено07!I82-'Финансирование (2)'!I84</f>
        <v>-778089514.35000014</v>
      </c>
      <c r="J84" s="91">
        <f>Утверждено07!J82-'Финансирование (2)'!J84</f>
        <v>0</v>
      </c>
      <c r="K84" s="91">
        <f>Утверждено07!K82-'Финансирование (2)'!K84</f>
        <v>0</v>
      </c>
      <c r="L84" s="91">
        <f>Утверждено07!L82-'Финансирование (2)'!L84</f>
        <v>0</v>
      </c>
      <c r="M84" s="91">
        <f>Утверждено07!M82-'Финансирование (2)'!M84</f>
        <v>0</v>
      </c>
      <c r="N84" s="91">
        <f>Утверждено07!N82-'Финансирование (2)'!N84</f>
        <v>0</v>
      </c>
      <c r="O84" s="91">
        <f>Утверждено07!O82-'Финансирование (2)'!O84</f>
        <v>0</v>
      </c>
      <c r="P84" s="91">
        <f>Утверждено07!P82-'Финансирование (2)'!P84</f>
        <v>0</v>
      </c>
      <c r="Q84" s="91">
        <f>Утверждено07!Q82-'Финансирование (2)'!Q84</f>
        <v>-9353273.2800000012</v>
      </c>
      <c r="R84" s="91">
        <f>Утверждено07!R82-'Финансирование (2)'!R84</f>
        <v>-34180236.37000002</v>
      </c>
      <c r="S84" s="9" t="e">
        <f t="shared" ref="S84:U84" si="46">SUM(S85:S87)</f>
        <v>#REF!</v>
      </c>
      <c r="T84" s="9" t="e">
        <f t="shared" si="46"/>
        <v>#REF!</v>
      </c>
      <c r="U84" s="9" t="e">
        <f t="shared" si="46"/>
        <v>#REF!</v>
      </c>
      <c r="V84" s="37" t="e">
        <f t="shared" si="22"/>
        <v>#REF!</v>
      </c>
      <c r="W84" s="37" t="e">
        <f t="shared" si="22"/>
        <v>#REF!</v>
      </c>
      <c r="X84" s="37" t="e">
        <f t="shared" si="23"/>
        <v>#REF!</v>
      </c>
      <c r="Y84" s="9">
        <f>SUM(Y85:Y87)</f>
        <v>173630000</v>
      </c>
      <c r="Z84" s="9">
        <f t="shared" ref="Z84:AA84" si="47">SUM(Z85:Z87)</f>
        <v>140428090.41999999</v>
      </c>
      <c r="AA84" s="9">
        <f t="shared" si="47"/>
        <v>140357214.5</v>
      </c>
      <c r="AB84" s="5"/>
      <c r="AC84" s="5"/>
      <c r="AD84" s="5"/>
      <c r="AE84" s="5"/>
    </row>
    <row r="85" spans="1:31" ht="32.25" customHeight="1" x14ac:dyDescent="0.2">
      <c r="A85" s="175"/>
      <c r="B85" s="148" t="s">
        <v>324</v>
      </c>
      <c r="C85" s="148"/>
      <c r="D85" s="148"/>
      <c r="E85" s="148"/>
      <c r="F85" s="148"/>
      <c r="G85" s="148"/>
      <c r="H85" s="148"/>
      <c r="I85" s="91">
        <f>Утверждено07!I83-'Финансирование (2)'!I85</f>
        <v>-772096647.01999998</v>
      </c>
      <c r="J85" s="91">
        <f>Утверждено07!J83-'Финансирование (2)'!J85</f>
        <v>0</v>
      </c>
      <c r="K85" s="91">
        <f>Утверждено07!K83-'Финансирование (2)'!K85</f>
        <v>0</v>
      </c>
      <c r="L85" s="91">
        <f>Утверждено07!L83-'Финансирование (2)'!L85</f>
        <v>0</v>
      </c>
      <c r="M85" s="91">
        <f>Утверждено07!M83-'Финансирование (2)'!M85</f>
        <v>0</v>
      </c>
      <c r="N85" s="91">
        <f>Утверждено07!N83-'Финансирование (2)'!N85</f>
        <v>0</v>
      </c>
      <c r="O85" s="91">
        <f>Утверждено07!O83-'Финансирование (2)'!O85</f>
        <v>0</v>
      </c>
      <c r="P85" s="91">
        <f>Утверждено07!P83-'Финансирование (2)'!P85</f>
        <v>0</v>
      </c>
      <c r="Q85" s="91">
        <f>Утверждено07!Q83-'Финансирование (2)'!Q85</f>
        <v>-9353273.2800000012</v>
      </c>
      <c r="R85" s="91">
        <f>Утверждено07!R83-'Финансирование (2)'!R85</f>
        <v>-28187369.040000007</v>
      </c>
      <c r="S85" s="91" t="e">
        <f t="shared" ref="S85:AA86" si="48">S33</f>
        <v>#REF!</v>
      </c>
      <c r="T85" s="91" t="e">
        <f t="shared" si="48"/>
        <v>#REF!</v>
      </c>
      <c r="U85" s="91" t="e">
        <f t="shared" si="48"/>
        <v>#REF!</v>
      </c>
      <c r="V85" s="91" t="e">
        <f t="shared" si="48"/>
        <v>#REF!</v>
      </c>
      <c r="W85" s="91" t="e">
        <f t="shared" si="48"/>
        <v>#REF!</v>
      </c>
      <c r="X85" s="91" t="e">
        <f t="shared" si="48"/>
        <v>#REF!</v>
      </c>
      <c r="Y85" s="91">
        <f t="shared" si="48"/>
        <v>173630000</v>
      </c>
      <c r="Z85" s="91">
        <f t="shared" si="48"/>
        <v>140428090.41999999</v>
      </c>
      <c r="AA85" s="91">
        <f t="shared" si="48"/>
        <v>140357214.5</v>
      </c>
      <c r="AB85" s="5"/>
      <c r="AC85" s="5"/>
      <c r="AD85" s="5"/>
      <c r="AE85" s="5"/>
    </row>
    <row r="86" spans="1:31" ht="32.25" customHeight="1" x14ac:dyDescent="0.2">
      <c r="A86" s="175"/>
      <c r="B86" s="148" t="s">
        <v>54</v>
      </c>
      <c r="C86" s="148"/>
      <c r="D86" s="148"/>
      <c r="E86" s="148"/>
      <c r="F86" s="148"/>
      <c r="G86" s="148"/>
      <c r="H86" s="148"/>
      <c r="I86" s="91">
        <f>Утверждено07!I84-'Финансирование (2)'!I86</f>
        <v>-5992867.3299999833</v>
      </c>
      <c r="J86" s="91">
        <f>Утверждено07!J84-'Финансирование (2)'!J86</f>
        <v>0</v>
      </c>
      <c r="K86" s="91">
        <f>Утверждено07!K84-'Финансирование (2)'!K86</f>
        <v>0</v>
      </c>
      <c r="L86" s="91">
        <f>Утверждено07!L84-'Финансирование (2)'!L86</f>
        <v>0</v>
      </c>
      <c r="M86" s="91">
        <f>Утверждено07!M84-'Финансирование (2)'!M86</f>
        <v>0</v>
      </c>
      <c r="N86" s="91">
        <f>Утверждено07!N84-'Финансирование (2)'!N86</f>
        <v>0</v>
      </c>
      <c r="O86" s="91">
        <f>Утверждено07!O84-'Финансирование (2)'!O86</f>
        <v>0</v>
      </c>
      <c r="P86" s="91">
        <f>Утверждено07!P84-'Финансирование (2)'!P86</f>
        <v>0</v>
      </c>
      <c r="Q86" s="91">
        <f>Утверждено07!Q84-'Финансирование (2)'!Q86</f>
        <v>0</v>
      </c>
      <c r="R86" s="91">
        <f>Утверждено07!R84-'Финансирование (2)'!R86</f>
        <v>-5992867.3300000001</v>
      </c>
      <c r="S86" s="91">
        <f t="shared" si="48"/>
        <v>0</v>
      </c>
      <c r="T86" s="91">
        <f t="shared" si="48"/>
        <v>0</v>
      </c>
      <c r="U86" s="91">
        <f t="shared" si="48"/>
        <v>0</v>
      </c>
      <c r="V86" s="91">
        <f t="shared" si="48"/>
        <v>0</v>
      </c>
      <c r="W86" s="91">
        <f t="shared" si="48"/>
        <v>0</v>
      </c>
      <c r="X86" s="91">
        <f t="shared" si="48"/>
        <v>-5992867.3300000001</v>
      </c>
      <c r="Y86" s="91">
        <f t="shared" si="48"/>
        <v>0</v>
      </c>
      <c r="Z86" s="91">
        <f t="shared" si="48"/>
        <v>0</v>
      </c>
      <c r="AA86" s="91">
        <f t="shared" si="48"/>
        <v>0</v>
      </c>
      <c r="AB86" s="5"/>
      <c r="AC86" s="5"/>
      <c r="AD86" s="5"/>
      <c r="AE86" s="5"/>
    </row>
    <row r="87" spans="1:31" ht="32.25" customHeight="1" x14ac:dyDescent="0.2">
      <c r="A87" s="175"/>
      <c r="B87" s="148" t="s">
        <v>39</v>
      </c>
      <c r="C87" s="148"/>
      <c r="D87" s="148"/>
      <c r="E87" s="148"/>
      <c r="F87" s="148"/>
      <c r="G87" s="148"/>
      <c r="H87" s="148"/>
      <c r="I87" s="91">
        <f>Утверждено07!I85-'Финансирование (2)'!I87</f>
        <v>0</v>
      </c>
      <c r="J87" s="91">
        <f>Утверждено07!J85-'Финансирование (2)'!J87</f>
        <v>0</v>
      </c>
      <c r="K87" s="91">
        <f>Утверждено07!K85-'Финансирование (2)'!K87</f>
        <v>0</v>
      </c>
      <c r="L87" s="91">
        <f>Утверждено07!L85-'Финансирование (2)'!L87</f>
        <v>0</v>
      </c>
      <c r="M87" s="91">
        <f>Утверждено07!M85-'Финансирование (2)'!M87</f>
        <v>0</v>
      </c>
      <c r="N87" s="91">
        <f>Утверждено07!N85-'Финансирование (2)'!N87</f>
        <v>0</v>
      </c>
      <c r="O87" s="91">
        <f>Утверждено07!O85-'Финансирование (2)'!O87</f>
        <v>0</v>
      </c>
      <c r="P87" s="91">
        <f>Утверждено07!P85-'Финансирование (2)'!P87</f>
        <v>0</v>
      </c>
      <c r="Q87" s="91">
        <v>0</v>
      </c>
      <c r="R87" s="91">
        <f>Утверждено07!R85-'Финансирование (2)'!R87</f>
        <v>0</v>
      </c>
      <c r="S87" s="91">
        <f>S32</f>
        <v>0</v>
      </c>
      <c r="T87" s="91">
        <f>T32</f>
        <v>20000000</v>
      </c>
      <c r="U87" s="91">
        <f>U32</f>
        <v>0</v>
      </c>
      <c r="V87" s="37">
        <f t="shared" si="22"/>
        <v>0</v>
      </c>
      <c r="W87" s="37">
        <f t="shared" si="22"/>
        <v>-20000000</v>
      </c>
      <c r="X87" s="37">
        <f t="shared" si="23"/>
        <v>0</v>
      </c>
      <c r="Y87" s="91">
        <f t="shared" ref="Y87:AA87" si="49">Y32</f>
        <v>0</v>
      </c>
      <c r="Z87" s="91">
        <f t="shared" si="49"/>
        <v>0</v>
      </c>
      <c r="AA87" s="91">
        <f t="shared" si="49"/>
        <v>0</v>
      </c>
      <c r="AB87" s="5"/>
      <c r="AC87" s="5"/>
      <c r="AD87" s="5"/>
      <c r="AE87" s="5"/>
    </row>
    <row r="88" spans="1:31" ht="32.25" customHeight="1" x14ac:dyDescent="0.2">
      <c r="A88" s="175"/>
      <c r="B88" s="147" t="s">
        <v>55</v>
      </c>
      <c r="C88" s="147"/>
      <c r="D88" s="147"/>
      <c r="E88" s="147"/>
      <c r="F88" s="147"/>
      <c r="G88" s="147"/>
      <c r="H88" s="147"/>
      <c r="I88" s="91">
        <f>Утверждено07!I86-'Финансирование (2)'!I88</f>
        <v>-778089514.35000014</v>
      </c>
      <c r="J88" s="91">
        <f>Утверждено07!J86-'Финансирование (2)'!J88</f>
        <v>0</v>
      </c>
      <c r="K88" s="91">
        <f>Утверждено07!K86-'Финансирование (2)'!K88</f>
        <v>0</v>
      </c>
      <c r="L88" s="91">
        <f>Утверждено07!L86-'Финансирование (2)'!L88</f>
        <v>0</v>
      </c>
      <c r="M88" s="91">
        <f>Утверждено07!M86-'Финансирование (2)'!M88</f>
        <v>0</v>
      </c>
      <c r="N88" s="91">
        <f>Утверждено07!N86-'Финансирование (2)'!N88</f>
        <v>0</v>
      </c>
      <c r="O88" s="91">
        <f>Утверждено07!O86-'Финансирование (2)'!O88</f>
        <v>0</v>
      </c>
      <c r="P88" s="91">
        <f>Утверждено07!P86-'Финансирование (2)'!P88</f>
        <v>0</v>
      </c>
      <c r="Q88" s="91">
        <f>Утверждено07!Q86-'Финансирование (2)'!Q88</f>
        <v>-9353273.2800000012</v>
      </c>
      <c r="R88" s="91">
        <f>Утверждено07!R86-'Финансирование (2)'!R88</f>
        <v>-34180236.37000002</v>
      </c>
      <c r="S88" s="9" t="e">
        <f>SUM(S89:S91)</f>
        <v>#REF!</v>
      </c>
      <c r="T88" s="9" t="e">
        <f t="shared" ref="T88:U88" si="50">SUM(T89:T91)</f>
        <v>#REF!</v>
      </c>
      <c r="U88" s="9" t="e">
        <f t="shared" si="50"/>
        <v>#REF!</v>
      </c>
      <c r="V88" s="37" t="e">
        <f t="shared" si="22"/>
        <v>#REF!</v>
      </c>
      <c r="W88" s="37" t="e">
        <f t="shared" si="22"/>
        <v>#REF!</v>
      </c>
      <c r="X88" s="37" t="e">
        <f t="shared" si="23"/>
        <v>#REF!</v>
      </c>
      <c r="Y88" s="9">
        <f t="shared" ref="Y88:AA88" si="51">SUM(Y89:Y91)</f>
        <v>173630000</v>
      </c>
      <c r="Z88" s="9">
        <f t="shared" si="51"/>
        <v>140428090.41999999</v>
      </c>
      <c r="AA88" s="9">
        <f t="shared" si="51"/>
        <v>140357214.5</v>
      </c>
      <c r="AB88" s="5"/>
      <c r="AC88" s="5"/>
      <c r="AD88" s="5"/>
      <c r="AE88" s="5"/>
    </row>
    <row r="89" spans="1:31" ht="32.25" customHeight="1" x14ac:dyDescent="0.2">
      <c r="A89" s="175"/>
      <c r="B89" s="148" t="s">
        <v>324</v>
      </c>
      <c r="C89" s="148"/>
      <c r="D89" s="148"/>
      <c r="E89" s="148"/>
      <c r="F89" s="148"/>
      <c r="G89" s="148"/>
      <c r="H89" s="148"/>
      <c r="I89" s="91">
        <f>Утверждено07!I87-'Финансирование (2)'!I89</f>
        <v>-772096647.02000022</v>
      </c>
      <c r="J89" s="9">
        <f>Утверждено07!J87-'Финансирование (2)'!J89</f>
        <v>0</v>
      </c>
      <c r="K89" s="9">
        <f>Утверждено07!K87-'Финансирование (2)'!K89</f>
        <v>0</v>
      </c>
      <c r="L89" s="9">
        <f>Утверждено07!L87-'Финансирование (2)'!L89</f>
        <v>0</v>
      </c>
      <c r="M89" s="9">
        <f>Утверждено07!M87-'Финансирование (2)'!M89</f>
        <v>0</v>
      </c>
      <c r="N89" s="9">
        <f>Утверждено07!N87-'Финансирование (2)'!N89</f>
        <v>0</v>
      </c>
      <c r="O89" s="9">
        <f>Утверждено07!O87-'Финансирование (2)'!O89</f>
        <v>0</v>
      </c>
      <c r="P89" s="9">
        <f>Утверждено07!P87-'Финансирование (2)'!P89</f>
        <v>0</v>
      </c>
      <c r="Q89" s="91">
        <f>Утверждено07!Q87-'Финансирование (2)'!Q89</f>
        <v>-9353273.2800000012</v>
      </c>
      <c r="R89" s="91">
        <f>Утверждено07!R87-'Финансирование (2)'!R89</f>
        <v>-28187369.040000007</v>
      </c>
      <c r="S89" s="9" t="e">
        <f>S28+S85</f>
        <v>#REF!</v>
      </c>
      <c r="T89" s="9" t="e">
        <f>T28+T85</f>
        <v>#REF!</v>
      </c>
      <c r="U89" s="9" t="e">
        <f>U28+U85</f>
        <v>#REF!</v>
      </c>
      <c r="V89" s="37" t="e">
        <f t="shared" si="22"/>
        <v>#REF!</v>
      </c>
      <c r="W89" s="37" t="e">
        <f t="shared" si="22"/>
        <v>#REF!</v>
      </c>
      <c r="X89" s="37" t="e">
        <f t="shared" si="23"/>
        <v>#REF!</v>
      </c>
      <c r="Y89" s="9">
        <f t="shared" ref="Y89:AA89" si="52">Y28+Y85</f>
        <v>173630000</v>
      </c>
      <c r="Z89" s="9">
        <f t="shared" si="52"/>
        <v>140428090.41999999</v>
      </c>
      <c r="AA89" s="9">
        <f t="shared" si="52"/>
        <v>140357214.5</v>
      </c>
      <c r="AB89" s="5"/>
      <c r="AC89" s="5"/>
      <c r="AD89" s="5"/>
      <c r="AE89" s="5"/>
    </row>
    <row r="90" spans="1:31" ht="32.25" customHeight="1" x14ac:dyDescent="0.2">
      <c r="A90" s="175"/>
      <c r="B90" s="148" t="s">
        <v>56</v>
      </c>
      <c r="C90" s="148"/>
      <c r="D90" s="148"/>
      <c r="E90" s="148"/>
      <c r="F90" s="148"/>
      <c r="G90" s="148"/>
      <c r="H90" s="148"/>
      <c r="I90" s="91">
        <f>Утверждено07!I88-'Финансирование (2)'!I90</f>
        <v>-5992867.3299999833</v>
      </c>
      <c r="J90" s="9">
        <f>Утверждено07!J88-'Финансирование (2)'!J90</f>
        <v>0</v>
      </c>
      <c r="K90" s="9">
        <f>Утверждено07!K88-'Финансирование (2)'!K90</f>
        <v>0</v>
      </c>
      <c r="L90" s="9">
        <f>Утверждено07!L88-'Финансирование (2)'!L90</f>
        <v>0</v>
      </c>
      <c r="M90" s="9">
        <f>Утверждено07!M88-'Финансирование (2)'!M90</f>
        <v>0</v>
      </c>
      <c r="N90" s="9">
        <f>Утверждено07!N88-'Финансирование (2)'!N90</f>
        <v>0</v>
      </c>
      <c r="O90" s="9">
        <f>Утверждено07!O88-'Финансирование (2)'!O90</f>
        <v>0</v>
      </c>
      <c r="P90" s="9">
        <f>Утверждено07!P88-'Финансирование (2)'!P90</f>
        <v>0</v>
      </c>
      <c r="Q90" s="91">
        <f>Утверждено07!Q88-'Финансирование (2)'!Q90</f>
        <v>0</v>
      </c>
      <c r="R90" s="91">
        <f>Утверждено07!R88-'Финансирование (2)'!R90</f>
        <v>-5992867.3300000001</v>
      </c>
      <c r="S90" s="9">
        <f t="shared" ref="S90:U90" si="53">S86</f>
        <v>0</v>
      </c>
      <c r="T90" s="9">
        <f t="shared" si="53"/>
        <v>0</v>
      </c>
      <c r="U90" s="9">
        <f t="shared" si="53"/>
        <v>0</v>
      </c>
      <c r="V90" s="37">
        <f t="shared" si="22"/>
        <v>0</v>
      </c>
      <c r="W90" s="37">
        <f t="shared" si="22"/>
        <v>0</v>
      </c>
      <c r="X90" s="37">
        <f t="shared" si="23"/>
        <v>-5992867.3300000001</v>
      </c>
      <c r="Y90" s="9">
        <f t="shared" ref="Y90:AA90" si="54">Y86</f>
        <v>0</v>
      </c>
      <c r="Z90" s="9">
        <f t="shared" si="54"/>
        <v>0</v>
      </c>
      <c r="AA90" s="9">
        <f t="shared" si="54"/>
        <v>0</v>
      </c>
      <c r="AB90" s="5"/>
      <c r="AC90" s="5"/>
      <c r="AD90" s="5"/>
      <c r="AE90" s="5"/>
    </row>
    <row r="91" spans="1:31" ht="32.25" customHeight="1" x14ac:dyDescent="0.2">
      <c r="A91" s="176"/>
      <c r="B91" s="148" t="s">
        <v>39</v>
      </c>
      <c r="C91" s="148"/>
      <c r="D91" s="148"/>
      <c r="E91" s="148"/>
      <c r="F91" s="148"/>
      <c r="G91" s="148"/>
      <c r="H91" s="148"/>
      <c r="I91" s="91">
        <f>Утверждено07!I89-'Финансирование (2)'!I91</f>
        <v>0</v>
      </c>
      <c r="J91" s="9">
        <f>Утверждено07!J89-'Финансирование (2)'!J91</f>
        <v>0</v>
      </c>
      <c r="K91" s="9">
        <f>Утверждено07!K89-'Финансирование (2)'!K91</f>
        <v>0</v>
      </c>
      <c r="L91" s="9">
        <f>Утверждено07!L89-'Финансирование (2)'!L91</f>
        <v>0</v>
      </c>
      <c r="M91" s="9">
        <f>Утверждено07!M89-'Финансирование (2)'!M91</f>
        <v>0</v>
      </c>
      <c r="N91" s="9">
        <f>Утверждено07!N89-'Финансирование (2)'!N91</f>
        <v>0</v>
      </c>
      <c r="O91" s="9">
        <f>Утверждено07!O89-'Финансирование (2)'!O91</f>
        <v>0</v>
      </c>
      <c r="P91" s="9">
        <f>Утверждено07!P89-'Финансирование (2)'!P91</f>
        <v>0</v>
      </c>
      <c r="Q91" s="91">
        <f>Утверждено07!Q89-'Финансирование (2)'!Q91</f>
        <v>0</v>
      </c>
      <c r="R91" s="91">
        <f>Утверждено07!R89-'Финансирование (2)'!R91</f>
        <v>0</v>
      </c>
      <c r="S91" s="9">
        <f>S29+S87</f>
        <v>0</v>
      </c>
      <c r="T91" s="9">
        <f>T29+T87</f>
        <v>20000000</v>
      </c>
      <c r="U91" s="9">
        <f>U29+U87</f>
        <v>0</v>
      </c>
      <c r="V91" s="37">
        <f t="shared" si="22"/>
        <v>0</v>
      </c>
      <c r="W91" s="37">
        <f t="shared" si="22"/>
        <v>-20000000</v>
      </c>
      <c r="X91" s="37">
        <f t="shared" si="23"/>
        <v>0</v>
      </c>
      <c r="Y91" s="9">
        <f t="shared" ref="Y91:AA91" si="55">Y29+Y87</f>
        <v>0</v>
      </c>
      <c r="Z91" s="9">
        <f t="shared" si="55"/>
        <v>0</v>
      </c>
      <c r="AA91" s="9">
        <f t="shared" si="55"/>
        <v>0</v>
      </c>
      <c r="AB91" s="5"/>
      <c r="AC91" s="5"/>
      <c r="AD91" s="5"/>
      <c r="AE91" s="5"/>
    </row>
    <row r="92" spans="1:31" ht="32.25" customHeight="1" x14ac:dyDescent="0.2">
      <c r="A92" s="109"/>
      <c r="B92" s="110"/>
      <c r="C92" s="110"/>
      <c r="D92" s="110"/>
      <c r="E92" s="110"/>
      <c r="F92" s="110"/>
      <c r="G92" s="110"/>
      <c r="H92" s="110"/>
      <c r="I92" s="98"/>
      <c r="J92" s="98"/>
      <c r="K92" s="98"/>
      <c r="L92" s="98"/>
      <c r="M92" s="98"/>
      <c r="N92" s="98"/>
      <c r="O92" s="98"/>
      <c r="P92" s="98"/>
      <c r="Q92" s="98"/>
      <c r="R92" s="98"/>
      <c r="S92" s="9"/>
      <c r="T92" s="9"/>
      <c r="U92" s="9"/>
      <c r="Y92" s="98"/>
      <c r="Z92" s="98"/>
      <c r="AA92" s="98"/>
    </row>
    <row r="93" spans="1:31" ht="32.25" customHeight="1" x14ac:dyDescent="0.2">
      <c r="A93" s="109"/>
      <c r="B93" s="110"/>
      <c r="C93" s="110"/>
      <c r="D93" s="110"/>
      <c r="E93" s="110"/>
      <c r="F93" s="110"/>
      <c r="G93" s="110"/>
      <c r="H93" s="110"/>
      <c r="I93" s="98"/>
      <c r="J93" s="98"/>
      <c r="K93" s="98"/>
      <c r="L93" s="98"/>
      <c r="M93" s="98"/>
      <c r="N93" s="98"/>
      <c r="O93" s="98"/>
      <c r="P93" s="98"/>
      <c r="Q93" s="98"/>
      <c r="R93" s="98"/>
      <c r="S93" s="9"/>
      <c r="T93" s="9"/>
      <c r="U93" s="9"/>
      <c r="Y93" s="98"/>
      <c r="Z93" s="98"/>
      <c r="AA93" s="98"/>
    </row>
    <row r="94" spans="1:31" ht="32.25" customHeight="1" x14ac:dyDescent="0.2">
      <c r="A94" s="109"/>
      <c r="B94" s="220" t="s">
        <v>338</v>
      </c>
      <c r="C94" s="220"/>
      <c r="D94" s="111"/>
      <c r="E94" s="111"/>
      <c r="F94" s="111"/>
      <c r="G94" s="111"/>
      <c r="H94" s="221"/>
      <c r="I94" s="221"/>
      <c r="J94" s="221"/>
      <c r="K94" s="112"/>
      <c r="L94" s="98"/>
      <c r="M94" s="98"/>
      <c r="N94" s="98"/>
      <c r="O94" s="98"/>
      <c r="P94" s="98"/>
      <c r="Q94" s="98"/>
      <c r="R94" s="98"/>
      <c r="Y94" s="98"/>
      <c r="Z94" s="98"/>
      <c r="AA94" s="98"/>
    </row>
    <row r="95" spans="1:31" ht="32.25" customHeight="1" x14ac:dyDescent="0.2">
      <c r="A95" s="109"/>
      <c r="B95" s="110"/>
      <c r="C95" s="110"/>
      <c r="D95" s="110"/>
      <c r="E95" s="110"/>
      <c r="F95" s="110"/>
      <c r="G95" s="110"/>
      <c r="H95" s="110"/>
      <c r="I95" s="98"/>
      <c r="J95" s="98"/>
      <c r="K95" s="98"/>
      <c r="L95" s="98"/>
      <c r="M95" s="98"/>
      <c r="N95" s="98"/>
      <c r="O95" s="98"/>
      <c r="P95" s="98"/>
      <c r="Q95" s="98"/>
      <c r="R95" s="98"/>
      <c r="Y95" s="98"/>
      <c r="Z95" s="98"/>
      <c r="AA95" s="98"/>
    </row>
    <row r="96" spans="1:31" ht="32.25" customHeight="1" x14ac:dyDescent="0.2">
      <c r="A96" s="109"/>
      <c r="B96" s="110"/>
      <c r="C96" s="110"/>
      <c r="D96" s="110"/>
      <c r="E96" s="110"/>
      <c r="F96" s="110"/>
      <c r="G96" s="110"/>
      <c r="H96" s="110"/>
      <c r="I96" s="98"/>
      <c r="J96" s="98"/>
      <c r="K96" s="98"/>
      <c r="L96" s="98"/>
      <c r="M96" s="98"/>
      <c r="N96" s="98"/>
      <c r="O96" s="98"/>
      <c r="P96" s="98"/>
      <c r="Q96" s="98"/>
      <c r="R96" s="98"/>
      <c r="Y96" s="98"/>
      <c r="Z96" s="98"/>
      <c r="AA96" s="98"/>
    </row>
    <row r="97" spans="1:27" ht="32.25" customHeight="1" x14ac:dyDescent="0.2">
      <c r="A97" s="109"/>
      <c r="B97" s="110"/>
      <c r="C97" s="110"/>
      <c r="D97" s="110"/>
      <c r="E97" s="110"/>
      <c r="F97" s="110"/>
      <c r="G97" s="110"/>
      <c r="H97" s="110"/>
      <c r="I97" s="98"/>
      <c r="J97" s="98"/>
      <c r="K97" s="98"/>
      <c r="L97" s="98"/>
      <c r="M97" s="98"/>
      <c r="N97" s="98"/>
      <c r="O97" s="98"/>
      <c r="P97" s="98"/>
      <c r="Q97" s="98"/>
      <c r="R97" s="98"/>
      <c r="Y97" s="98"/>
      <c r="Z97" s="98"/>
      <c r="AA97" s="98"/>
    </row>
    <row r="98" spans="1:27" ht="32.25" customHeight="1" x14ac:dyDescent="0.2">
      <c r="A98" s="109"/>
      <c r="B98" s="110"/>
      <c r="C98" s="110"/>
      <c r="D98" s="110"/>
      <c r="E98" s="110"/>
      <c r="F98" s="110"/>
      <c r="G98" s="110"/>
      <c r="H98" s="110"/>
      <c r="I98" s="98"/>
      <c r="J98" s="98"/>
      <c r="K98" s="98"/>
      <c r="L98" s="98"/>
      <c r="M98" s="98"/>
      <c r="N98" s="98"/>
      <c r="O98" s="98"/>
      <c r="P98" s="98"/>
      <c r="Q98" s="98"/>
      <c r="R98" s="98"/>
      <c r="Y98" s="98"/>
      <c r="Z98" s="98"/>
      <c r="AA98" s="98"/>
    </row>
    <row r="99" spans="1:27" ht="32.25" customHeight="1" x14ac:dyDescent="0.2">
      <c r="A99" s="109"/>
      <c r="B99" s="110"/>
      <c r="C99" s="110"/>
      <c r="D99" s="110"/>
      <c r="E99" s="110"/>
      <c r="F99" s="110"/>
      <c r="G99" s="110"/>
      <c r="H99" s="110"/>
      <c r="I99" s="98"/>
      <c r="J99" s="98"/>
      <c r="K99" s="98"/>
      <c r="L99" s="98"/>
      <c r="M99" s="98"/>
      <c r="N99" s="98"/>
      <c r="O99" s="98"/>
      <c r="P99" s="98"/>
      <c r="Q99" s="98"/>
      <c r="R99" s="98"/>
      <c r="Y99" s="98"/>
      <c r="Z99" s="98"/>
      <c r="AA99" s="98"/>
    </row>
    <row r="100" spans="1:27" ht="32.25" customHeight="1" x14ac:dyDescent="0.2">
      <c r="A100" s="109"/>
      <c r="B100" s="110"/>
      <c r="C100" s="110"/>
      <c r="D100" s="110"/>
      <c r="E100" s="110"/>
      <c r="F100" s="110"/>
      <c r="G100" s="110"/>
      <c r="H100" s="110"/>
      <c r="I100" s="98"/>
      <c r="J100" s="98"/>
      <c r="K100" s="98"/>
      <c r="L100" s="98"/>
      <c r="M100" s="98"/>
      <c r="N100" s="98"/>
      <c r="O100" s="98"/>
      <c r="P100" s="98"/>
      <c r="Q100" s="98"/>
      <c r="R100" s="98"/>
      <c r="Y100" s="98"/>
      <c r="Z100" s="98"/>
      <c r="AA100" s="98"/>
    </row>
    <row r="101" spans="1:27" ht="32.25" customHeight="1" x14ac:dyDescent="0.2">
      <c r="A101" s="109"/>
      <c r="B101" s="110"/>
      <c r="C101" s="110"/>
      <c r="D101" s="110"/>
      <c r="E101" s="110"/>
      <c r="F101" s="110"/>
      <c r="G101" s="110"/>
      <c r="H101" s="110"/>
      <c r="I101" s="98"/>
      <c r="J101" s="98"/>
      <c r="K101" s="98"/>
      <c r="L101" s="98"/>
      <c r="M101" s="98"/>
      <c r="N101" s="98"/>
      <c r="O101" s="98"/>
      <c r="P101" s="98"/>
      <c r="Q101" s="98"/>
      <c r="R101" s="98"/>
      <c r="Y101" s="98"/>
      <c r="Z101" s="98"/>
      <c r="AA101" s="98"/>
    </row>
    <row r="102" spans="1:27" ht="32.25" customHeight="1" x14ac:dyDescent="0.2">
      <c r="A102" s="109"/>
      <c r="B102" s="110"/>
      <c r="C102" s="110"/>
      <c r="D102" s="110"/>
      <c r="E102" s="110"/>
      <c r="F102" s="110"/>
      <c r="G102" s="110"/>
      <c r="H102" s="110"/>
      <c r="I102" s="98"/>
      <c r="J102" s="98"/>
      <c r="K102" s="98"/>
      <c r="L102" s="98"/>
      <c r="M102" s="98"/>
      <c r="N102" s="98"/>
      <c r="O102" s="98"/>
      <c r="P102" s="98"/>
      <c r="Q102" s="98"/>
      <c r="R102" s="98"/>
      <c r="Y102" s="98"/>
      <c r="Z102" s="98"/>
      <c r="AA102" s="98"/>
    </row>
    <row r="103" spans="1:27" ht="32.25" customHeight="1" x14ac:dyDescent="0.2">
      <c r="A103" s="109"/>
      <c r="B103" s="110"/>
      <c r="C103" s="110"/>
      <c r="D103" s="110"/>
      <c r="E103" s="110"/>
      <c r="F103" s="110"/>
      <c r="G103" s="110"/>
      <c r="H103" s="110"/>
      <c r="I103" s="98"/>
      <c r="J103" s="98"/>
      <c r="K103" s="98"/>
      <c r="L103" s="98"/>
      <c r="M103" s="98"/>
      <c r="N103" s="98"/>
      <c r="O103" s="98"/>
      <c r="P103" s="98"/>
      <c r="Q103" s="98"/>
      <c r="R103" s="98"/>
      <c r="Y103" s="98"/>
      <c r="Z103" s="98"/>
      <c r="AA103" s="98"/>
    </row>
    <row r="104" spans="1:27" ht="32.25" customHeight="1" x14ac:dyDescent="0.2">
      <c r="A104" s="109"/>
      <c r="B104" s="110"/>
      <c r="C104" s="110"/>
      <c r="D104" s="110"/>
      <c r="E104" s="110"/>
      <c r="F104" s="110"/>
      <c r="G104" s="110"/>
      <c r="H104" s="110"/>
      <c r="I104" s="98"/>
      <c r="J104" s="98"/>
      <c r="K104" s="98"/>
      <c r="L104" s="98"/>
      <c r="M104" s="98"/>
      <c r="N104" s="98"/>
      <c r="O104" s="98"/>
      <c r="P104" s="98"/>
      <c r="Q104" s="98"/>
      <c r="R104" s="98"/>
      <c r="Y104" s="98"/>
      <c r="Z104" s="98"/>
      <c r="AA104" s="98"/>
    </row>
    <row r="105" spans="1:27" ht="32.25" customHeight="1" x14ac:dyDescent="0.2">
      <c r="A105" s="109"/>
      <c r="B105" s="110"/>
      <c r="C105" s="110"/>
      <c r="D105" s="110"/>
      <c r="E105" s="110"/>
      <c r="F105" s="110"/>
      <c r="G105" s="110"/>
      <c r="H105" s="110"/>
      <c r="I105" s="98"/>
      <c r="J105" s="98"/>
      <c r="K105" s="98"/>
      <c r="L105" s="98"/>
      <c r="M105" s="98"/>
      <c r="N105" s="98"/>
      <c r="O105" s="98"/>
      <c r="P105" s="98"/>
      <c r="Q105" s="98"/>
      <c r="R105" s="98"/>
      <c r="Y105" s="98"/>
      <c r="Z105" s="98"/>
      <c r="AA105" s="98"/>
    </row>
    <row r="106" spans="1:27" ht="32.25" customHeight="1" x14ac:dyDescent="0.2">
      <c r="A106" s="109"/>
      <c r="B106" s="110"/>
      <c r="C106" s="110"/>
      <c r="D106" s="110"/>
      <c r="E106" s="110"/>
      <c r="F106" s="110"/>
      <c r="G106" s="110"/>
      <c r="H106" s="110"/>
      <c r="I106" s="98"/>
      <c r="J106" s="98"/>
      <c r="K106" s="98"/>
      <c r="L106" s="98"/>
      <c r="M106" s="98"/>
      <c r="N106" s="98"/>
      <c r="O106" s="98"/>
      <c r="P106" s="98"/>
      <c r="Q106" s="98"/>
      <c r="R106" s="98"/>
      <c r="Y106" s="98"/>
      <c r="Z106" s="98"/>
      <c r="AA106" s="98"/>
    </row>
    <row r="107" spans="1:27" ht="32.25" customHeight="1" x14ac:dyDescent="0.2">
      <c r="A107" s="109"/>
      <c r="B107" s="110"/>
      <c r="C107" s="110"/>
      <c r="D107" s="110"/>
      <c r="E107" s="110"/>
      <c r="F107" s="110"/>
      <c r="G107" s="110"/>
      <c r="H107" s="110"/>
      <c r="I107" s="98"/>
      <c r="J107" s="98"/>
      <c r="K107" s="98"/>
      <c r="L107" s="98"/>
      <c r="M107" s="98"/>
      <c r="N107" s="98"/>
      <c r="O107" s="98"/>
      <c r="P107" s="98"/>
      <c r="Q107" s="98"/>
      <c r="R107" s="98"/>
      <c r="Y107" s="98"/>
      <c r="Z107" s="98"/>
      <c r="AA107" s="98"/>
    </row>
    <row r="108" spans="1:27" ht="32.25" customHeight="1" x14ac:dyDescent="0.2">
      <c r="A108" s="109"/>
      <c r="B108" s="110"/>
      <c r="C108" s="110"/>
      <c r="D108" s="110"/>
      <c r="E108" s="110"/>
      <c r="F108" s="110"/>
      <c r="G108" s="110"/>
      <c r="H108" s="110"/>
      <c r="I108" s="98"/>
      <c r="J108" s="98"/>
      <c r="K108" s="98"/>
      <c r="L108" s="98"/>
      <c r="M108" s="98"/>
      <c r="N108" s="98"/>
      <c r="O108" s="98"/>
      <c r="P108" s="98"/>
      <c r="Q108" s="98"/>
      <c r="R108" s="98"/>
      <c r="Y108" s="98"/>
      <c r="Z108" s="98"/>
      <c r="AA108" s="98"/>
    </row>
    <row r="109" spans="1:27" ht="32.25" customHeight="1" x14ac:dyDescent="0.2">
      <c r="A109" s="109"/>
      <c r="B109" s="110"/>
      <c r="C109" s="110"/>
      <c r="D109" s="110"/>
      <c r="E109" s="110"/>
      <c r="F109" s="110"/>
      <c r="G109" s="110"/>
      <c r="H109" s="110"/>
      <c r="I109" s="98"/>
      <c r="J109" s="98"/>
      <c r="K109" s="98"/>
      <c r="L109" s="98"/>
      <c r="M109" s="98"/>
      <c r="N109" s="98"/>
      <c r="O109" s="98"/>
      <c r="P109" s="98"/>
      <c r="Q109" s="98"/>
      <c r="R109" s="98"/>
      <c r="Y109" s="98"/>
      <c r="Z109" s="98"/>
      <c r="AA109" s="98"/>
    </row>
    <row r="110" spans="1:27" x14ac:dyDescent="0.2">
      <c r="A110" s="113"/>
      <c r="I110" s="99">
        <f>I6-I88</f>
        <v>778089514.35000014</v>
      </c>
      <c r="J110" s="99">
        <f>J6-J88</f>
        <v>0</v>
      </c>
      <c r="K110" s="99">
        <f t="shared" ref="K110:R110" si="56">K6-K88</f>
        <v>0</v>
      </c>
      <c r="L110" s="99">
        <f t="shared" si="56"/>
        <v>0</v>
      </c>
      <c r="M110" s="99">
        <f t="shared" si="56"/>
        <v>0</v>
      </c>
      <c r="N110" s="99">
        <f t="shared" si="56"/>
        <v>0</v>
      </c>
      <c r="O110" s="99">
        <f t="shared" si="56"/>
        <v>0</v>
      </c>
      <c r="P110" s="99">
        <f t="shared" si="56"/>
        <v>0</v>
      </c>
      <c r="Q110" s="99">
        <f t="shared" si="56"/>
        <v>0</v>
      </c>
      <c r="R110" s="99">
        <f t="shared" si="56"/>
        <v>0</v>
      </c>
      <c r="Y110" s="99">
        <f t="shared" ref="Y110:AA110" si="57">Y6-Y88</f>
        <v>-347260000</v>
      </c>
      <c r="Z110" s="99">
        <f t="shared" si="57"/>
        <v>-280856180.83999997</v>
      </c>
      <c r="AA110" s="99">
        <f t="shared" si="57"/>
        <v>-280714429</v>
      </c>
    </row>
    <row r="111" spans="1:27" x14ac:dyDescent="0.2">
      <c r="A111" s="113"/>
      <c r="I111" s="99">
        <f>SUM(I89:I91)</f>
        <v>-778089514.35000014</v>
      </c>
    </row>
    <row r="112" spans="1:27" x14ac:dyDescent="0.2">
      <c r="I112" s="99">
        <f>I111-I6</f>
        <v>-778089514.35000014</v>
      </c>
      <c r="N112" s="99">
        <v>128904675.3</v>
      </c>
    </row>
    <row r="113" spans="14:15" x14ac:dyDescent="0.2">
      <c r="N113" s="99">
        <f>N112-N88</f>
        <v>128904675.3</v>
      </c>
    </row>
    <row r="115" spans="14:15" x14ac:dyDescent="0.2">
      <c r="N115" s="99">
        <f>N57+N58+N70</f>
        <v>0</v>
      </c>
      <c r="O115" s="99">
        <v>97913076.920000002</v>
      </c>
    </row>
    <row r="116" spans="14:15" x14ac:dyDescent="0.2">
      <c r="N116" s="99">
        <f>N53+N54+N55+N72</f>
        <v>0</v>
      </c>
      <c r="O116" s="99">
        <f>N90+N89</f>
        <v>0</v>
      </c>
    </row>
    <row r="117" spans="14:15" x14ac:dyDescent="0.2">
      <c r="N117" s="99">
        <f>SUM(N115:N116)</f>
        <v>0</v>
      </c>
    </row>
    <row r="118" spans="14:15" x14ac:dyDescent="0.2">
      <c r="N118" s="99">
        <f>N112-N115</f>
        <v>128904675.3</v>
      </c>
    </row>
  </sheetData>
  <mergeCells count="90">
    <mergeCell ref="A1:M1"/>
    <mergeCell ref="N1:R1"/>
    <mergeCell ref="A2:P2"/>
    <mergeCell ref="A3:A4"/>
    <mergeCell ref="B3:B4"/>
    <mergeCell ref="C3:C4"/>
    <mergeCell ref="D3:D4"/>
    <mergeCell ref="E3:H3"/>
    <mergeCell ref="I3:AA3"/>
    <mergeCell ref="B5:O5"/>
    <mergeCell ref="A7:A10"/>
    <mergeCell ref="B7:B10"/>
    <mergeCell ref="C7:C10"/>
    <mergeCell ref="A17:A19"/>
    <mergeCell ref="B17:B19"/>
    <mergeCell ref="C17:C19"/>
    <mergeCell ref="F35:F36"/>
    <mergeCell ref="A20:P20"/>
    <mergeCell ref="A26:A29"/>
    <mergeCell ref="B27:H27"/>
    <mergeCell ref="B28:H28"/>
    <mergeCell ref="B29:H29"/>
    <mergeCell ref="A30:P30"/>
    <mergeCell ref="O35:O36"/>
    <mergeCell ref="P35:P36"/>
    <mergeCell ref="C31:C34"/>
    <mergeCell ref="C35:C36"/>
    <mergeCell ref="E35:E36"/>
    <mergeCell ref="Q35:Q36"/>
    <mergeCell ref="R35:R36"/>
    <mergeCell ref="S35:S36"/>
    <mergeCell ref="A37:A42"/>
    <mergeCell ref="B37:B42"/>
    <mergeCell ref="C37:C39"/>
    <mergeCell ref="C40:C42"/>
    <mergeCell ref="N35:N36"/>
    <mergeCell ref="G35:G36"/>
    <mergeCell ref="H35:H36"/>
    <mergeCell ref="J35:J36"/>
    <mergeCell ref="K35:K36"/>
    <mergeCell ref="L35:L36"/>
    <mergeCell ref="M35:M36"/>
    <mergeCell ref="A31:A36"/>
    <mergeCell ref="B31:B36"/>
    <mergeCell ref="T35:T36"/>
    <mergeCell ref="U35:U36"/>
    <mergeCell ref="Y35:Y36"/>
    <mergeCell ref="Z35:Z36"/>
    <mergeCell ref="AA35:AA36"/>
    <mergeCell ref="A49:A50"/>
    <mergeCell ref="B49:B50"/>
    <mergeCell ref="C49:C50"/>
    <mergeCell ref="A53:A54"/>
    <mergeCell ref="B53:B54"/>
    <mergeCell ref="C53:C54"/>
    <mergeCell ref="A55:A56"/>
    <mergeCell ref="B55:B56"/>
    <mergeCell ref="C55:C56"/>
    <mergeCell ref="A57:A59"/>
    <mergeCell ref="B57:B59"/>
    <mergeCell ref="C57:C58"/>
    <mergeCell ref="A60:A62"/>
    <mergeCell ref="B60:B62"/>
    <mergeCell ref="C60:C62"/>
    <mergeCell ref="A70:A71"/>
    <mergeCell ref="B70:B71"/>
    <mergeCell ref="C70:C71"/>
    <mergeCell ref="A72:A73"/>
    <mergeCell ref="B72:B73"/>
    <mergeCell ref="C72:C73"/>
    <mergeCell ref="A75:A76"/>
    <mergeCell ref="B75:B76"/>
    <mergeCell ref="C75:C76"/>
    <mergeCell ref="A77:A78"/>
    <mergeCell ref="B77:B78"/>
    <mergeCell ref="C77:C78"/>
    <mergeCell ref="A79:A80"/>
    <mergeCell ref="B79:B80"/>
    <mergeCell ref="C79:C80"/>
    <mergeCell ref="B94:C94"/>
    <mergeCell ref="H94:J94"/>
    <mergeCell ref="A84:A91"/>
    <mergeCell ref="B84:H84"/>
    <mergeCell ref="B85:H85"/>
    <mergeCell ref="B86:H86"/>
    <mergeCell ref="B87:H87"/>
    <mergeCell ref="B88:H88"/>
    <mergeCell ref="B89:H89"/>
    <mergeCell ref="B90:H90"/>
    <mergeCell ref="B91:H91"/>
  </mergeCells>
  <pageMargins left="0.78740157480314965" right="0.78740157480314965" top="1.3779527559055118" bottom="0.39370078740157483" header="0.31496062992125984" footer="0.31496062992125984"/>
  <pageSetup paperSize="9" scale="55" fitToHeight="7" orientation="portrait" r:id="rId1"/>
  <rowBreaks count="1" manualBreakCount="1">
    <brk id="67" max="26"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E118"/>
  <sheetViews>
    <sheetView view="pageBreakPreview" zoomScale="90" zoomScaleNormal="100" zoomScaleSheetLayoutView="90" workbookViewId="0">
      <pane xSplit="8" ySplit="5" topLeftCell="L78" activePane="bottomRight" state="frozen"/>
      <selection pane="topRight" activeCell="I1" sqref="I1"/>
      <selection pane="bottomLeft" activeCell="A6" sqref="A6"/>
      <selection pane="bottomRight" activeCell="R74" sqref="R74"/>
    </sheetView>
  </sheetViews>
  <sheetFormatPr defaultColWidth="9.140625" defaultRowHeight="12.75" x14ac:dyDescent="0.2"/>
  <cols>
    <col min="1" max="1" width="2.7109375" style="1" customWidth="1"/>
    <col min="2" max="2" width="29.28515625" style="4" customWidth="1"/>
    <col min="3" max="3" width="43.7109375" style="5" customWidth="1"/>
    <col min="4" max="4" width="19" style="1" customWidth="1"/>
    <col min="5" max="5" width="5.42578125" style="1" customWidth="1"/>
    <col min="6" max="6" width="5.7109375" style="1" customWidth="1"/>
    <col min="7" max="8" width="5.28515625" style="1" customWidth="1"/>
    <col min="9" max="9" width="18.28515625" style="6" customWidth="1"/>
    <col min="10" max="10" width="14.42578125" style="6" customWidth="1"/>
    <col min="11" max="11" width="15.42578125" style="6" customWidth="1"/>
    <col min="12" max="13" width="16.42578125" style="6" customWidth="1"/>
    <col min="14" max="14" width="16.5703125" style="6" customWidth="1"/>
    <col min="15" max="15" width="16.140625" style="6" customWidth="1"/>
    <col min="16" max="16" width="15.140625" style="6" customWidth="1"/>
    <col min="17" max="17" width="16.85546875" style="1" customWidth="1"/>
    <col min="18" max="18" width="17.140625" style="1" customWidth="1"/>
    <col min="19" max="24" width="15.140625" style="1" hidden="1" customWidth="1"/>
    <col min="25" max="27" width="16.85546875" style="73" customWidth="1"/>
    <col min="28" max="16384" width="9.140625" style="1"/>
  </cols>
  <sheetData>
    <row r="1" spans="1:31" ht="90.75" customHeight="1" x14ac:dyDescent="0.2">
      <c r="A1" s="225" t="s">
        <v>292</v>
      </c>
      <c r="B1" s="225"/>
      <c r="C1" s="225"/>
      <c r="D1" s="225"/>
      <c r="E1" s="225"/>
      <c r="F1" s="225"/>
      <c r="G1" s="225"/>
      <c r="H1" s="225"/>
      <c r="I1" s="225"/>
      <c r="J1" s="225"/>
      <c r="K1" s="225"/>
      <c r="L1" s="225"/>
      <c r="M1" s="225"/>
      <c r="N1" s="152" t="s">
        <v>93</v>
      </c>
      <c r="O1" s="153"/>
      <c r="P1" s="153"/>
      <c r="Q1" s="153"/>
      <c r="R1" s="153"/>
      <c r="S1" s="5"/>
      <c r="T1" s="5"/>
      <c r="U1" s="5"/>
      <c r="V1" s="5"/>
      <c r="W1" s="5"/>
      <c r="X1" s="5"/>
      <c r="AB1" s="5"/>
      <c r="AC1" s="5"/>
      <c r="AD1" s="5"/>
      <c r="AE1" s="5"/>
    </row>
    <row r="2" spans="1:31" ht="54" customHeight="1" x14ac:dyDescent="0.2">
      <c r="A2" s="150" t="s">
        <v>96</v>
      </c>
      <c r="B2" s="150"/>
      <c r="C2" s="150"/>
      <c r="D2" s="150"/>
      <c r="E2" s="150"/>
      <c r="F2" s="150"/>
      <c r="G2" s="150"/>
      <c r="H2" s="150"/>
      <c r="I2" s="150"/>
      <c r="J2" s="150"/>
      <c r="K2" s="150"/>
      <c r="L2" s="150"/>
      <c r="M2" s="150"/>
      <c r="N2" s="150"/>
      <c r="O2" s="150"/>
      <c r="P2" s="150"/>
      <c r="Q2" s="5"/>
      <c r="R2" s="5"/>
      <c r="S2" s="5"/>
      <c r="T2" s="5"/>
      <c r="U2" s="5"/>
      <c r="V2" s="5"/>
      <c r="W2" s="5"/>
      <c r="X2" s="5"/>
      <c r="AB2" s="5"/>
      <c r="AC2" s="5"/>
      <c r="AD2" s="5"/>
      <c r="AE2" s="5"/>
    </row>
    <row r="3" spans="1:31" ht="28.5" customHeight="1" x14ac:dyDescent="0.2">
      <c r="A3" s="146" t="s">
        <v>0</v>
      </c>
      <c r="B3" s="146" t="s">
        <v>1</v>
      </c>
      <c r="C3" s="146" t="s">
        <v>2</v>
      </c>
      <c r="D3" s="146" t="s">
        <v>3</v>
      </c>
      <c r="E3" s="146" t="s">
        <v>4</v>
      </c>
      <c r="F3" s="146"/>
      <c r="G3" s="146"/>
      <c r="H3" s="146"/>
      <c r="I3" s="151" t="s">
        <v>5</v>
      </c>
      <c r="J3" s="151"/>
      <c r="K3" s="151"/>
      <c r="L3" s="151"/>
      <c r="M3" s="151"/>
      <c r="N3" s="151"/>
      <c r="O3" s="151"/>
      <c r="P3" s="151"/>
      <c r="Q3" s="151"/>
      <c r="R3" s="151"/>
      <c r="S3" s="5"/>
      <c r="T3" s="5"/>
      <c r="U3" s="5"/>
      <c r="V3" s="5"/>
      <c r="W3" s="5"/>
      <c r="X3" s="5"/>
      <c r="AB3" s="5"/>
      <c r="AC3" s="5"/>
      <c r="AD3" s="5"/>
      <c r="AE3" s="5"/>
    </row>
    <row r="4" spans="1:31" ht="51" x14ac:dyDescent="0.2">
      <c r="A4" s="146"/>
      <c r="B4" s="146"/>
      <c r="C4" s="146"/>
      <c r="D4" s="146"/>
      <c r="E4" s="83" t="s">
        <v>6</v>
      </c>
      <c r="F4" s="20" t="s">
        <v>7</v>
      </c>
      <c r="G4" s="20" t="s">
        <v>8</v>
      </c>
      <c r="H4" s="83" t="s">
        <v>9</v>
      </c>
      <c r="I4" s="88" t="s">
        <v>10</v>
      </c>
      <c r="J4" s="88" t="s">
        <v>11</v>
      </c>
      <c r="K4" s="88" t="s">
        <v>12</v>
      </c>
      <c r="L4" s="88" t="s">
        <v>13</v>
      </c>
      <c r="M4" s="88" t="s">
        <v>14</v>
      </c>
      <c r="N4" s="88" t="s">
        <v>15</v>
      </c>
      <c r="O4" s="88" t="s">
        <v>16</v>
      </c>
      <c r="P4" s="88" t="s">
        <v>17</v>
      </c>
      <c r="Q4" s="88" t="s">
        <v>58</v>
      </c>
      <c r="R4" s="88" t="s">
        <v>113</v>
      </c>
      <c r="S4" s="5"/>
      <c r="T4" s="5"/>
      <c r="U4" s="5"/>
      <c r="V4" s="5"/>
      <c r="W4" s="5"/>
      <c r="X4" s="5"/>
      <c r="Y4" s="74" t="s">
        <v>284</v>
      </c>
      <c r="Z4" s="74" t="s">
        <v>285</v>
      </c>
      <c r="AA4" s="74" t="s">
        <v>286</v>
      </c>
      <c r="AB4" s="5"/>
      <c r="AC4" s="5"/>
      <c r="AD4" s="5"/>
      <c r="AE4" s="5"/>
    </row>
    <row r="5" spans="1:31" ht="22.5" customHeight="1" x14ac:dyDescent="0.2">
      <c r="A5" s="83"/>
      <c r="B5" s="145" t="s">
        <v>18</v>
      </c>
      <c r="C5" s="145"/>
      <c r="D5" s="145"/>
      <c r="E5" s="145"/>
      <c r="F5" s="145"/>
      <c r="G5" s="145"/>
      <c r="H5" s="145"/>
      <c r="I5" s="145"/>
      <c r="J5" s="145"/>
      <c r="K5" s="145"/>
      <c r="L5" s="145"/>
      <c r="M5" s="145"/>
      <c r="N5" s="145"/>
      <c r="O5" s="145"/>
      <c r="P5" s="88"/>
      <c r="Q5" s="88"/>
      <c r="R5" s="88"/>
      <c r="S5" s="5"/>
      <c r="T5" s="5"/>
      <c r="U5" s="5"/>
      <c r="V5" s="5"/>
      <c r="W5" s="5"/>
      <c r="X5" s="5"/>
      <c r="Y5" s="74"/>
      <c r="Z5" s="74"/>
      <c r="AA5" s="74"/>
      <c r="AB5" s="5"/>
      <c r="AC5" s="5"/>
      <c r="AD5" s="5"/>
      <c r="AE5" s="5"/>
    </row>
    <row r="6" spans="1:31" ht="177.75" customHeight="1" x14ac:dyDescent="0.2">
      <c r="A6" s="83">
        <v>1</v>
      </c>
      <c r="B6" s="22" t="s">
        <v>19</v>
      </c>
      <c r="C6" s="23" t="s">
        <v>97</v>
      </c>
      <c r="D6" s="85" t="s">
        <v>20</v>
      </c>
      <c r="E6" s="85" t="s">
        <v>21</v>
      </c>
      <c r="F6" s="85" t="s">
        <v>21</v>
      </c>
      <c r="G6" s="85" t="s">
        <v>21</v>
      </c>
      <c r="H6" s="85" t="s">
        <v>21</v>
      </c>
      <c r="I6" s="9">
        <f>SUM(J6:R6)</f>
        <v>98991509.649999991</v>
      </c>
      <c r="J6" s="9">
        <f>J7</f>
        <v>55458000</v>
      </c>
      <c r="K6" s="9">
        <f>'Финансирование (2)'!K6-Финансирование!K6</f>
        <v>0</v>
      </c>
      <c r="L6" s="9">
        <f>'Финансирование (2)'!L6-Финансирование!L6</f>
        <v>0</v>
      </c>
      <c r="M6" s="9">
        <f>'Финансирование (2)'!M6-Финансирование!M6</f>
        <v>0</v>
      </c>
      <c r="N6" s="9">
        <f>'Финансирование (2)'!N6-Финансирование!N6</f>
        <v>0</v>
      </c>
      <c r="O6" s="9">
        <f>'Финансирование (2)'!O6-Финансирование!O6</f>
        <v>0</v>
      </c>
      <c r="P6" s="9">
        <f>'Финансирование (2)'!P6-Финансирование!P6</f>
        <v>0</v>
      </c>
      <c r="Q6" s="9">
        <f>'Финансирование (2)'!Q6-Финансирование!Q6</f>
        <v>9353273.2800000012</v>
      </c>
      <c r="R6" s="9">
        <f>'Финансирование (2)'!R6-Финансирование!R6</f>
        <v>34180236.36999999</v>
      </c>
      <c r="S6" s="9" t="e">
        <f>'Финансирование (2)'!#REF!-Финансирование!S6</f>
        <v>#REF!</v>
      </c>
      <c r="T6" s="9" t="e">
        <f>'Финансирование (2)'!#REF!-Финансирование!T6</f>
        <v>#REF!</v>
      </c>
      <c r="U6" s="9" t="e">
        <f>'Финансирование (2)'!#REF!-Финансирование!U6</f>
        <v>#REF!</v>
      </c>
      <c r="V6" s="9" t="e">
        <f>'Финансирование (2)'!#REF!-Финансирование!V6</f>
        <v>#REF!</v>
      </c>
      <c r="W6" s="9" t="e">
        <f>'Финансирование (2)'!#REF!-Финансирование!W6</f>
        <v>#REF!</v>
      </c>
      <c r="X6" s="9" t="e">
        <f>'Финансирование (2)'!#REF!-Финансирование!X6</f>
        <v>#REF!</v>
      </c>
      <c r="Y6" s="9">
        <f>'Финансирование (2)'!S6-Финансирование!Y6</f>
        <v>196656004.69999999</v>
      </c>
      <c r="Z6" s="9">
        <f>'Финансирование (2)'!T6-Финансирование!Z6</f>
        <v>227900000</v>
      </c>
      <c r="AA6" s="9">
        <f>'Финансирование (2)'!U6-Финансирование!AA6</f>
        <v>155000000</v>
      </c>
      <c r="AB6" s="5"/>
      <c r="AC6" s="5"/>
      <c r="AD6" s="5"/>
      <c r="AE6" s="5"/>
    </row>
    <row r="7" spans="1:31" s="2" customFormat="1" ht="73.5" customHeight="1" x14ac:dyDescent="0.2">
      <c r="A7" s="164">
        <v>2</v>
      </c>
      <c r="B7" s="168" t="s">
        <v>22</v>
      </c>
      <c r="C7" s="161" t="s">
        <v>98</v>
      </c>
      <c r="D7" s="85" t="s">
        <v>20</v>
      </c>
      <c r="E7" s="85" t="s">
        <v>21</v>
      </c>
      <c r="F7" s="85" t="s">
        <v>21</v>
      </c>
      <c r="G7" s="85" t="s">
        <v>21</v>
      </c>
      <c r="H7" s="85" t="s">
        <v>21</v>
      </c>
      <c r="I7" s="9">
        <f t="shared" ref="I7:I19" si="0">SUM(J7:R7)</f>
        <v>739654941.50999999</v>
      </c>
      <c r="J7" s="9">
        <f>J11+J16+J17+J18+J19</f>
        <v>55458000</v>
      </c>
      <c r="K7" s="9">
        <f t="shared" ref="K7:L7" si="1">K11+K16+K17+K18+K19</f>
        <v>404055729.36000001</v>
      </c>
      <c r="L7" s="9">
        <f t="shared" si="1"/>
        <v>236607702.5</v>
      </c>
      <c r="M7" s="9">
        <f>'Финансирование (2)'!M7-Финансирование!M7</f>
        <v>0</v>
      </c>
      <c r="N7" s="9">
        <f>'Финансирование (2)'!N7-Финансирование!N7</f>
        <v>0</v>
      </c>
      <c r="O7" s="9">
        <f>'Финансирование (2)'!O7-Финансирование!O7</f>
        <v>0</v>
      </c>
      <c r="P7" s="9">
        <f>'Финансирование (2)'!P7-Финансирование!P7</f>
        <v>0</v>
      </c>
      <c r="Q7" s="9">
        <f>'Финансирование (2)'!Q7-Финансирование!Q7</f>
        <v>9353273.2800000012</v>
      </c>
      <c r="R7" s="9">
        <f>'Финансирование (2)'!R7-Финансирование!R7</f>
        <v>34180236.36999999</v>
      </c>
      <c r="S7" s="24" t="e">
        <f>'Финансирование (2)'!#REF!-Финансирование!S7</f>
        <v>#REF!</v>
      </c>
      <c r="T7" s="24" t="e">
        <f>'Финансирование (2)'!#REF!-Финансирование!T7</f>
        <v>#REF!</v>
      </c>
      <c r="U7" s="24" t="e">
        <f>'Финансирование (2)'!#REF!-Финансирование!U7</f>
        <v>#REF!</v>
      </c>
      <c r="V7" s="24" t="e">
        <f>'Финансирование (2)'!#REF!-Финансирование!V7</f>
        <v>#REF!</v>
      </c>
      <c r="W7" s="24" t="e">
        <f>'Финансирование (2)'!#REF!-Финансирование!W7</f>
        <v>#REF!</v>
      </c>
      <c r="X7" s="24" t="e">
        <f>'Финансирование (2)'!#REF!-Финансирование!X7</f>
        <v>#REF!</v>
      </c>
      <c r="Y7" s="75">
        <f>'Финансирование (2)'!S7-Финансирование!Y7</f>
        <v>196656004.69999999</v>
      </c>
      <c r="Z7" s="75">
        <f>'Финансирование (2)'!T7-Финансирование!Z7</f>
        <v>227900000</v>
      </c>
      <c r="AA7" s="75">
        <f>'Финансирование (2)'!U7-Финансирование!AA7</f>
        <v>155000000</v>
      </c>
      <c r="AB7" s="24">
        <f>'Финансирование (2)'!V7-Финансирование!AB7</f>
        <v>155000000</v>
      </c>
      <c r="AC7" s="24">
        <f>'Финансирование (2)'!W7-Финансирование!AC7</f>
        <v>0</v>
      </c>
      <c r="AD7" s="24"/>
      <c r="AE7" s="24"/>
    </row>
    <row r="8" spans="1:31" s="2" customFormat="1" ht="29.25" customHeight="1" x14ac:dyDescent="0.2">
      <c r="A8" s="174"/>
      <c r="B8" s="169"/>
      <c r="C8" s="171"/>
      <c r="D8" s="85" t="s">
        <v>30</v>
      </c>
      <c r="E8" s="85" t="s">
        <v>21</v>
      </c>
      <c r="F8" s="85" t="s">
        <v>21</v>
      </c>
      <c r="G8" s="85" t="s">
        <v>21</v>
      </c>
      <c r="H8" s="85" t="s">
        <v>21</v>
      </c>
      <c r="I8" s="9">
        <f t="shared" si="0"/>
        <v>592071000</v>
      </c>
      <c r="J8" s="9">
        <f>J32</f>
        <v>55458000</v>
      </c>
      <c r="K8" s="9">
        <f t="shared" ref="K8:L8" si="2">K32</f>
        <v>401440000</v>
      </c>
      <c r="L8" s="9">
        <f t="shared" si="2"/>
        <v>135173000</v>
      </c>
      <c r="M8" s="9">
        <f>'Финансирование (2)'!M8-Финансирование!M8</f>
        <v>0</v>
      </c>
      <c r="N8" s="9">
        <f>'Финансирование (2)'!N8-Финансирование!N8</f>
        <v>0</v>
      </c>
      <c r="O8" s="9">
        <f>'Финансирование (2)'!O8-Финансирование!O8</f>
        <v>0</v>
      </c>
      <c r="P8" s="9">
        <f>'Финансирование (2)'!P8-Финансирование!P8</f>
        <v>0</v>
      </c>
      <c r="Q8" s="9">
        <f>'Финансирование (2)'!Q8-Финансирование!Q8</f>
        <v>0</v>
      </c>
      <c r="R8" s="9">
        <f>'Финансирование (2)'!R8-Финансирование!R8</f>
        <v>0</v>
      </c>
      <c r="S8" s="24" t="e">
        <f>'Финансирование (2)'!#REF!-Финансирование!S8</f>
        <v>#REF!</v>
      </c>
      <c r="T8" s="24" t="e">
        <f>'Финансирование (2)'!#REF!-Финансирование!T8</f>
        <v>#REF!</v>
      </c>
      <c r="U8" s="24" t="e">
        <f>'Финансирование (2)'!#REF!-Финансирование!U8</f>
        <v>#REF!</v>
      </c>
      <c r="V8" s="24" t="e">
        <f>'Финансирование (2)'!#REF!-Финансирование!V8</f>
        <v>#REF!</v>
      </c>
      <c r="W8" s="24" t="e">
        <f>'Финансирование (2)'!#REF!-Финансирование!W8</f>
        <v>#REF!</v>
      </c>
      <c r="X8" s="24" t="e">
        <f>'Финансирование (2)'!#REF!-Финансирование!X8</f>
        <v>#REF!</v>
      </c>
      <c r="Y8" s="75">
        <f>'Финансирование (2)'!S8-Финансирование!Y8</f>
        <v>0</v>
      </c>
      <c r="Z8" s="75">
        <f>'Финансирование (2)'!T8-Финансирование!Z8</f>
        <v>0</v>
      </c>
      <c r="AA8" s="75">
        <f>'Финансирование (2)'!U8-Финансирование!AA8</f>
        <v>0</v>
      </c>
      <c r="AB8" s="24"/>
      <c r="AC8" s="24"/>
      <c r="AD8" s="24"/>
      <c r="AE8" s="24"/>
    </row>
    <row r="9" spans="1:31" s="2" customFormat="1" ht="29.25" customHeight="1" x14ac:dyDescent="0.2">
      <c r="A9" s="174"/>
      <c r="B9" s="169"/>
      <c r="C9" s="171"/>
      <c r="D9" s="85" t="s">
        <v>31</v>
      </c>
      <c r="E9" s="85" t="s">
        <v>21</v>
      </c>
      <c r="F9" s="85" t="s">
        <v>21</v>
      </c>
      <c r="G9" s="85" t="s">
        <v>21</v>
      </c>
      <c r="H9" s="85" t="s">
        <v>21</v>
      </c>
      <c r="I9" s="9">
        <f>SUM(J9:R9)</f>
        <v>42591074.180000007</v>
      </c>
      <c r="J9" s="9" t="s">
        <v>92</v>
      </c>
      <c r="K9" s="9">
        <f t="shared" ref="K9:L9" si="3">K21+K33</f>
        <v>2615729.36</v>
      </c>
      <c r="L9" s="9">
        <f t="shared" si="3"/>
        <v>2434702.5</v>
      </c>
      <c r="M9" s="9">
        <f>'Финансирование (2)'!M9-Финансирование!M9</f>
        <v>0</v>
      </c>
      <c r="N9" s="9">
        <f>'Финансирование (2)'!N9-Финансирование!N9</f>
        <v>0</v>
      </c>
      <c r="O9" s="9">
        <f>'Финансирование (2)'!O9-Финансирование!O9</f>
        <v>0</v>
      </c>
      <c r="P9" s="9">
        <f>'Финансирование (2)'!P9-Финансирование!P9</f>
        <v>0</v>
      </c>
      <c r="Q9" s="9">
        <f>'Финансирование (2)'!Q9-Финансирование!Q9</f>
        <v>9353273.2800000012</v>
      </c>
      <c r="R9" s="9">
        <f>'Финансирование (2)'!R9-Финансирование!R9</f>
        <v>28187369.040000007</v>
      </c>
      <c r="S9" s="24" t="e">
        <f>'Финансирование (2)'!#REF!-Финансирование!S9</f>
        <v>#REF!</v>
      </c>
      <c r="T9" s="24" t="e">
        <f>'Финансирование (2)'!#REF!-Финансирование!T9</f>
        <v>#REF!</v>
      </c>
      <c r="U9" s="24" t="e">
        <f>'Финансирование (2)'!#REF!-Финансирование!U9</f>
        <v>#REF!</v>
      </c>
      <c r="V9" s="24" t="e">
        <f>'Финансирование (2)'!#REF!-Финансирование!V9</f>
        <v>#REF!</v>
      </c>
      <c r="W9" s="24" t="e">
        <f>'Финансирование (2)'!#REF!-Финансирование!W9</f>
        <v>#REF!</v>
      </c>
      <c r="X9" s="24" t="e">
        <f>'Финансирование (2)'!#REF!-Финансирование!X9</f>
        <v>#REF!</v>
      </c>
      <c r="Y9" s="75">
        <f>'Финансирование (2)'!S9-Финансирование!Y9</f>
        <v>196656004.69999999</v>
      </c>
      <c r="Z9" s="75">
        <f>'Финансирование (2)'!T9-Финансирование!Z9</f>
        <v>227900000</v>
      </c>
      <c r="AA9" s="75">
        <f>'Финансирование (2)'!U9-Финансирование!AA9</f>
        <v>155000000</v>
      </c>
      <c r="AB9" s="24"/>
      <c r="AC9" s="24"/>
      <c r="AD9" s="24"/>
      <c r="AE9" s="24"/>
    </row>
    <row r="10" spans="1:31" s="2" customFormat="1" ht="38.25" x14ac:dyDescent="0.2">
      <c r="A10" s="165"/>
      <c r="B10" s="170"/>
      <c r="C10" s="162"/>
      <c r="D10" s="85" t="s">
        <v>32</v>
      </c>
      <c r="E10" s="85" t="s">
        <v>21</v>
      </c>
      <c r="F10" s="85" t="s">
        <v>21</v>
      </c>
      <c r="G10" s="85" t="s">
        <v>21</v>
      </c>
      <c r="H10" s="85" t="s">
        <v>21</v>
      </c>
      <c r="I10" s="9">
        <f t="shared" si="0"/>
        <v>104992867.33</v>
      </c>
      <c r="J10" s="9">
        <f>J34</f>
        <v>0</v>
      </c>
      <c r="K10" s="9">
        <f t="shared" ref="K10:L10" si="4">K34</f>
        <v>0</v>
      </c>
      <c r="L10" s="9">
        <f t="shared" si="4"/>
        <v>99000000</v>
      </c>
      <c r="M10" s="9">
        <f>'Финансирование (2)'!M10-Финансирование!M10</f>
        <v>0</v>
      </c>
      <c r="N10" s="9">
        <f>'Финансирование (2)'!N10-Финансирование!N10</f>
        <v>0</v>
      </c>
      <c r="O10" s="9">
        <f>'Финансирование (2)'!O10-Финансирование!O10</f>
        <v>0</v>
      </c>
      <c r="P10" s="9">
        <f>'Финансирование (2)'!P10-Финансирование!P10</f>
        <v>0</v>
      </c>
      <c r="Q10" s="9">
        <f>'Финансирование (2)'!Q10-Финансирование!Q10</f>
        <v>0</v>
      </c>
      <c r="R10" s="9">
        <f>'Финансирование (2)'!R10-Финансирование!R10</f>
        <v>5992867.3300000001</v>
      </c>
      <c r="S10" s="24" t="e">
        <f>'Финансирование (2)'!#REF!-Финансирование!S10</f>
        <v>#REF!</v>
      </c>
      <c r="T10" s="24" t="e">
        <f>'Финансирование (2)'!#REF!-Финансирование!T10</f>
        <v>#REF!</v>
      </c>
      <c r="U10" s="24" t="e">
        <f>'Финансирование (2)'!#REF!-Финансирование!U10</f>
        <v>#REF!</v>
      </c>
      <c r="V10" s="24" t="e">
        <f>'Финансирование (2)'!#REF!-Финансирование!V10</f>
        <v>#REF!</v>
      </c>
      <c r="W10" s="24" t="e">
        <f>'Финансирование (2)'!#REF!-Финансирование!W10</f>
        <v>#REF!</v>
      </c>
      <c r="X10" s="24" t="e">
        <f>'Финансирование (2)'!#REF!-Финансирование!X10</f>
        <v>#REF!</v>
      </c>
      <c r="Y10" s="75">
        <f>'Финансирование (2)'!S10-Финансирование!Y10</f>
        <v>0</v>
      </c>
      <c r="Z10" s="75">
        <f>'Финансирование (2)'!T10-Финансирование!Z10</f>
        <v>0</v>
      </c>
      <c r="AA10" s="75">
        <f>'Финансирование (2)'!U10-Финансирование!AA10</f>
        <v>0</v>
      </c>
      <c r="AB10" s="24"/>
      <c r="AC10" s="24"/>
      <c r="AD10" s="24"/>
      <c r="AE10" s="24"/>
    </row>
    <row r="11" spans="1:31" ht="89.25" x14ac:dyDescent="0.2">
      <c r="A11" s="83">
        <v>3</v>
      </c>
      <c r="B11" s="26" t="s">
        <v>23</v>
      </c>
      <c r="C11" s="83" t="s">
        <v>24</v>
      </c>
      <c r="D11" s="83" t="s">
        <v>25</v>
      </c>
      <c r="E11" s="83" t="s">
        <v>21</v>
      </c>
      <c r="F11" s="83" t="s">
        <v>21</v>
      </c>
      <c r="G11" s="83" t="s">
        <v>21</v>
      </c>
      <c r="H11" s="83" t="s">
        <v>21</v>
      </c>
      <c r="I11" s="86">
        <f t="shared" si="0"/>
        <v>0</v>
      </c>
      <c r="J11" s="86">
        <f>J12</f>
        <v>0</v>
      </c>
      <c r="K11" s="86">
        <f t="shared" ref="K11:L11" si="5">K12</f>
        <v>0</v>
      </c>
      <c r="L11" s="86">
        <f t="shared" si="5"/>
        <v>0</v>
      </c>
      <c r="M11" s="9">
        <f>'Финансирование (2)'!M11-Финансирование!M11</f>
        <v>0</v>
      </c>
      <c r="N11" s="9">
        <f>'Финансирование (2)'!N11-Финансирование!N11</f>
        <v>0</v>
      </c>
      <c r="O11" s="9">
        <f>'Финансирование (2)'!O11-Финансирование!O11</f>
        <v>0</v>
      </c>
      <c r="P11" s="9">
        <f>'Финансирование (2)'!P11-Финансирование!P11</f>
        <v>0</v>
      </c>
      <c r="Q11" s="9">
        <f>'Финансирование (2)'!Q11-Финансирование!Q11</f>
        <v>0</v>
      </c>
      <c r="R11" s="9">
        <f>'Финансирование (2)'!R11-Финансирование!R11</f>
        <v>0</v>
      </c>
      <c r="S11" s="24" t="e">
        <f>'Финансирование (2)'!#REF!-Финансирование!S11</f>
        <v>#REF!</v>
      </c>
      <c r="T11" s="24" t="e">
        <f>'Финансирование (2)'!#REF!-Финансирование!T11</f>
        <v>#REF!</v>
      </c>
      <c r="U11" s="24" t="e">
        <f>'Финансирование (2)'!#REF!-Финансирование!U11</f>
        <v>#REF!</v>
      </c>
      <c r="V11" s="24" t="e">
        <f>'Финансирование (2)'!#REF!-Финансирование!V11</f>
        <v>#REF!</v>
      </c>
      <c r="W11" s="24" t="e">
        <f>'Финансирование (2)'!#REF!-Финансирование!W11</f>
        <v>#REF!</v>
      </c>
      <c r="X11" s="24" t="e">
        <f>'Финансирование (2)'!#REF!-Финансирование!X11</f>
        <v>#REF!</v>
      </c>
      <c r="Y11" s="75">
        <f>'Финансирование (2)'!S11-Финансирование!Y11</f>
        <v>0</v>
      </c>
      <c r="Z11" s="75">
        <f>'Финансирование (2)'!T11-Финансирование!Z11</f>
        <v>0</v>
      </c>
      <c r="AA11" s="75">
        <f>'Финансирование (2)'!U11-Финансирование!AA11</f>
        <v>0</v>
      </c>
      <c r="AB11" s="5"/>
      <c r="AC11" s="5"/>
      <c r="AD11" s="5"/>
      <c r="AE11" s="5"/>
    </row>
    <row r="12" spans="1:31" ht="89.25" x14ac:dyDescent="0.2">
      <c r="A12" s="83">
        <v>4</v>
      </c>
      <c r="B12" s="26" t="s">
        <v>26</v>
      </c>
      <c r="C12" s="83" t="s">
        <v>24</v>
      </c>
      <c r="D12" s="83" t="s">
        <v>25</v>
      </c>
      <c r="E12" s="83" t="s">
        <v>21</v>
      </c>
      <c r="F12" s="83" t="s">
        <v>21</v>
      </c>
      <c r="G12" s="83" t="s">
        <v>21</v>
      </c>
      <c r="H12" s="83" t="s">
        <v>21</v>
      </c>
      <c r="I12" s="86">
        <f t="shared" si="0"/>
        <v>0</v>
      </c>
      <c r="J12" s="86">
        <f>J13+J14+J15</f>
        <v>0</v>
      </c>
      <c r="K12" s="86">
        <f t="shared" ref="K12:L12" si="6">K13+K14+K15</f>
        <v>0</v>
      </c>
      <c r="L12" s="86">
        <f t="shared" si="6"/>
        <v>0</v>
      </c>
      <c r="M12" s="9">
        <f>'Финансирование (2)'!M12-Финансирование!M12</f>
        <v>0</v>
      </c>
      <c r="N12" s="9">
        <f>'Финансирование (2)'!N12-Финансирование!N12</f>
        <v>0</v>
      </c>
      <c r="O12" s="9">
        <f>'Финансирование (2)'!O12-Финансирование!O12</f>
        <v>0</v>
      </c>
      <c r="P12" s="9">
        <f>'Финансирование (2)'!P12-Финансирование!P12</f>
        <v>0</v>
      </c>
      <c r="Q12" s="9">
        <f>'Финансирование (2)'!Q12-Финансирование!Q12</f>
        <v>0</v>
      </c>
      <c r="R12" s="9">
        <f>'Финансирование (2)'!R12-Финансирование!R12</f>
        <v>0</v>
      </c>
      <c r="S12" s="24" t="e">
        <f>'Финансирование (2)'!#REF!-Финансирование!S12</f>
        <v>#REF!</v>
      </c>
      <c r="T12" s="24" t="e">
        <f>'Финансирование (2)'!#REF!-Финансирование!T12</f>
        <v>#REF!</v>
      </c>
      <c r="U12" s="24" t="e">
        <f>'Финансирование (2)'!#REF!-Финансирование!U12</f>
        <v>#REF!</v>
      </c>
      <c r="V12" s="24" t="e">
        <f>'Финансирование (2)'!#REF!-Финансирование!V12</f>
        <v>#REF!</v>
      </c>
      <c r="W12" s="24" t="e">
        <f>'Финансирование (2)'!#REF!-Финансирование!W12</f>
        <v>#REF!</v>
      </c>
      <c r="X12" s="24" t="e">
        <f>'Финансирование (2)'!#REF!-Финансирование!X12</f>
        <v>#REF!</v>
      </c>
      <c r="Y12" s="75">
        <f>'Финансирование (2)'!S12-Финансирование!Y12</f>
        <v>0</v>
      </c>
      <c r="Z12" s="75">
        <f>'Финансирование (2)'!T12-Финансирование!Z12</f>
        <v>0</v>
      </c>
      <c r="AA12" s="75">
        <f>'Финансирование (2)'!U12-Финансирование!AA12</f>
        <v>0</v>
      </c>
      <c r="AB12" s="5"/>
      <c r="AC12" s="5"/>
      <c r="AD12" s="5"/>
      <c r="AE12" s="5"/>
    </row>
    <row r="13" spans="1:31" ht="63.75" x14ac:dyDescent="0.2">
      <c r="A13" s="83">
        <v>5</v>
      </c>
      <c r="B13" s="26" t="s">
        <v>99</v>
      </c>
      <c r="C13" s="83" t="s">
        <v>24</v>
      </c>
      <c r="D13" s="83" t="s">
        <v>25</v>
      </c>
      <c r="E13" s="83" t="s">
        <v>21</v>
      </c>
      <c r="F13" s="83" t="s">
        <v>21</v>
      </c>
      <c r="G13" s="83" t="s">
        <v>21</v>
      </c>
      <c r="H13" s="83" t="s">
        <v>21</v>
      </c>
      <c r="I13" s="86">
        <f t="shared" si="0"/>
        <v>0</v>
      </c>
      <c r="J13" s="86"/>
      <c r="K13" s="86"/>
      <c r="L13" s="86"/>
      <c r="M13" s="9">
        <f>'Финансирование (2)'!M13-Финансирование!M13</f>
        <v>0</v>
      </c>
      <c r="N13" s="9">
        <f>'Финансирование (2)'!N13-Финансирование!N13</f>
        <v>0</v>
      </c>
      <c r="O13" s="9">
        <f>'Финансирование (2)'!O13-Финансирование!O13</f>
        <v>0</v>
      </c>
      <c r="P13" s="9">
        <f>'Финансирование (2)'!P13-Финансирование!P13</f>
        <v>0</v>
      </c>
      <c r="Q13" s="9">
        <f>'Финансирование (2)'!Q13-Финансирование!Q13</f>
        <v>0</v>
      </c>
      <c r="R13" s="9">
        <f>'Финансирование (2)'!R13-Финансирование!R13</f>
        <v>0</v>
      </c>
      <c r="S13" s="24" t="e">
        <f>'Финансирование (2)'!#REF!-Финансирование!S13</f>
        <v>#REF!</v>
      </c>
      <c r="T13" s="24" t="e">
        <f>'Финансирование (2)'!#REF!-Финансирование!T13</f>
        <v>#REF!</v>
      </c>
      <c r="U13" s="24" t="e">
        <f>'Финансирование (2)'!#REF!-Финансирование!U13</f>
        <v>#REF!</v>
      </c>
      <c r="V13" s="24" t="e">
        <f>'Финансирование (2)'!#REF!-Финансирование!V13</f>
        <v>#REF!</v>
      </c>
      <c r="W13" s="24" t="e">
        <f>'Финансирование (2)'!#REF!-Финансирование!W13</f>
        <v>#REF!</v>
      </c>
      <c r="X13" s="24" t="e">
        <f>'Финансирование (2)'!#REF!-Финансирование!X13</f>
        <v>#REF!</v>
      </c>
      <c r="Y13" s="75">
        <f>'Финансирование (2)'!S13-Финансирование!Y13</f>
        <v>0</v>
      </c>
      <c r="Z13" s="75">
        <f>'Финансирование (2)'!T13-Финансирование!Z13</f>
        <v>0</v>
      </c>
      <c r="AA13" s="75">
        <f>'Финансирование (2)'!U13-Финансирование!AA13</f>
        <v>0</v>
      </c>
      <c r="AB13" s="5"/>
      <c r="AC13" s="5"/>
      <c r="AD13" s="5"/>
      <c r="AE13" s="5"/>
    </row>
    <row r="14" spans="1:31" ht="38.25" x14ac:dyDescent="0.2">
      <c r="A14" s="83">
        <v>6</v>
      </c>
      <c r="B14" s="26" t="s">
        <v>100</v>
      </c>
      <c r="C14" s="83" t="s">
        <v>24</v>
      </c>
      <c r="D14" s="83" t="s">
        <v>25</v>
      </c>
      <c r="E14" s="83" t="s">
        <v>21</v>
      </c>
      <c r="F14" s="83" t="s">
        <v>21</v>
      </c>
      <c r="G14" s="83" t="s">
        <v>21</v>
      </c>
      <c r="H14" s="83" t="s">
        <v>21</v>
      </c>
      <c r="I14" s="86">
        <f t="shared" si="0"/>
        <v>0</v>
      </c>
      <c r="J14" s="86"/>
      <c r="K14" s="86"/>
      <c r="L14" s="86"/>
      <c r="M14" s="9">
        <f>'Финансирование (2)'!M14-Финансирование!M14</f>
        <v>0</v>
      </c>
      <c r="N14" s="9">
        <f>'Финансирование (2)'!N14-Финансирование!N14</f>
        <v>0</v>
      </c>
      <c r="O14" s="9">
        <f>'Финансирование (2)'!O14-Финансирование!O14</f>
        <v>0</v>
      </c>
      <c r="P14" s="9">
        <f>'Финансирование (2)'!P14-Финансирование!P14</f>
        <v>0</v>
      </c>
      <c r="Q14" s="9">
        <f>'Финансирование (2)'!Q14-Финансирование!Q14</f>
        <v>0</v>
      </c>
      <c r="R14" s="9">
        <f>'Финансирование (2)'!R14-Финансирование!R14</f>
        <v>0</v>
      </c>
      <c r="S14" s="24" t="e">
        <f>'Финансирование (2)'!#REF!-Финансирование!S14</f>
        <v>#REF!</v>
      </c>
      <c r="T14" s="24" t="e">
        <f>'Финансирование (2)'!#REF!-Финансирование!T14</f>
        <v>#REF!</v>
      </c>
      <c r="U14" s="24" t="e">
        <f>'Финансирование (2)'!#REF!-Финансирование!U14</f>
        <v>#REF!</v>
      </c>
      <c r="V14" s="24" t="e">
        <f>'Финансирование (2)'!#REF!-Финансирование!V14</f>
        <v>#REF!</v>
      </c>
      <c r="W14" s="24" t="e">
        <f>'Финансирование (2)'!#REF!-Финансирование!W14</f>
        <v>#REF!</v>
      </c>
      <c r="X14" s="24" t="e">
        <f>'Финансирование (2)'!#REF!-Финансирование!X14</f>
        <v>#REF!</v>
      </c>
      <c r="Y14" s="75">
        <f>'Финансирование (2)'!S14-Финансирование!Y14</f>
        <v>0</v>
      </c>
      <c r="Z14" s="75">
        <f>'Финансирование (2)'!T14-Финансирование!Z14</f>
        <v>0</v>
      </c>
      <c r="AA14" s="75">
        <f>'Финансирование (2)'!U14-Финансирование!AA14</f>
        <v>0</v>
      </c>
      <c r="AB14" s="5"/>
      <c r="AC14" s="5"/>
      <c r="AD14" s="5"/>
      <c r="AE14" s="5"/>
    </row>
    <row r="15" spans="1:31" ht="51" x14ac:dyDescent="0.2">
      <c r="A15" s="83">
        <v>7</v>
      </c>
      <c r="B15" s="26" t="s">
        <v>101</v>
      </c>
      <c r="C15" s="83" t="s">
        <v>24</v>
      </c>
      <c r="D15" s="83" t="s">
        <v>25</v>
      </c>
      <c r="E15" s="83" t="s">
        <v>21</v>
      </c>
      <c r="F15" s="83" t="s">
        <v>21</v>
      </c>
      <c r="G15" s="83" t="s">
        <v>21</v>
      </c>
      <c r="H15" s="83" t="s">
        <v>21</v>
      </c>
      <c r="I15" s="86">
        <f t="shared" si="0"/>
        <v>0</v>
      </c>
      <c r="J15" s="86"/>
      <c r="K15" s="86"/>
      <c r="L15" s="86"/>
      <c r="M15" s="9">
        <f>'Финансирование (2)'!M15-Финансирование!M15</f>
        <v>0</v>
      </c>
      <c r="N15" s="9">
        <f>'Финансирование (2)'!N15-Финансирование!N15</f>
        <v>0</v>
      </c>
      <c r="O15" s="9">
        <f>'Финансирование (2)'!O15-Финансирование!O15</f>
        <v>0</v>
      </c>
      <c r="P15" s="9">
        <f>'Финансирование (2)'!P15-Финансирование!P15</f>
        <v>0</v>
      </c>
      <c r="Q15" s="9">
        <f>'Финансирование (2)'!Q15-Финансирование!Q15</f>
        <v>0</v>
      </c>
      <c r="R15" s="9">
        <f>'Финансирование (2)'!R15-Финансирование!R15</f>
        <v>0</v>
      </c>
      <c r="S15" s="24" t="e">
        <f>'Финансирование (2)'!#REF!-Финансирование!S15</f>
        <v>#REF!</v>
      </c>
      <c r="T15" s="24" t="e">
        <f>'Финансирование (2)'!#REF!-Финансирование!T15</f>
        <v>#REF!</v>
      </c>
      <c r="U15" s="24" t="e">
        <f>'Финансирование (2)'!#REF!-Финансирование!U15</f>
        <v>#REF!</v>
      </c>
      <c r="V15" s="24" t="e">
        <f>'Финансирование (2)'!#REF!-Финансирование!V15</f>
        <v>#REF!</v>
      </c>
      <c r="W15" s="24" t="e">
        <f>'Финансирование (2)'!#REF!-Финансирование!W15</f>
        <v>#REF!</v>
      </c>
      <c r="X15" s="24" t="e">
        <f>'Финансирование (2)'!#REF!-Финансирование!X15</f>
        <v>#REF!</v>
      </c>
      <c r="Y15" s="75">
        <f>'Финансирование (2)'!S15-Финансирование!Y15</f>
        <v>0</v>
      </c>
      <c r="Z15" s="75">
        <f>'Финансирование (2)'!T15-Финансирование!Z15</f>
        <v>0</v>
      </c>
      <c r="AA15" s="75">
        <f>'Финансирование (2)'!U15-Финансирование!AA15</f>
        <v>0</v>
      </c>
      <c r="AB15" s="5"/>
      <c r="AC15" s="5"/>
      <c r="AD15" s="5"/>
      <c r="AE15" s="5"/>
    </row>
    <row r="16" spans="1:31" ht="89.25" x14ac:dyDescent="0.2">
      <c r="A16" s="83">
        <v>8</v>
      </c>
      <c r="B16" s="26" t="s">
        <v>27</v>
      </c>
      <c r="C16" s="83" t="s">
        <v>102</v>
      </c>
      <c r="D16" s="83" t="s">
        <v>28</v>
      </c>
      <c r="E16" s="83" t="s">
        <v>21</v>
      </c>
      <c r="F16" s="83" t="s">
        <v>21</v>
      </c>
      <c r="G16" s="83" t="s">
        <v>21</v>
      </c>
      <c r="H16" s="83" t="s">
        <v>21</v>
      </c>
      <c r="I16" s="86">
        <f t="shared" si="0"/>
        <v>4551431.8599999994</v>
      </c>
      <c r="J16" s="86">
        <f>J21</f>
        <v>0</v>
      </c>
      <c r="K16" s="86">
        <f t="shared" ref="K16:L16" si="7">K21</f>
        <v>2615729.36</v>
      </c>
      <c r="L16" s="86">
        <f t="shared" si="7"/>
        <v>1935702.5</v>
      </c>
      <c r="M16" s="9">
        <f>'Финансирование (2)'!M16-Финансирование!M16</f>
        <v>0</v>
      </c>
      <c r="N16" s="9">
        <f>'Финансирование (2)'!N16-Финансирование!N16</f>
        <v>0</v>
      </c>
      <c r="O16" s="9">
        <f>'Финансирование (2)'!O16-Финансирование!O16</f>
        <v>0</v>
      </c>
      <c r="P16" s="9">
        <f>'Финансирование (2)'!P16-Финансирование!P16</f>
        <v>0</v>
      </c>
      <c r="Q16" s="9">
        <f>'Финансирование (2)'!Q16-Финансирование!Q16</f>
        <v>0</v>
      </c>
      <c r="R16" s="9">
        <f>'Финансирование (2)'!R16-Финансирование!R16</f>
        <v>0</v>
      </c>
      <c r="S16" s="24" t="e">
        <f>'Финансирование (2)'!#REF!-Финансирование!S16</f>
        <v>#REF!</v>
      </c>
      <c r="T16" s="24" t="e">
        <f>'Финансирование (2)'!#REF!-Финансирование!T16</f>
        <v>#REF!</v>
      </c>
      <c r="U16" s="24" t="e">
        <f>'Финансирование (2)'!#REF!-Финансирование!U16</f>
        <v>#REF!</v>
      </c>
      <c r="V16" s="24" t="e">
        <f>'Финансирование (2)'!#REF!-Финансирование!V16</f>
        <v>#REF!</v>
      </c>
      <c r="W16" s="24" t="e">
        <f>'Финансирование (2)'!#REF!-Финансирование!W16</f>
        <v>#REF!</v>
      </c>
      <c r="X16" s="24" t="e">
        <f>'Финансирование (2)'!#REF!-Финансирование!X16</f>
        <v>#REF!</v>
      </c>
      <c r="Y16" s="75">
        <f>'Финансирование (2)'!S16-Финансирование!Y16</f>
        <v>0</v>
      </c>
      <c r="Z16" s="75">
        <f>'Финансирование (2)'!T16-Финансирование!Z16</f>
        <v>0</v>
      </c>
      <c r="AA16" s="75">
        <f>'Финансирование (2)'!U16-Финансирование!AA16</f>
        <v>0</v>
      </c>
      <c r="AB16" s="5"/>
      <c r="AC16" s="5"/>
      <c r="AD16" s="5"/>
      <c r="AE16" s="5"/>
    </row>
    <row r="17" spans="1:31" ht="40.5" customHeight="1" x14ac:dyDescent="0.2">
      <c r="A17" s="146">
        <v>9</v>
      </c>
      <c r="B17" s="144" t="s">
        <v>29</v>
      </c>
      <c r="C17" s="146" t="s">
        <v>59</v>
      </c>
      <c r="D17" s="83" t="s">
        <v>30</v>
      </c>
      <c r="E17" s="83" t="s">
        <v>21</v>
      </c>
      <c r="F17" s="83" t="s">
        <v>21</v>
      </c>
      <c r="G17" s="83" t="s">
        <v>21</v>
      </c>
      <c r="H17" s="83" t="s">
        <v>21</v>
      </c>
      <c r="I17" s="86">
        <f t="shared" si="0"/>
        <v>592071000</v>
      </c>
      <c r="J17" s="86">
        <f>J32</f>
        <v>55458000</v>
      </c>
      <c r="K17" s="86">
        <f t="shared" ref="K17:L17" si="8">K32</f>
        <v>401440000</v>
      </c>
      <c r="L17" s="86">
        <f t="shared" si="8"/>
        <v>135173000</v>
      </c>
      <c r="M17" s="9">
        <f>'Финансирование (2)'!M17-Финансирование!M17</f>
        <v>0</v>
      </c>
      <c r="N17" s="9">
        <f>'Финансирование (2)'!N17-Финансирование!N17</f>
        <v>0</v>
      </c>
      <c r="O17" s="9">
        <f>'Финансирование (2)'!O17-Финансирование!O17</f>
        <v>0</v>
      </c>
      <c r="P17" s="9">
        <f>'Финансирование (2)'!P17-Финансирование!P17</f>
        <v>0</v>
      </c>
      <c r="Q17" s="9">
        <f>'Финансирование (2)'!Q17-Финансирование!Q17</f>
        <v>0</v>
      </c>
      <c r="R17" s="9">
        <f>'Финансирование (2)'!R17-Финансирование!R17</f>
        <v>0</v>
      </c>
      <c r="S17" s="24" t="e">
        <f>'Финансирование (2)'!#REF!-Финансирование!S17</f>
        <v>#REF!</v>
      </c>
      <c r="T17" s="24" t="e">
        <f>'Финансирование (2)'!#REF!-Финансирование!T17</f>
        <v>#REF!</v>
      </c>
      <c r="U17" s="24" t="e">
        <f>'Финансирование (2)'!#REF!-Финансирование!U17</f>
        <v>#REF!</v>
      </c>
      <c r="V17" s="24" t="e">
        <f>'Финансирование (2)'!#REF!-Финансирование!V17</f>
        <v>#REF!</v>
      </c>
      <c r="W17" s="24" t="e">
        <f>'Финансирование (2)'!#REF!-Финансирование!W17</f>
        <v>#REF!</v>
      </c>
      <c r="X17" s="24" t="e">
        <f>'Финансирование (2)'!#REF!-Финансирование!X17</f>
        <v>#REF!</v>
      </c>
      <c r="Y17" s="75">
        <f>'Финансирование (2)'!S17-Финансирование!Y17</f>
        <v>0</v>
      </c>
      <c r="Z17" s="75">
        <f>'Финансирование (2)'!T17-Финансирование!Z17</f>
        <v>0</v>
      </c>
      <c r="AA17" s="75">
        <f>'Финансирование (2)'!U17-Финансирование!AA17</f>
        <v>0</v>
      </c>
      <c r="AB17" s="5"/>
      <c r="AC17" s="5"/>
      <c r="AD17" s="5"/>
      <c r="AE17" s="5"/>
    </row>
    <row r="18" spans="1:31" ht="40.5" customHeight="1" x14ac:dyDescent="0.2">
      <c r="A18" s="146"/>
      <c r="B18" s="144"/>
      <c r="C18" s="146"/>
      <c r="D18" s="83" t="s">
        <v>31</v>
      </c>
      <c r="E18" s="83"/>
      <c r="F18" s="83"/>
      <c r="G18" s="83"/>
      <c r="H18" s="83"/>
      <c r="I18" s="86">
        <f t="shared" si="0"/>
        <v>38039642.320000008</v>
      </c>
      <c r="J18" s="86">
        <f t="shared" ref="J18:L19" si="9">J33</f>
        <v>0</v>
      </c>
      <c r="K18" s="86">
        <f t="shared" si="9"/>
        <v>0</v>
      </c>
      <c r="L18" s="86">
        <f t="shared" si="9"/>
        <v>499000</v>
      </c>
      <c r="M18" s="9">
        <f>'Финансирование (2)'!M18-Финансирование!M18</f>
        <v>0</v>
      </c>
      <c r="N18" s="9">
        <f>'Финансирование (2)'!N18-Финансирование!N18</f>
        <v>0</v>
      </c>
      <c r="O18" s="9">
        <f>'Финансирование (2)'!O18-Финансирование!O18</f>
        <v>0</v>
      </c>
      <c r="P18" s="9">
        <f>'Финансирование (2)'!P18-Финансирование!P18</f>
        <v>0</v>
      </c>
      <c r="Q18" s="9">
        <f>'Финансирование (2)'!Q18-Финансирование!Q18</f>
        <v>9353273.2800000012</v>
      </c>
      <c r="R18" s="9">
        <f>'Финансирование (2)'!R18-Финансирование!R18</f>
        <v>28187369.040000007</v>
      </c>
      <c r="S18" s="24" t="e">
        <f>'Финансирование (2)'!#REF!-Финансирование!S18</f>
        <v>#REF!</v>
      </c>
      <c r="T18" s="24" t="e">
        <f>'Финансирование (2)'!#REF!-Финансирование!T18</f>
        <v>#REF!</v>
      </c>
      <c r="U18" s="24" t="e">
        <f>'Финансирование (2)'!#REF!-Финансирование!U18</f>
        <v>#REF!</v>
      </c>
      <c r="V18" s="24" t="e">
        <f>'Финансирование (2)'!#REF!-Финансирование!V18</f>
        <v>#REF!</v>
      </c>
      <c r="W18" s="24" t="e">
        <f>'Финансирование (2)'!#REF!-Финансирование!W18</f>
        <v>#REF!</v>
      </c>
      <c r="X18" s="24" t="e">
        <f>'Финансирование (2)'!#REF!-Финансирование!X18</f>
        <v>#REF!</v>
      </c>
      <c r="Y18" s="75">
        <f>'Финансирование (2)'!S18-Финансирование!Y18</f>
        <v>196656004.69999999</v>
      </c>
      <c r="Z18" s="75">
        <f>'Финансирование (2)'!T18-Финансирование!Z18</f>
        <v>227900000</v>
      </c>
      <c r="AA18" s="75">
        <f>'Финансирование (2)'!U18-Финансирование!AA18</f>
        <v>155000000</v>
      </c>
      <c r="AB18" s="5"/>
      <c r="AC18" s="5"/>
      <c r="AD18" s="5"/>
      <c r="AE18" s="5"/>
    </row>
    <row r="19" spans="1:31" ht="40.5" customHeight="1" x14ac:dyDescent="0.2">
      <c r="A19" s="146"/>
      <c r="B19" s="144"/>
      <c r="C19" s="146"/>
      <c r="D19" s="83" t="s">
        <v>32</v>
      </c>
      <c r="E19" s="83" t="s">
        <v>21</v>
      </c>
      <c r="F19" s="83" t="s">
        <v>21</v>
      </c>
      <c r="G19" s="83" t="s">
        <v>21</v>
      </c>
      <c r="H19" s="83" t="s">
        <v>21</v>
      </c>
      <c r="I19" s="86">
        <f t="shared" si="0"/>
        <v>104992867.33</v>
      </c>
      <c r="J19" s="86">
        <f t="shared" si="9"/>
        <v>0</v>
      </c>
      <c r="K19" s="86">
        <f t="shared" si="9"/>
        <v>0</v>
      </c>
      <c r="L19" s="86">
        <f t="shared" si="9"/>
        <v>99000000</v>
      </c>
      <c r="M19" s="9">
        <f>'Финансирование (2)'!M19-Финансирование!M19</f>
        <v>0</v>
      </c>
      <c r="N19" s="9">
        <f>'Финансирование (2)'!N19-Финансирование!N19</f>
        <v>0</v>
      </c>
      <c r="O19" s="9">
        <f>'Финансирование (2)'!O19-Финансирование!O19</f>
        <v>0</v>
      </c>
      <c r="P19" s="9">
        <f>'Финансирование (2)'!P19-Финансирование!P19</f>
        <v>0</v>
      </c>
      <c r="Q19" s="9">
        <f>'Финансирование (2)'!Q19-Финансирование!Q19</f>
        <v>0</v>
      </c>
      <c r="R19" s="9">
        <f>'Финансирование (2)'!R19-Финансирование!R19</f>
        <v>5992867.3300000001</v>
      </c>
      <c r="S19" s="24" t="e">
        <f>'Финансирование (2)'!#REF!-Финансирование!S19</f>
        <v>#REF!</v>
      </c>
      <c r="T19" s="24" t="e">
        <f>'Финансирование (2)'!#REF!-Финансирование!T19</f>
        <v>#REF!</v>
      </c>
      <c r="U19" s="24" t="e">
        <f>'Финансирование (2)'!#REF!-Финансирование!U19</f>
        <v>#REF!</v>
      </c>
      <c r="V19" s="24" t="e">
        <f>'Финансирование (2)'!#REF!-Финансирование!V19</f>
        <v>#REF!</v>
      </c>
      <c r="W19" s="24" t="e">
        <f>'Финансирование (2)'!#REF!-Финансирование!W19</f>
        <v>#REF!</v>
      </c>
      <c r="X19" s="24" t="e">
        <f>'Финансирование (2)'!#REF!-Финансирование!X19</f>
        <v>#REF!</v>
      </c>
      <c r="Y19" s="75">
        <f>'Финансирование (2)'!S19-Финансирование!Y19</f>
        <v>0</v>
      </c>
      <c r="Z19" s="75">
        <f>'Финансирование (2)'!T19-Финансирование!Z19</f>
        <v>0</v>
      </c>
      <c r="AA19" s="75">
        <f>'Финансирование (2)'!U19-Финансирование!AA19</f>
        <v>0</v>
      </c>
      <c r="AB19" s="5"/>
      <c r="AC19" s="5"/>
      <c r="AD19" s="5"/>
      <c r="AE19" s="5"/>
    </row>
    <row r="20" spans="1:31" ht="18.75" x14ac:dyDescent="0.2">
      <c r="A20" s="145" t="s">
        <v>103</v>
      </c>
      <c r="B20" s="145"/>
      <c r="C20" s="145"/>
      <c r="D20" s="145"/>
      <c r="E20" s="145"/>
      <c r="F20" s="145"/>
      <c r="G20" s="145"/>
      <c r="H20" s="145"/>
      <c r="I20" s="145"/>
      <c r="J20" s="145"/>
      <c r="K20" s="145"/>
      <c r="L20" s="145"/>
      <c r="M20" s="145"/>
      <c r="N20" s="145"/>
      <c r="O20" s="145"/>
      <c r="P20" s="145"/>
      <c r="Q20" s="5"/>
      <c r="R20" s="5"/>
      <c r="S20" s="5"/>
      <c r="T20" s="5"/>
      <c r="U20" s="5"/>
      <c r="V20" s="5"/>
      <c r="W20" s="5"/>
      <c r="X20" s="5"/>
      <c r="AB20" s="5"/>
      <c r="AC20" s="5"/>
      <c r="AD20" s="5"/>
      <c r="AE20" s="5"/>
    </row>
    <row r="21" spans="1:31" ht="109.5" customHeight="1" x14ac:dyDescent="0.2">
      <c r="A21" s="83">
        <v>10</v>
      </c>
      <c r="B21" s="27" t="s">
        <v>64</v>
      </c>
      <c r="C21" s="85" t="s">
        <v>104</v>
      </c>
      <c r="D21" s="85" t="s">
        <v>28</v>
      </c>
      <c r="E21" s="85" t="s">
        <v>21</v>
      </c>
      <c r="F21" s="85" t="s">
        <v>21</v>
      </c>
      <c r="G21" s="85" t="s">
        <v>21</v>
      </c>
      <c r="H21" s="85" t="s">
        <v>21</v>
      </c>
      <c r="I21" s="86">
        <f t="shared" ref="I21:I29" si="10">SUM(J21:R21)</f>
        <v>4551431.8599999994</v>
      </c>
      <c r="J21" s="9">
        <f>J22</f>
        <v>0</v>
      </c>
      <c r="K21" s="9">
        <f t="shared" ref="K21:L21" si="11">K22</f>
        <v>2615729.36</v>
      </c>
      <c r="L21" s="9">
        <f t="shared" si="11"/>
        <v>1935702.5</v>
      </c>
      <c r="M21" s="9">
        <f>'Финансирование (2)'!M21-Финансирование!M21</f>
        <v>0</v>
      </c>
      <c r="N21" s="9">
        <f>'Финансирование (2)'!N21-Финансирование!N21</f>
        <v>0</v>
      </c>
      <c r="O21" s="9">
        <f>'Финансирование (2)'!O21-Финансирование!O21</f>
        <v>0</v>
      </c>
      <c r="P21" s="9">
        <f>'Финансирование (2)'!P21-Финансирование!P21</f>
        <v>0</v>
      </c>
      <c r="Q21" s="9">
        <f>'Финансирование (2)'!Q21-Финансирование!Q21</f>
        <v>0</v>
      </c>
      <c r="R21" s="9">
        <f>'Финансирование (2)'!R21-Финансирование!R21</f>
        <v>0</v>
      </c>
      <c r="S21" s="5" t="e">
        <f>'Финансирование (2)'!#REF!-Финансирование!S21</f>
        <v>#REF!</v>
      </c>
      <c r="T21" s="5" t="e">
        <f>'Финансирование (2)'!#REF!-Финансирование!T21</f>
        <v>#REF!</v>
      </c>
      <c r="U21" s="5" t="e">
        <f>'Финансирование (2)'!#REF!-Финансирование!U21</f>
        <v>#REF!</v>
      </c>
      <c r="V21" s="5" t="e">
        <f>'Финансирование (2)'!#REF!-Финансирование!V21</f>
        <v>#REF!</v>
      </c>
      <c r="W21" s="5" t="e">
        <f>'Финансирование (2)'!#REF!-Финансирование!W21</f>
        <v>#REF!</v>
      </c>
      <c r="X21" s="5" t="e">
        <f>'Финансирование (2)'!#REF!-Финансирование!X21</f>
        <v>#REF!</v>
      </c>
      <c r="Y21" s="75">
        <f>'Финансирование (2)'!S21-Финансирование!Y21</f>
        <v>0</v>
      </c>
      <c r="Z21" s="75">
        <f>'Финансирование (2)'!T21-Финансирование!Z21</f>
        <v>0</v>
      </c>
      <c r="AA21" s="75">
        <f>'Финансирование (2)'!U21-Финансирование!AA21</f>
        <v>0</v>
      </c>
      <c r="AB21" s="5"/>
      <c r="AC21" s="5"/>
      <c r="AD21" s="5"/>
      <c r="AE21" s="5"/>
    </row>
    <row r="22" spans="1:31" ht="105.75" customHeight="1" x14ac:dyDescent="0.2">
      <c r="A22" s="83">
        <v>11</v>
      </c>
      <c r="B22" s="27" t="s">
        <v>33</v>
      </c>
      <c r="C22" s="85" t="s">
        <v>105</v>
      </c>
      <c r="D22" s="85" t="s">
        <v>28</v>
      </c>
      <c r="E22" s="85" t="s">
        <v>21</v>
      </c>
      <c r="F22" s="85" t="s">
        <v>21</v>
      </c>
      <c r="G22" s="85" t="s">
        <v>21</v>
      </c>
      <c r="H22" s="85" t="s">
        <v>21</v>
      </c>
      <c r="I22" s="86">
        <f t="shared" si="10"/>
        <v>4551431.8599999994</v>
      </c>
      <c r="J22" s="9">
        <f>J23+J24+J25+J26</f>
        <v>0</v>
      </c>
      <c r="K22" s="9">
        <f t="shared" ref="K22:L22" si="12">K23+K24+K25+K26</f>
        <v>2615729.36</v>
      </c>
      <c r="L22" s="9">
        <f t="shared" si="12"/>
        <v>1935702.5</v>
      </c>
      <c r="M22" s="9">
        <f>'Финансирование (2)'!M22-Финансирование!M22</f>
        <v>0</v>
      </c>
      <c r="N22" s="9">
        <f>'Финансирование (2)'!N22-Финансирование!N22</f>
        <v>0</v>
      </c>
      <c r="O22" s="9">
        <f>'Финансирование (2)'!O22-Финансирование!O22</f>
        <v>0</v>
      </c>
      <c r="P22" s="9">
        <f>'Финансирование (2)'!P22-Финансирование!P22</f>
        <v>0</v>
      </c>
      <c r="Q22" s="9">
        <f>'Финансирование (2)'!Q22-Финансирование!Q22</f>
        <v>0</v>
      </c>
      <c r="R22" s="9">
        <f>'Финансирование (2)'!R22-Финансирование!R22</f>
        <v>0</v>
      </c>
      <c r="S22" s="5" t="e">
        <f>'Финансирование (2)'!#REF!-Финансирование!S22</f>
        <v>#REF!</v>
      </c>
      <c r="T22" s="5" t="e">
        <f>'Финансирование (2)'!#REF!-Финансирование!T22</f>
        <v>#REF!</v>
      </c>
      <c r="U22" s="5" t="e">
        <f>'Финансирование (2)'!#REF!-Финансирование!U22</f>
        <v>#REF!</v>
      </c>
      <c r="V22" s="5" t="e">
        <f>'Финансирование (2)'!#REF!-Финансирование!V22</f>
        <v>#REF!</v>
      </c>
      <c r="W22" s="5" t="e">
        <f>'Финансирование (2)'!#REF!-Финансирование!W22</f>
        <v>#REF!</v>
      </c>
      <c r="X22" s="5" t="e">
        <f>'Финансирование (2)'!#REF!-Финансирование!X22</f>
        <v>#REF!</v>
      </c>
      <c r="Y22" s="75">
        <f>'Финансирование (2)'!S22-Финансирование!Y22</f>
        <v>0</v>
      </c>
      <c r="Z22" s="75">
        <f>'Финансирование (2)'!T22-Финансирование!Z22</f>
        <v>0</v>
      </c>
      <c r="AA22" s="75">
        <f>'Финансирование (2)'!U22-Финансирование!AA22</f>
        <v>0</v>
      </c>
      <c r="AB22" s="5"/>
      <c r="AC22" s="5"/>
      <c r="AD22" s="5"/>
      <c r="AE22" s="5"/>
    </row>
    <row r="23" spans="1:31" ht="72" x14ac:dyDescent="0.2">
      <c r="A23" s="83">
        <v>12</v>
      </c>
      <c r="B23" s="84" t="s">
        <v>34</v>
      </c>
      <c r="C23" s="87" t="s">
        <v>106</v>
      </c>
      <c r="D23" s="83" t="s">
        <v>28</v>
      </c>
      <c r="E23" s="83" t="s">
        <v>21</v>
      </c>
      <c r="F23" s="83" t="s">
        <v>21</v>
      </c>
      <c r="G23" s="83" t="s">
        <v>21</v>
      </c>
      <c r="H23" s="83" t="s">
        <v>21</v>
      </c>
      <c r="I23" s="86">
        <f t="shared" si="10"/>
        <v>4551431.8599999994</v>
      </c>
      <c r="J23" s="86">
        <v>0</v>
      </c>
      <c r="K23" s="86">
        <v>2615729.36</v>
      </c>
      <c r="L23" s="86">
        <v>1935702.5</v>
      </c>
      <c r="M23" s="9">
        <f>'Финансирование (2)'!M23-Финансирование!M23</f>
        <v>0</v>
      </c>
      <c r="N23" s="9">
        <f>'Финансирование (2)'!N23-Финансирование!N23</f>
        <v>0</v>
      </c>
      <c r="O23" s="9">
        <f>'Финансирование (2)'!O23-Финансирование!O23</f>
        <v>0</v>
      </c>
      <c r="P23" s="9">
        <f>'Финансирование (2)'!P23-Финансирование!P23</f>
        <v>0</v>
      </c>
      <c r="Q23" s="9">
        <f>'Финансирование (2)'!Q23-Финансирование!Q23</f>
        <v>0</v>
      </c>
      <c r="R23" s="9">
        <f>'Финансирование (2)'!R23-Финансирование!R23</f>
        <v>0</v>
      </c>
      <c r="S23" s="5" t="e">
        <f>'Финансирование (2)'!#REF!-Финансирование!S23</f>
        <v>#REF!</v>
      </c>
      <c r="T23" s="5" t="e">
        <f>'Финансирование (2)'!#REF!-Финансирование!T23</f>
        <v>#REF!</v>
      </c>
      <c r="U23" s="5" t="e">
        <f>'Финансирование (2)'!#REF!-Финансирование!U23</f>
        <v>#REF!</v>
      </c>
      <c r="V23" s="5" t="e">
        <f>'Финансирование (2)'!#REF!-Финансирование!V23</f>
        <v>#REF!</v>
      </c>
      <c r="W23" s="5" t="e">
        <f>'Финансирование (2)'!#REF!-Финансирование!W23</f>
        <v>#REF!</v>
      </c>
      <c r="X23" s="5" t="e">
        <f>'Финансирование (2)'!#REF!-Финансирование!X23</f>
        <v>#REF!</v>
      </c>
      <c r="Y23" s="75">
        <f>'Финансирование (2)'!S23-Финансирование!Y23</f>
        <v>0</v>
      </c>
      <c r="Z23" s="75">
        <f>'Финансирование (2)'!T23-Финансирование!Z23</f>
        <v>0</v>
      </c>
      <c r="AA23" s="75">
        <f>'Финансирование (2)'!U23-Финансирование!AA23</f>
        <v>0</v>
      </c>
      <c r="AB23" s="5"/>
      <c r="AC23" s="5"/>
      <c r="AD23" s="5"/>
      <c r="AE23" s="5"/>
    </row>
    <row r="24" spans="1:31" ht="48" x14ac:dyDescent="0.2">
      <c r="A24" s="83">
        <v>13</v>
      </c>
      <c r="B24" s="84" t="s">
        <v>35</v>
      </c>
      <c r="C24" s="87" t="s">
        <v>24</v>
      </c>
      <c r="D24" s="83" t="s">
        <v>25</v>
      </c>
      <c r="E24" s="83" t="s">
        <v>21</v>
      </c>
      <c r="F24" s="83" t="s">
        <v>21</v>
      </c>
      <c r="G24" s="83" t="s">
        <v>21</v>
      </c>
      <c r="H24" s="83" t="s">
        <v>21</v>
      </c>
      <c r="I24" s="86">
        <f t="shared" si="10"/>
        <v>0</v>
      </c>
      <c r="J24" s="86"/>
      <c r="K24" s="86"/>
      <c r="L24" s="86"/>
      <c r="M24" s="9">
        <f>'Финансирование (2)'!M24-Финансирование!M24</f>
        <v>0</v>
      </c>
      <c r="N24" s="9">
        <f>'Финансирование (2)'!N24-Финансирование!N24</f>
        <v>0</v>
      </c>
      <c r="O24" s="9">
        <f>'Финансирование (2)'!O24-Финансирование!O24</f>
        <v>0</v>
      </c>
      <c r="P24" s="9">
        <f>'Финансирование (2)'!P24-Финансирование!P24</f>
        <v>0</v>
      </c>
      <c r="Q24" s="9">
        <f>'Финансирование (2)'!Q24-Финансирование!Q24</f>
        <v>0</v>
      </c>
      <c r="R24" s="9">
        <f>'Финансирование (2)'!R24-Финансирование!R24</f>
        <v>0</v>
      </c>
      <c r="S24" s="5" t="e">
        <f>'Финансирование (2)'!#REF!-Финансирование!S24</f>
        <v>#REF!</v>
      </c>
      <c r="T24" s="5" t="e">
        <f>'Финансирование (2)'!#REF!-Финансирование!T24</f>
        <v>#REF!</v>
      </c>
      <c r="U24" s="5" t="e">
        <f>'Финансирование (2)'!#REF!-Финансирование!U24</f>
        <v>#REF!</v>
      </c>
      <c r="V24" s="5" t="e">
        <f>'Финансирование (2)'!#REF!-Финансирование!V24</f>
        <v>#REF!</v>
      </c>
      <c r="W24" s="5" t="e">
        <f>'Финансирование (2)'!#REF!-Финансирование!W24</f>
        <v>#REF!</v>
      </c>
      <c r="X24" s="5" t="e">
        <f>'Финансирование (2)'!#REF!-Финансирование!X24</f>
        <v>#REF!</v>
      </c>
      <c r="Y24" s="75">
        <f>'Финансирование (2)'!S24-Финансирование!Y24</f>
        <v>0</v>
      </c>
      <c r="Z24" s="75">
        <f>'Финансирование (2)'!T24-Финансирование!Z24</f>
        <v>0</v>
      </c>
      <c r="AA24" s="75">
        <f>'Финансирование (2)'!U24-Финансирование!AA24</f>
        <v>0</v>
      </c>
      <c r="AB24" s="5"/>
      <c r="AC24" s="5"/>
      <c r="AD24" s="5"/>
      <c r="AE24" s="5"/>
    </row>
    <row r="25" spans="1:31" ht="36" x14ac:dyDescent="0.2">
      <c r="A25" s="83">
        <v>14</v>
      </c>
      <c r="B25" s="84" t="s">
        <v>36</v>
      </c>
      <c r="C25" s="87" t="s">
        <v>24</v>
      </c>
      <c r="D25" s="83" t="s">
        <v>25</v>
      </c>
      <c r="E25" s="83" t="s">
        <v>21</v>
      </c>
      <c r="F25" s="83" t="s">
        <v>21</v>
      </c>
      <c r="G25" s="83" t="s">
        <v>21</v>
      </c>
      <c r="H25" s="83" t="s">
        <v>21</v>
      </c>
      <c r="I25" s="86">
        <f t="shared" si="10"/>
        <v>0</v>
      </c>
      <c r="J25" s="86"/>
      <c r="K25" s="86"/>
      <c r="L25" s="86"/>
      <c r="M25" s="9">
        <f>'Финансирование (2)'!M25-Финансирование!M25</f>
        <v>0</v>
      </c>
      <c r="N25" s="9">
        <f>'Финансирование (2)'!N25-Финансирование!N25</f>
        <v>0</v>
      </c>
      <c r="O25" s="9">
        <f>'Финансирование (2)'!O25-Финансирование!O25</f>
        <v>0</v>
      </c>
      <c r="P25" s="9">
        <f>'Финансирование (2)'!P25-Финансирование!P25</f>
        <v>0</v>
      </c>
      <c r="Q25" s="9">
        <f>'Финансирование (2)'!Q25-Финансирование!Q25</f>
        <v>0</v>
      </c>
      <c r="R25" s="9">
        <f>'Финансирование (2)'!R25-Финансирование!R25</f>
        <v>0</v>
      </c>
      <c r="S25" s="5" t="e">
        <f>'Финансирование (2)'!#REF!-Финансирование!S25</f>
        <v>#REF!</v>
      </c>
      <c r="T25" s="5" t="e">
        <f>'Финансирование (2)'!#REF!-Финансирование!T25</f>
        <v>#REF!</v>
      </c>
      <c r="U25" s="5" t="e">
        <f>'Финансирование (2)'!#REF!-Финансирование!U25</f>
        <v>#REF!</v>
      </c>
      <c r="V25" s="5" t="e">
        <f>'Финансирование (2)'!#REF!-Финансирование!V25</f>
        <v>#REF!</v>
      </c>
      <c r="W25" s="5" t="e">
        <f>'Финансирование (2)'!#REF!-Финансирование!W25</f>
        <v>#REF!</v>
      </c>
      <c r="X25" s="5" t="e">
        <f>'Финансирование (2)'!#REF!-Финансирование!X25</f>
        <v>#REF!</v>
      </c>
      <c r="Y25" s="75">
        <f>'Финансирование (2)'!S25-Финансирование!Y25</f>
        <v>0</v>
      </c>
      <c r="Z25" s="75">
        <f>'Финансирование (2)'!T25-Финансирование!Z25</f>
        <v>0</v>
      </c>
      <c r="AA25" s="75">
        <f>'Финансирование (2)'!U25-Финансирование!AA25</f>
        <v>0</v>
      </c>
      <c r="AB25" s="5"/>
      <c r="AC25" s="5"/>
      <c r="AD25" s="5"/>
      <c r="AE25" s="5"/>
    </row>
    <row r="26" spans="1:31" ht="72" x14ac:dyDescent="0.2">
      <c r="A26" s="146">
        <v>15</v>
      </c>
      <c r="B26" s="84" t="s">
        <v>65</v>
      </c>
      <c r="C26" s="87" t="s">
        <v>107</v>
      </c>
      <c r="D26" s="83" t="s">
        <v>25</v>
      </c>
      <c r="E26" s="83" t="s">
        <v>21</v>
      </c>
      <c r="F26" s="83" t="s">
        <v>21</v>
      </c>
      <c r="G26" s="83" t="s">
        <v>21</v>
      </c>
      <c r="H26" s="83" t="s">
        <v>21</v>
      </c>
      <c r="I26" s="86">
        <f t="shared" si="10"/>
        <v>0</v>
      </c>
      <c r="J26" s="86"/>
      <c r="K26" s="86"/>
      <c r="L26" s="86"/>
      <c r="M26" s="9">
        <f>'Финансирование (2)'!M26-Финансирование!M26</f>
        <v>0</v>
      </c>
      <c r="N26" s="9">
        <f>'Финансирование (2)'!N26-Финансирование!N26</f>
        <v>0</v>
      </c>
      <c r="O26" s="9">
        <f>'Финансирование (2)'!O26-Финансирование!O26</f>
        <v>0</v>
      </c>
      <c r="P26" s="9">
        <f>'Финансирование (2)'!P26-Финансирование!P26</f>
        <v>0</v>
      </c>
      <c r="Q26" s="9">
        <f>'Финансирование (2)'!Q26-Финансирование!Q26</f>
        <v>0</v>
      </c>
      <c r="R26" s="9">
        <f>'Финансирование (2)'!R26-Финансирование!R26</f>
        <v>0</v>
      </c>
      <c r="S26" s="5" t="e">
        <f>'Финансирование (2)'!#REF!-Финансирование!S26</f>
        <v>#REF!</v>
      </c>
      <c r="T26" s="5" t="e">
        <f>'Финансирование (2)'!#REF!-Финансирование!T26</f>
        <v>#REF!</v>
      </c>
      <c r="U26" s="5" t="e">
        <f>'Финансирование (2)'!#REF!-Финансирование!U26</f>
        <v>#REF!</v>
      </c>
      <c r="V26" s="5" t="e">
        <f>'Финансирование (2)'!#REF!-Финансирование!V26</f>
        <v>#REF!</v>
      </c>
      <c r="W26" s="5" t="e">
        <f>'Финансирование (2)'!#REF!-Финансирование!W26</f>
        <v>#REF!</v>
      </c>
      <c r="X26" s="5" t="e">
        <f>'Финансирование (2)'!#REF!-Финансирование!X26</f>
        <v>#REF!</v>
      </c>
      <c r="Y26" s="75">
        <f>'Финансирование (2)'!S26-Финансирование!Y26</f>
        <v>0</v>
      </c>
      <c r="Z26" s="75">
        <f>'Финансирование (2)'!T26-Финансирование!Z26</f>
        <v>0</v>
      </c>
      <c r="AA26" s="75">
        <f>'Финансирование (2)'!U26-Финансирование!AA26</f>
        <v>0</v>
      </c>
      <c r="AB26" s="5"/>
      <c r="AC26" s="5"/>
      <c r="AD26" s="5"/>
      <c r="AE26" s="5"/>
    </row>
    <row r="27" spans="1:31" ht="24" customHeight="1" x14ac:dyDescent="0.2">
      <c r="A27" s="146"/>
      <c r="B27" s="147" t="s">
        <v>37</v>
      </c>
      <c r="C27" s="147"/>
      <c r="D27" s="147"/>
      <c r="E27" s="147"/>
      <c r="F27" s="147"/>
      <c r="G27" s="147"/>
      <c r="H27" s="147"/>
      <c r="I27" s="86">
        <f t="shared" si="10"/>
        <v>4551431.8599999994</v>
      </c>
      <c r="J27" s="9">
        <f>J21</f>
        <v>0</v>
      </c>
      <c r="K27" s="9">
        <f t="shared" ref="K27:L27" si="13">K21</f>
        <v>2615729.36</v>
      </c>
      <c r="L27" s="9">
        <f t="shared" si="13"/>
        <v>1935702.5</v>
      </c>
      <c r="M27" s="9">
        <f>'Финансирование (2)'!M27-Финансирование!M27</f>
        <v>0</v>
      </c>
      <c r="N27" s="9">
        <f>'Финансирование (2)'!N27-Финансирование!N27</f>
        <v>0</v>
      </c>
      <c r="O27" s="9">
        <f>'Финансирование (2)'!O27-Финансирование!O27</f>
        <v>0</v>
      </c>
      <c r="P27" s="9">
        <f>'Финансирование (2)'!P27-Финансирование!P27</f>
        <v>0</v>
      </c>
      <c r="Q27" s="9">
        <f>'Финансирование (2)'!Q27-Финансирование!Q27</f>
        <v>0</v>
      </c>
      <c r="R27" s="9">
        <f>'Финансирование (2)'!R27-Финансирование!R27</f>
        <v>0</v>
      </c>
      <c r="S27" s="5" t="e">
        <f>'Финансирование (2)'!#REF!-Финансирование!S27</f>
        <v>#REF!</v>
      </c>
      <c r="T27" s="5" t="e">
        <f>'Финансирование (2)'!#REF!-Финансирование!T27</f>
        <v>#REF!</v>
      </c>
      <c r="U27" s="5" t="e">
        <f>'Финансирование (2)'!#REF!-Финансирование!U27</f>
        <v>#REF!</v>
      </c>
      <c r="V27" s="5" t="e">
        <f>'Финансирование (2)'!#REF!-Финансирование!V27</f>
        <v>#REF!</v>
      </c>
      <c r="W27" s="5" t="e">
        <f>'Финансирование (2)'!#REF!-Финансирование!W27</f>
        <v>#REF!</v>
      </c>
      <c r="X27" s="5" t="e">
        <f>'Финансирование (2)'!#REF!-Финансирование!X27</f>
        <v>#REF!</v>
      </c>
      <c r="Y27" s="75">
        <f>'Финансирование (2)'!S27-Финансирование!Y27</f>
        <v>0</v>
      </c>
      <c r="Z27" s="75">
        <f>'Финансирование (2)'!T27-Финансирование!Z27</f>
        <v>0</v>
      </c>
      <c r="AA27" s="75">
        <f>'Финансирование (2)'!U27-Финансирование!AA27</f>
        <v>0</v>
      </c>
      <c r="AB27" s="5"/>
      <c r="AC27" s="5"/>
      <c r="AD27" s="5"/>
      <c r="AE27" s="5"/>
    </row>
    <row r="28" spans="1:31" ht="24" customHeight="1" x14ac:dyDescent="0.2">
      <c r="A28" s="146"/>
      <c r="B28" s="148" t="s">
        <v>38</v>
      </c>
      <c r="C28" s="148"/>
      <c r="D28" s="148"/>
      <c r="E28" s="148"/>
      <c r="F28" s="148"/>
      <c r="G28" s="148"/>
      <c r="H28" s="148"/>
      <c r="I28" s="86">
        <f t="shared" si="10"/>
        <v>4551431.8599999994</v>
      </c>
      <c r="J28" s="86">
        <v>0</v>
      </c>
      <c r="K28" s="86">
        <f>K21</f>
        <v>2615729.36</v>
      </c>
      <c r="L28" s="86">
        <f t="shared" ref="L28" si="14">L21</f>
        <v>1935702.5</v>
      </c>
      <c r="M28" s="9">
        <f>'Финансирование (2)'!M28-Финансирование!M28</f>
        <v>0</v>
      </c>
      <c r="N28" s="9">
        <f>'Финансирование (2)'!N28-Финансирование!N28</f>
        <v>0</v>
      </c>
      <c r="O28" s="9">
        <f>'Финансирование (2)'!O28-Финансирование!O28</f>
        <v>0</v>
      </c>
      <c r="P28" s="9">
        <f>'Финансирование (2)'!P28-Финансирование!P28</f>
        <v>0</v>
      </c>
      <c r="Q28" s="9">
        <f>'Финансирование (2)'!Q28-Финансирование!Q28</f>
        <v>0</v>
      </c>
      <c r="R28" s="9">
        <f>'Финансирование (2)'!R28-Финансирование!R28</f>
        <v>0</v>
      </c>
      <c r="S28" s="5" t="e">
        <f>'Финансирование (2)'!#REF!-Финансирование!S28</f>
        <v>#REF!</v>
      </c>
      <c r="T28" s="5" t="e">
        <f>'Финансирование (2)'!#REF!-Финансирование!T28</f>
        <v>#REF!</v>
      </c>
      <c r="U28" s="5" t="e">
        <f>'Финансирование (2)'!#REF!-Финансирование!U28</f>
        <v>#REF!</v>
      </c>
      <c r="V28" s="5" t="e">
        <f>'Финансирование (2)'!#REF!-Финансирование!V28</f>
        <v>#REF!</v>
      </c>
      <c r="W28" s="5" t="e">
        <f>'Финансирование (2)'!#REF!-Финансирование!W28</f>
        <v>#REF!</v>
      </c>
      <c r="X28" s="5" t="e">
        <f>'Финансирование (2)'!#REF!-Финансирование!X28</f>
        <v>#REF!</v>
      </c>
      <c r="Y28" s="75">
        <f>'Финансирование (2)'!S28-Финансирование!Y28</f>
        <v>0</v>
      </c>
      <c r="Z28" s="75">
        <f>'Финансирование (2)'!T28-Финансирование!Z28</f>
        <v>0</v>
      </c>
      <c r="AA28" s="75">
        <f>'Финансирование (2)'!U28-Финансирование!AA28</f>
        <v>0</v>
      </c>
      <c r="AB28" s="5"/>
      <c r="AC28" s="5"/>
      <c r="AD28" s="5"/>
      <c r="AE28" s="5"/>
    </row>
    <row r="29" spans="1:31" ht="24" customHeight="1" x14ac:dyDescent="0.2">
      <c r="A29" s="146"/>
      <c r="B29" s="148" t="s">
        <v>39</v>
      </c>
      <c r="C29" s="148"/>
      <c r="D29" s="148"/>
      <c r="E29" s="148"/>
      <c r="F29" s="148"/>
      <c r="G29" s="148"/>
      <c r="H29" s="148"/>
      <c r="I29" s="86">
        <f t="shared" si="10"/>
        <v>0</v>
      </c>
      <c r="J29" s="86">
        <v>0</v>
      </c>
      <c r="K29" s="86">
        <v>0</v>
      </c>
      <c r="L29" s="86">
        <v>0</v>
      </c>
      <c r="M29" s="9">
        <f>'Финансирование (2)'!M29-Финансирование!M29</f>
        <v>0</v>
      </c>
      <c r="N29" s="9">
        <f>'Финансирование (2)'!N29-Финансирование!N29</f>
        <v>0</v>
      </c>
      <c r="O29" s="9">
        <f>'Финансирование (2)'!O29-Финансирование!O29</f>
        <v>0</v>
      </c>
      <c r="P29" s="9">
        <f>'Финансирование (2)'!P29-Финансирование!P29</f>
        <v>0</v>
      </c>
      <c r="Q29" s="9">
        <f>'Финансирование (2)'!Q29-Финансирование!Q29</f>
        <v>0</v>
      </c>
      <c r="R29" s="9">
        <f>'Финансирование (2)'!R29-Финансирование!R29</f>
        <v>0</v>
      </c>
      <c r="S29" s="5" t="e">
        <f>'Финансирование (2)'!#REF!-Финансирование!S29</f>
        <v>#REF!</v>
      </c>
      <c r="T29" s="5" t="e">
        <f>'Финансирование (2)'!#REF!-Финансирование!T29</f>
        <v>#REF!</v>
      </c>
      <c r="U29" s="5" t="e">
        <f>'Финансирование (2)'!#REF!-Финансирование!U29</f>
        <v>#REF!</v>
      </c>
      <c r="V29" s="5" t="e">
        <f>'Финансирование (2)'!#REF!-Финансирование!V29</f>
        <v>#REF!</v>
      </c>
      <c r="W29" s="5" t="e">
        <f>'Финансирование (2)'!#REF!-Финансирование!W29</f>
        <v>#REF!</v>
      </c>
      <c r="X29" s="5" t="e">
        <f>'Финансирование (2)'!#REF!-Финансирование!X29</f>
        <v>#REF!</v>
      </c>
      <c r="Y29" s="75">
        <f>'Финансирование (2)'!S29-Финансирование!Y29</f>
        <v>0</v>
      </c>
      <c r="Z29" s="75">
        <f>'Финансирование (2)'!T29-Финансирование!Z29</f>
        <v>0</v>
      </c>
      <c r="AA29" s="75">
        <f>'Финансирование (2)'!U29-Финансирование!AA29</f>
        <v>0</v>
      </c>
      <c r="AB29" s="5"/>
      <c r="AC29" s="5"/>
      <c r="AD29" s="5"/>
      <c r="AE29" s="5"/>
    </row>
    <row r="30" spans="1:31" ht="24.75" customHeight="1" x14ac:dyDescent="0.2">
      <c r="A30" s="145" t="s">
        <v>40</v>
      </c>
      <c r="B30" s="145"/>
      <c r="C30" s="145"/>
      <c r="D30" s="145"/>
      <c r="E30" s="145"/>
      <c r="F30" s="145"/>
      <c r="G30" s="145"/>
      <c r="H30" s="145"/>
      <c r="I30" s="145"/>
      <c r="J30" s="145"/>
      <c r="K30" s="145"/>
      <c r="L30" s="145"/>
      <c r="M30" s="145"/>
      <c r="N30" s="145"/>
      <c r="O30" s="145"/>
      <c r="P30" s="145"/>
      <c r="Q30" s="5"/>
      <c r="R30" s="5"/>
      <c r="S30" s="5"/>
      <c r="T30" s="5"/>
      <c r="U30" s="5"/>
      <c r="V30" s="5"/>
      <c r="W30" s="5"/>
      <c r="X30" s="5"/>
      <c r="AB30" s="5"/>
      <c r="AC30" s="5"/>
      <c r="AD30" s="5"/>
      <c r="AE30" s="5"/>
    </row>
    <row r="31" spans="1:31" s="2" customFormat="1" ht="28.5" customHeight="1" x14ac:dyDescent="0.2">
      <c r="A31" s="146">
        <v>16</v>
      </c>
      <c r="B31" s="168" t="s">
        <v>66</v>
      </c>
      <c r="C31" s="161" t="s">
        <v>57</v>
      </c>
      <c r="D31" s="85" t="s">
        <v>41</v>
      </c>
      <c r="E31" s="85" t="s">
        <v>21</v>
      </c>
      <c r="F31" s="85" t="s">
        <v>21</v>
      </c>
      <c r="G31" s="85" t="s">
        <v>21</v>
      </c>
      <c r="H31" s="85" t="s">
        <v>21</v>
      </c>
      <c r="I31" s="9">
        <f t="shared" ref="I31:I90" si="15">SUM(J31:R31)</f>
        <v>735103509.64999998</v>
      </c>
      <c r="J31" s="9">
        <f>SUM(J32:J34)</f>
        <v>55458000</v>
      </c>
      <c r="K31" s="9">
        <f t="shared" ref="K31:L31" si="16">SUM(K32:K34)</f>
        <v>401440000</v>
      </c>
      <c r="L31" s="9">
        <f t="shared" si="16"/>
        <v>234672000</v>
      </c>
      <c r="M31" s="9">
        <f>'Финансирование (2)'!M31-Финансирование!M31</f>
        <v>0</v>
      </c>
      <c r="N31" s="9">
        <f>'Финансирование (2)'!N31-Финансирование!N31</f>
        <v>0</v>
      </c>
      <c r="O31" s="9">
        <f>'Финансирование (2)'!O31-Финансирование!O31</f>
        <v>0</v>
      </c>
      <c r="P31" s="9">
        <f>'Финансирование (2)'!P31-Финансирование!P31</f>
        <v>0</v>
      </c>
      <c r="Q31" s="9">
        <f>'Финансирование (2)'!Q31-Финансирование!Q31</f>
        <v>9353273.2800000012</v>
      </c>
      <c r="R31" s="9">
        <f>'Финансирование (2)'!R31-Финансирование!R31</f>
        <v>34180236.37000002</v>
      </c>
      <c r="S31" s="9" t="e">
        <f>'Финансирование (2)'!#REF!-Финансирование!S31</f>
        <v>#REF!</v>
      </c>
      <c r="T31" s="9" t="e">
        <f>'Финансирование (2)'!#REF!-Финансирование!T31</f>
        <v>#REF!</v>
      </c>
      <c r="U31" s="9" t="e">
        <f>'Финансирование (2)'!#REF!-Финансирование!U31</f>
        <v>#REF!</v>
      </c>
      <c r="V31" s="37" t="e">
        <f>'Финансирование (2)'!#REF!-Финансирование!V31</f>
        <v>#REF!</v>
      </c>
      <c r="W31" s="37" t="e">
        <f>'Финансирование (2)'!#REF!-Финансирование!W31</f>
        <v>#REF!</v>
      </c>
      <c r="X31" s="37" t="e">
        <f>'Финансирование (2)'!#REF!-Финансирование!X31</f>
        <v>#REF!</v>
      </c>
      <c r="Y31" s="75">
        <f>'Финансирование (2)'!S31-Финансирование!Y31</f>
        <v>196656004.69999999</v>
      </c>
      <c r="Z31" s="75">
        <f>'Финансирование (2)'!T31-Финансирование!Z31</f>
        <v>227900000</v>
      </c>
      <c r="AA31" s="75">
        <f>'Финансирование (2)'!U31-Финансирование!AA31</f>
        <v>155000000</v>
      </c>
      <c r="AB31" s="24"/>
      <c r="AC31" s="24"/>
      <c r="AD31" s="24"/>
      <c r="AE31" s="24"/>
    </row>
    <row r="32" spans="1:31" s="2" customFormat="1" ht="26.25" customHeight="1" x14ac:dyDescent="0.2">
      <c r="A32" s="146"/>
      <c r="B32" s="169"/>
      <c r="C32" s="171"/>
      <c r="D32" s="85" t="s">
        <v>30</v>
      </c>
      <c r="E32" s="85" t="s">
        <v>21</v>
      </c>
      <c r="F32" s="85" t="s">
        <v>21</v>
      </c>
      <c r="G32" s="85" t="s">
        <v>21</v>
      </c>
      <c r="H32" s="85" t="s">
        <v>21</v>
      </c>
      <c r="I32" s="9">
        <f t="shared" si="15"/>
        <v>592071000</v>
      </c>
      <c r="J32" s="9">
        <f t="shared" ref="J32:L33" si="17">J37+J40+J60+J79</f>
        <v>55458000</v>
      </c>
      <c r="K32" s="9">
        <f t="shared" si="17"/>
        <v>401440000</v>
      </c>
      <c r="L32" s="9">
        <f t="shared" si="17"/>
        <v>135173000</v>
      </c>
      <c r="M32" s="9">
        <f>'Финансирование (2)'!M32-Финансирование!M32</f>
        <v>0</v>
      </c>
      <c r="N32" s="9">
        <f>'Финансирование (2)'!N32-Финансирование!N32</f>
        <v>0</v>
      </c>
      <c r="O32" s="9">
        <f>'Финансирование (2)'!O32-Финансирование!O32</f>
        <v>0</v>
      </c>
      <c r="P32" s="9">
        <f>'Финансирование (2)'!P32-Финансирование!P32</f>
        <v>0</v>
      </c>
      <c r="Q32" s="9">
        <f>'Финансирование (2)'!Q32-Финансирование!Q32</f>
        <v>0</v>
      </c>
      <c r="R32" s="9">
        <f>'Финансирование (2)'!R32-Финансирование!R32</f>
        <v>0</v>
      </c>
      <c r="S32" s="9" t="e">
        <f>'Финансирование (2)'!#REF!-Финансирование!S32</f>
        <v>#REF!</v>
      </c>
      <c r="T32" s="9" t="e">
        <f>'Финансирование (2)'!#REF!-Финансирование!T32</f>
        <v>#REF!</v>
      </c>
      <c r="U32" s="9" t="e">
        <f>'Финансирование (2)'!#REF!-Финансирование!U32</f>
        <v>#REF!</v>
      </c>
      <c r="V32" s="37" t="e">
        <f>'Финансирование (2)'!#REF!-Финансирование!V32</f>
        <v>#REF!</v>
      </c>
      <c r="W32" s="37" t="e">
        <f>'Финансирование (2)'!#REF!-Финансирование!W32</f>
        <v>#REF!</v>
      </c>
      <c r="X32" s="37" t="e">
        <f>'Финансирование (2)'!#REF!-Финансирование!X32</f>
        <v>#REF!</v>
      </c>
      <c r="Y32" s="75">
        <f>'Финансирование (2)'!S32-Финансирование!Y32</f>
        <v>0</v>
      </c>
      <c r="Z32" s="75">
        <f>'Финансирование (2)'!T32-Финансирование!Z32</f>
        <v>0</v>
      </c>
      <c r="AA32" s="75">
        <f>'Финансирование (2)'!U32-Финансирование!AA32</f>
        <v>0</v>
      </c>
      <c r="AB32" s="24"/>
      <c r="AC32" s="24"/>
      <c r="AD32" s="24"/>
      <c r="AE32" s="24"/>
    </row>
    <row r="33" spans="1:31" s="2" customFormat="1" ht="25.5" x14ac:dyDescent="0.2">
      <c r="A33" s="146"/>
      <c r="B33" s="169"/>
      <c r="C33" s="171"/>
      <c r="D33" s="85" t="s">
        <v>60</v>
      </c>
      <c r="E33" s="85" t="s">
        <v>21</v>
      </c>
      <c r="F33" s="85" t="s">
        <v>21</v>
      </c>
      <c r="G33" s="85" t="s">
        <v>21</v>
      </c>
      <c r="H33" s="85" t="s">
        <v>21</v>
      </c>
      <c r="I33" s="9">
        <f t="shared" si="15"/>
        <v>38039642.320000008</v>
      </c>
      <c r="J33" s="9">
        <f t="shared" si="17"/>
        <v>0</v>
      </c>
      <c r="K33" s="9">
        <f t="shared" si="17"/>
        <v>0</v>
      </c>
      <c r="L33" s="9">
        <f t="shared" si="17"/>
        <v>499000</v>
      </c>
      <c r="M33" s="9">
        <f>'Финансирование (2)'!M33-Финансирование!M33</f>
        <v>0</v>
      </c>
      <c r="N33" s="9">
        <f>'Финансирование (2)'!N33-Финансирование!N33</f>
        <v>0</v>
      </c>
      <c r="O33" s="9">
        <f>'Финансирование (2)'!O33-Финансирование!O33</f>
        <v>0</v>
      </c>
      <c r="P33" s="9">
        <f>'Финансирование (2)'!P33-Финансирование!P33</f>
        <v>0</v>
      </c>
      <c r="Q33" s="9">
        <f>'Финансирование (2)'!Q33-Финансирование!Q33</f>
        <v>9353273.2800000012</v>
      </c>
      <c r="R33" s="9">
        <f>'Финансирование (2)'!R33-Финансирование!R33</f>
        <v>28187369.040000007</v>
      </c>
      <c r="S33" s="9" t="e">
        <f>'Финансирование (2)'!#REF!-Финансирование!S33</f>
        <v>#REF!</v>
      </c>
      <c r="T33" s="9" t="e">
        <f>'Финансирование (2)'!#REF!-Финансирование!T33</f>
        <v>#REF!</v>
      </c>
      <c r="U33" s="9" t="e">
        <f>'Финансирование (2)'!#REF!-Финансирование!U33</f>
        <v>#REF!</v>
      </c>
      <c r="V33" s="37" t="e">
        <f>'Финансирование (2)'!#REF!-Финансирование!V33</f>
        <v>#REF!</v>
      </c>
      <c r="W33" s="37" t="e">
        <f>'Финансирование (2)'!#REF!-Финансирование!W33</f>
        <v>#REF!</v>
      </c>
      <c r="X33" s="37" t="e">
        <f>'Финансирование (2)'!#REF!-Финансирование!X33</f>
        <v>#REF!</v>
      </c>
      <c r="Y33" s="75">
        <f>'Финансирование (2)'!S33-Финансирование!Y33</f>
        <v>196656004.69999999</v>
      </c>
      <c r="Z33" s="75">
        <f>'Финансирование (2)'!T33-Финансирование!Z33</f>
        <v>227900000</v>
      </c>
      <c r="AA33" s="75">
        <f>'Финансирование (2)'!U33-Финансирование!AA33</f>
        <v>155000000</v>
      </c>
      <c r="AB33" s="24"/>
      <c r="AC33" s="24"/>
      <c r="AD33" s="24"/>
      <c r="AE33" s="24"/>
    </row>
    <row r="34" spans="1:31" s="2" customFormat="1" ht="36" customHeight="1" x14ac:dyDescent="0.2">
      <c r="A34" s="146"/>
      <c r="B34" s="169"/>
      <c r="C34" s="162"/>
      <c r="D34" s="85" t="s">
        <v>32</v>
      </c>
      <c r="E34" s="85" t="s">
        <v>21</v>
      </c>
      <c r="F34" s="85" t="s">
        <v>21</v>
      </c>
      <c r="G34" s="85" t="s">
        <v>21</v>
      </c>
      <c r="H34" s="85" t="s">
        <v>21</v>
      </c>
      <c r="I34" s="9">
        <f t="shared" si="15"/>
        <v>104992867.33</v>
      </c>
      <c r="J34" s="9">
        <f t="shared" ref="J34:L34" si="18">J39+J42+J62</f>
        <v>0</v>
      </c>
      <c r="K34" s="9">
        <f t="shared" si="18"/>
        <v>0</v>
      </c>
      <c r="L34" s="9">
        <f t="shared" si="18"/>
        <v>99000000</v>
      </c>
      <c r="M34" s="9">
        <f>'Финансирование (2)'!M34-Финансирование!M34</f>
        <v>0</v>
      </c>
      <c r="N34" s="9">
        <f>'Финансирование (2)'!N34-Финансирование!N34</f>
        <v>0</v>
      </c>
      <c r="O34" s="9">
        <f>'Финансирование (2)'!O34-Финансирование!O34</f>
        <v>0</v>
      </c>
      <c r="P34" s="9">
        <f>'Финансирование (2)'!P34-Финансирование!P34</f>
        <v>0</v>
      </c>
      <c r="Q34" s="9">
        <f>'Финансирование (2)'!Q34-Финансирование!Q34</f>
        <v>0</v>
      </c>
      <c r="R34" s="9">
        <f>'Финансирование (2)'!R34-Финансирование!R34</f>
        <v>5992867.3300000001</v>
      </c>
      <c r="S34" s="9" t="e">
        <f>'Финансирование (2)'!#REF!-Финансирование!S34</f>
        <v>#REF!</v>
      </c>
      <c r="T34" s="9" t="e">
        <f>'Финансирование (2)'!#REF!-Финансирование!T34</f>
        <v>#REF!</v>
      </c>
      <c r="U34" s="9" t="e">
        <f>'Финансирование (2)'!#REF!-Финансирование!U34</f>
        <v>#REF!</v>
      </c>
      <c r="V34" s="37" t="e">
        <f>'Финансирование (2)'!#REF!-Финансирование!V34</f>
        <v>#REF!</v>
      </c>
      <c r="W34" s="37" t="e">
        <f>'Финансирование (2)'!#REF!-Финансирование!W34</f>
        <v>#REF!</v>
      </c>
      <c r="X34" s="37" t="e">
        <f>'Финансирование (2)'!#REF!-Финансирование!X34</f>
        <v>#REF!</v>
      </c>
      <c r="Y34" s="75">
        <f>'Финансирование (2)'!S34-Финансирование!Y34</f>
        <v>0</v>
      </c>
      <c r="Z34" s="75">
        <f>'Финансирование (2)'!T34-Финансирование!Z34</f>
        <v>0</v>
      </c>
      <c r="AA34" s="75">
        <f>'Финансирование (2)'!U34-Финансирование!AA34</f>
        <v>0</v>
      </c>
      <c r="AB34" s="24"/>
      <c r="AC34" s="24"/>
      <c r="AD34" s="24"/>
      <c r="AE34" s="24"/>
    </row>
    <row r="35" spans="1:31" ht="15.75" hidden="1" customHeight="1" x14ac:dyDescent="0.2">
      <c r="A35" s="146"/>
      <c r="B35" s="169"/>
      <c r="C35" s="146"/>
      <c r="D35" s="29"/>
      <c r="E35" s="146"/>
      <c r="F35" s="146"/>
      <c r="G35" s="146"/>
      <c r="H35" s="146"/>
      <c r="I35" s="86">
        <f t="shared" si="15"/>
        <v>0</v>
      </c>
      <c r="J35" s="143"/>
      <c r="K35" s="143"/>
      <c r="L35" s="143"/>
      <c r="M35" s="143">
        <f>'Финансирование (2)'!M35-Финансирование!M35</f>
        <v>0</v>
      </c>
      <c r="N35" s="143">
        <f>'Финансирование (2)'!N35-Финансирование!N35</f>
        <v>0</v>
      </c>
      <c r="O35" s="143">
        <f>'Финансирование (2)'!O35-Финансирование!O35</f>
        <v>0</v>
      </c>
      <c r="P35" s="143">
        <f>'Финансирование (2)'!P35-Финансирование!P35</f>
        <v>0</v>
      </c>
      <c r="Q35" s="143">
        <f>'Финансирование (2)'!Q35-Финансирование!Q35</f>
        <v>0</v>
      </c>
      <c r="R35" s="143">
        <f>'Финансирование (2)'!R35-Финансирование!R35</f>
        <v>0</v>
      </c>
      <c r="S35" s="143" t="e">
        <f>'Финансирование (2)'!#REF!-Финансирование!S35</f>
        <v>#REF!</v>
      </c>
      <c r="T35" s="143" t="e">
        <f>'Финансирование (2)'!#REF!-Финансирование!T35</f>
        <v>#REF!</v>
      </c>
      <c r="U35" s="143" t="e">
        <f>'Финансирование (2)'!#REF!-Финансирование!U35</f>
        <v>#REF!</v>
      </c>
      <c r="V35" s="37" t="e">
        <f>'Финансирование (2)'!#REF!-Финансирование!V35</f>
        <v>#REF!</v>
      </c>
      <c r="W35" s="37" t="e">
        <f>'Финансирование (2)'!#REF!-Финансирование!W35</f>
        <v>#REF!</v>
      </c>
      <c r="X35" s="37" t="e">
        <f>'Финансирование (2)'!#REF!-Финансирование!X35</f>
        <v>#REF!</v>
      </c>
      <c r="Y35" s="226">
        <f>'Финансирование (2)'!S35-Финансирование!Y35</f>
        <v>0</v>
      </c>
      <c r="Z35" s="226">
        <f>'Финансирование (2)'!T35-Финансирование!Z35</f>
        <v>0</v>
      </c>
      <c r="AA35" s="226">
        <f>'Финансирование (2)'!U35-Финансирование!AA35</f>
        <v>0</v>
      </c>
      <c r="AB35" s="5"/>
      <c r="AC35" s="5"/>
      <c r="AD35" s="5"/>
      <c r="AE35" s="5"/>
    </row>
    <row r="36" spans="1:31" ht="15.75" hidden="1" customHeight="1" x14ac:dyDescent="0.2">
      <c r="A36" s="146"/>
      <c r="B36" s="170"/>
      <c r="C36" s="146"/>
      <c r="D36" s="29"/>
      <c r="E36" s="146"/>
      <c r="F36" s="146"/>
      <c r="G36" s="146"/>
      <c r="H36" s="146"/>
      <c r="I36" s="86">
        <f t="shared" si="15"/>
        <v>0</v>
      </c>
      <c r="J36" s="143"/>
      <c r="K36" s="143"/>
      <c r="L36" s="143"/>
      <c r="M36" s="143">
        <f>'Финансирование (2)'!M36-Финансирование!M36</f>
        <v>0</v>
      </c>
      <c r="N36" s="143">
        <f>'Финансирование (2)'!N36-Финансирование!N36</f>
        <v>0</v>
      </c>
      <c r="O36" s="143">
        <f>'Финансирование (2)'!O36-Финансирование!O36</f>
        <v>0</v>
      </c>
      <c r="P36" s="143">
        <f>'Финансирование (2)'!P36-Финансирование!P36</f>
        <v>0</v>
      </c>
      <c r="Q36" s="143">
        <f>'Финансирование (2)'!Q36-Финансирование!Q36</f>
        <v>0</v>
      </c>
      <c r="R36" s="143">
        <f>'Финансирование (2)'!R36-Финансирование!R36</f>
        <v>0</v>
      </c>
      <c r="S36" s="143" t="e">
        <f>'Финансирование (2)'!#REF!-Финансирование!S36</f>
        <v>#REF!</v>
      </c>
      <c r="T36" s="143" t="e">
        <f>'Финансирование (2)'!#REF!-Финансирование!T36</f>
        <v>#REF!</v>
      </c>
      <c r="U36" s="143" t="e">
        <f>'Финансирование (2)'!#REF!-Финансирование!U36</f>
        <v>#REF!</v>
      </c>
      <c r="V36" s="37" t="e">
        <f>'Финансирование (2)'!#REF!-Финансирование!V36</f>
        <v>#REF!</v>
      </c>
      <c r="W36" s="37" t="e">
        <f>'Финансирование (2)'!#REF!-Финансирование!W36</f>
        <v>#REF!</v>
      </c>
      <c r="X36" s="37" t="e">
        <f>'Финансирование (2)'!#REF!-Финансирование!X36</f>
        <v>#REF!</v>
      </c>
      <c r="Y36" s="226">
        <f>'Финансирование (2)'!S36-Финансирование!Y36</f>
        <v>0</v>
      </c>
      <c r="Z36" s="226">
        <f>'Финансирование (2)'!T36-Финансирование!Z36</f>
        <v>0</v>
      </c>
      <c r="AA36" s="226">
        <f>'Финансирование (2)'!U36-Финансирование!AA36</f>
        <v>0</v>
      </c>
      <c r="AB36" s="5"/>
      <c r="AC36" s="5"/>
      <c r="AD36" s="5"/>
      <c r="AE36" s="5"/>
    </row>
    <row r="37" spans="1:31" s="2" customFormat="1" ht="24" x14ac:dyDescent="0.2">
      <c r="A37" s="164">
        <v>17</v>
      </c>
      <c r="B37" s="168" t="s">
        <v>67</v>
      </c>
      <c r="C37" s="159" t="s">
        <v>43</v>
      </c>
      <c r="D37" s="30" t="s">
        <v>30</v>
      </c>
      <c r="E37" s="85" t="s">
        <v>21</v>
      </c>
      <c r="F37" s="85" t="s">
        <v>21</v>
      </c>
      <c r="G37" s="85" t="s">
        <v>21</v>
      </c>
      <c r="H37" s="85" t="s">
        <v>21</v>
      </c>
      <c r="I37" s="86">
        <f t="shared" si="15"/>
        <v>0</v>
      </c>
      <c r="J37" s="9">
        <v>0</v>
      </c>
      <c r="K37" s="9">
        <v>0</v>
      </c>
      <c r="L37" s="9">
        <v>0</v>
      </c>
      <c r="M37" s="9">
        <f>'Финансирование (2)'!M37-Финансирование!M37</f>
        <v>0</v>
      </c>
      <c r="N37" s="9">
        <f>'Финансирование (2)'!N37-Финансирование!N37</f>
        <v>0</v>
      </c>
      <c r="O37" s="9">
        <f>'Финансирование (2)'!O37-Финансирование!O37</f>
        <v>0</v>
      </c>
      <c r="P37" s="9">
        <f>'Финансирование (2)'!P37-Финансирование!P37</f>
        <v>0</v>
      </c>
      <c r="Q37" s="9">
        <f>'Финансирование (2)'!Q37-Финансирование!Q37</f>
        <v>0</v>
      </c>
      <c r="R37" s="9">
        <f>'Финансирование (2)'!R37-Финансирование!R37</f>
        <v>0</v>
      </c>
      <c r="S37" s="9" t="e">
        <f>'Финансирование (2)'!#REF!-Финансирование!S37</f>
        <v>#REF!</v>
      </c>
      <c r="T37" s="9" t="e">
        <f>'Финансирование (2)'!#REF!-Финансирование!T37</f>
        <v>#REF!</v>
      </c>
      <c r="U37" s="9" t="e">
        <f>'Финансирование (2)'!#REF!-Финансирование!U37</f>
        <v>#REF!</v>
      </c>
      <c r="V37" s="37" t="e">
        <f>'Финансирование (2)'!#REF!-Финансирование!V37</f>
        <v>#REF!</v>
      </c>
      <c r="W37" s="37" t="e">
        <f>'Финансирование (2)'!#REF!-Финансирование!W37</f>
        <v>#REF!</v>
      </c>
      <c r="X37" s="37" t="e">
        <f>'Финансирование (2)'!#REF!-Финансирование!X37</f>
        <v>#REF!</v>
      </c>
      <c r="Y37" s="75">
        <f>'Финансирование (2)'!S37-Финансирование!Y37</f>
        <v>0</v>
      </c>
      <c r="Z37" s="75">
        <f>'Финансирование (2)'!T37-Финансирование!Z37</f>
        <v>0</v>
      </c>
      <c r="AA37" s="75">
        <f>'Финансирование (2)'!U37-Финансирование!AA37</f>
        <v>0</v>
      </c>
      <c r="AB37" s="24"/>
      <c r="AC37" s="24"/>
      <c r="AD37" s="24"/>
      <c r="AE37" s="24"/>
    </row>
    <row r="38" spans="1:31" s="2" customFormat="1" ht="24" x14ac:dyDescent="0.2">
      <c r="A38" s="174"/>
      <c r="B38" s="169"/>
      <c r="C38" s="159"/>
      <c r="D38" s="30" t="s">
        <v>31</v>
      </c>
      <c r="E38" s="85" t="s">
        <v>21</v>
      </c>
      <c r="F38" s="85" t="s">
        <v>21</v>
      </c>
      <c r="G38" s="85" t="s">
        <v>21</v>
      </c>
      <c r="H38" s="85" t="s">
        <v>21</v>
      </c>
      <c r="I38" s="86">
        <f t="shared" si="15"/>
        <v>0</v>
      </c>
      <c r="J38" s="9">
        <f>J53+J55+J59</f>
        <v>0</v>
      </c>
      <c r="K38" s="9">
        <f t="shared" ref="K38:L38" si="19">K53+K55+K59</f>
        <v>0</v>
      </c>
      <c r="L38" s="9">
        <f t="shared" si="19"/>
        <v>0</v>
      </c>
      <c r="M38" s="9">
        <f>'Финансирование (2)'!M38-Финансирование!M38</f>
        <v>0</v>
      </c>
      <c r="N38" s="9">
        <f>'Финансирование (2)'!N38-Финансирование!N38</f>
        <v>0</v>
      </c>
      <c r="O38" s="9">
        <f>'Финансирование (2)'!O38-Финансирование!O38</f>
        <v>0</v>
      </c>
      <c r="P38" s="9">
        <f>'Финансирование (2)'!P38-Финансирование!P38</f>
        <v>0</v>
      </c>
      <c r="Q38" s="9">
        <f>'Финансирование (2)'!Q38-Финансирование!Q38</f>
        <v>0</v>
      </c>
      <c r="R38" s="9">
        <f>'Финансирование (2)'!R38-Финансирование!R38</f>
        <v>0</v>
      </c>
      <c r="S38" s="9" t="e">
        <f>'Финансирование (2)'!#REF!-Финансирование!S38</f>
        <v>#REF!</v>
      </c>
      <c r="T38" s="9" t="e">
        <f>'Финансирование (2)'!#REF!-Финансирование!T38</f>
        <v>#REF!</v>
      </c>
      <c r="U38" s="9" t="e">
        <f>'Финансирование (2)'!#REF!-Финансирование!U38</f>
        <v>#REF!</v>
      </c>
      <c r="V38" s="37" t="e">
        <f>'Финансирование (2)'!#REF!-Финансирование!V38</f>
        <v>#REF!</v>
      </c>
      <c r="W38" s="37" t="e">
        <f>'Финансирование (2)'!#REF!-Финансирование!W38</f>
        <v>#REF!</v>
      </c>
      <c r="X38" s="37" t="e">
        <f>'Финансирование (2)'!#REF!-Финансирование!X38</f>
        <v>#REF!</v>
      </c>
      <c r="Y38" s="75">
        <f>'Финансирование (2)'!S38-Финансирование!Y38</f>
        <v>0</v>
      </c>
      <c r="Z38" s="75">
        <f>'Финансирование (2)'!T38-Финансирование!Z38</f>
        <v>0</v>
      </c>
      <c r="AA38" s="75">
        <f>'Финансирование (2)'!U38-Финансирование!AA38</f>
        <v>0</v>
      </c>
      <c r="AB38" s="24"/>
      <c r="AC38" s="24"/>
      <c r="AD38" s="24"/>
      <c r="AE38" s="24"/>
    </row>
    <row r="39" spans="1:31" s="2" customFormat="1" ht="33.75" customHeight="1" x14ac:dyDescent="0.2">
      <c r="A39" s="174"/>
      <c r="B39" s="169"/>
      <c r="C39" s="159"/>
      <c r="D39" s="30" t="s">
        <v>32</v>
      </c>
      <c r="E39" s="85" t="s">
        <v>21</v>
      </c>
      <c r="F39" s="85" t="s">
        <v>21</v>
      </c>
      <c r="G39" s="85" t="s">
        <v>21</v>
      </c>
      <c r="H39" s="85" t="s">
        <v>21</v>
      </c>
      <c r="I39" s="86">
        <f t="shared" si="15"/>
        <v>0</v>
      </c>
      <c r="J39" s="9">
        <f>J54+J56</f>
        <v>0</v>
      </c>
      <c r="K39" s="9">
        <f t="shared" ref="K39:L39" si="20">K54+K56</f>
        <v>0</v>
      </c>
      <c r="L39" s="9">
        <f t="shared" si="20"/>
        <v>0</v>
      </c>
      <c r="M39" s="9">
        <f>'Финансирование (2)'!M39-Финансирование!M39</f>
        <v>0</v>
      </c>
      <c r="N39" s="9">
        <f>'Финансирование (2)'!N39-Финансирование!N39</f>
        <v>0</v>
      </c>
      <c r="O39" s="9">
        <f>'Финансирование (2)'!O39-Финансирование!O39</f>
        <v>0</v>
      </c>
      <c r="P39" s="9">
        <f>'Финансирование (2)'!P39-Финансирование!P39</f>
        <v>0</v>
      </c>
      <c r="Q39" s="9">
        <f>'Финансирование (2)'!Q39-Финансирование!Q39</f>
        <v>0</v>
      </c>
      <c r="R39" s="9">
        <f>'Финансирование (2)'!R39-Финансирование!R39</f>
        <v>0</v>
      </c>
      <c r="S39" s="9" t="e">
        <f>'Финансирование (2)'!#REF!-Финансирование!S39</f>
        <v>#REF!</v>
      </c>
      <c r="T39" s="9" t="e">
        <f>'Финансирование (2)'!#REF!-Финансирование!T39</f>
        <v>#REF!</v>
      </c>
      <c r="U39" s="9" t="e">
        <f>'Финансирование (2)'!#REF!-Финансирование!U39</f>
        <v>#REF!</v>
      </c>
      <c r="V39" s="37" t="e">
        <f>'Финансирование (2)'!#REF!-Финансирование!V39</f>
        <v>#REF!</v>
      </c>
      <c r="W39" s="37" t="e">
        <f>'Финансирование (2)'!#REF!-Финансирование!W39</f>
        <v>#REF!</v>
      </c>
      <c r="X39" s="37" t="e">
        <f>'Финансирование (2)'!#REF!-Финансирование!X39</f>
        <v>#REF!</v>
      </c>
      <c r="Y39" s="75">
        <f>'Финансирование (2)'!S39-Финансирование!Y39</f>
        <v>0</v>
      </c>
      <c r="Z39" s="75">
        <f>'Финансирование (2)'!T39-Финансирование!Z39</f>
        <v>0</v>
      </c>
      <c r="AA39" s="75">
        <f>'Финансирование (2)'!U39-Финансирование!AA39</f>
        <v>0</v>
      </c>
      <c r="AB39" s="24"/>
      <c r="AC39" s="24"/>
      <c r="AD39" s="24"/>
      <c r="AE39" s="24"/>
    </row>
    <row r="40" spans="1:31" s="2" customFormat="1" ht="24" customHeight="1" x14ac:dyDescent="0.2">
      <c r="A40" s="174"/>
      <c r="B40" s="169"/>
      <c r="C40" s="161" t="s">
        <v>42</v>
      </c>
      <c r="D40" s="30" t="s">
        <v>30</v>
      </c>
      <c r="E40" s="85"/>
      <c r="F40" s="85"/>
      <c r="G40" s="85"/>
      <c r="H40" s="85"/>
      <c r="I40" s="86">
        <f t="shared" si="15"/>
        <v>581654000</v>
      </c>
      <c r="J40" s="9">
        <f>J43+J44+J45+J46+J47+J48</f>
        <v>50265000</v>
      </c>
      <c r="K40" s="9">
        <f t="shared" ref="K40:L40" si="21">K43+K44+K45+K46+K47+K48</f>
        <v>400000000</v>
      </c>
      <c r="L40" s="9">
        <f t="shared" si="21"/>
        <v>131389000</v>
      </c>
      <c r="M40" s="9">
        <f>'Финансирование (2)'!M40-Финансирование!M40</f>
        <v>0</v>
      </c>
      <c r="N40" s="9">
        <f>'Финансирование (2)'!N40-Финансирование!N40</f>
        <v>0</v>
      </c>
      <c r="O40" s="9">
        <f>'Финансирование (2)'!O40-Финансирование!O40</f>
        <v>0</v>
      </c>
      <c r="P40" s="9">
        <f>'Финансирование (2)'!P40-Финансирование!P40</f>
        <v>0</v>
      </c>
      <c r="Q40" s="9">
        <f>'Финансирование (2)'!Q40-Финансирование!Q40</f>
        <v>0</v>
      </c>
      <c r="R40" s="9">
        <f>'Финансирование (2)'!R40-Финансирование!R40</f>
        <v>0</v>
      </c>
      <c r="S40" s="9" t="e">
        <f>'Финансирование (2)'!#REF!-Финансирование!S40</f>
        <v>#REF!</v>
      </c>
      <c r="T40" s="9" t="e">
        <f>'Финансирование (2)'!#REF!-Финансирование!T40</f>
        <v>#REF!</v>
      </c>
      <c r="U40" s="9" t="e">
        <f>'Финансирование (2)'!#REF!-Финансирование!U40</f>
        <v>#REF!</v>
      </c>
      <c r="V40" s="37" t="e">
        <f>'Финансирование (2)'!#REF!-Финансирование!V40</f>
        <v>#REF!</v>
      </c>
      <c r="W40" s="37" t="e">
        <f>'Финансирование (2)'!#REF!-Финансирование!W40</f>
        <v>#REF!</v>
      </c>
      <c r="X40" s="37" t="e">
        <f>'Финансирование (2)'!#REF!-Финансирование!X40</f>
        <v>#REF!</v>
      </c>
      <c r="Y40" s="75">
        <f>'Финансирование (2)'!S40-Финансирование!Y40</f>
        <v>0</v>
      </c>
      <c r="Z40" s="75">
        <f>'Финансирование (2)'!T40-Финансирование!Z40</f>
        <v>0</v>
      </c>
      <c r="AA40" s="75">
        <f>'Финансирование (2)'!U40-Финансирование!AA40</f>
        <v>0</v>
      </c>
      <c r="AB40" s="24"/>
      <c r="AC40" s="24"/>
      <c r="AD40" s="24"/>
      <c r="AE40" s="24"/>
    </row>
    <row r="41" spans="1:31" s="2" customFormat="1" ht="24" x14ac:dyDescent="0.2">
      <c r="A41" s="174"/>
      <c r="B41" s="169"/>
      <c r="C41" s="171"/>
      <c r="D41" s="30" t="s">
        <v>31</v>
      </c>
      <c r="E41" s="85"/>
      <c r="F41" s="85"/>
      <c r="G41" s="85"/>
      <c r="H41" s="85"/>
      <c r="I41" s="86">
        <f t="shared" si="15"/>
        <v>499000</v>
      </c>
      <c r="J41" s="9">
        <f>J49+J51+J52+J57</f>
        <v>0</v>
      </c>
      <c r="K41" s="9">
        <f t="shared" ref="K41:L41" si="22">K49+K51+K52+K57</f>
        <v>0</v>
      </c>
      <c r="L41" s="9">
        <f t="shared" si="22"/>
        <v>499000</v>
      </c>
      <c r="M41" s="9">
        <f>'Финансирование (2)'!M41-Финансирование!M41</f>
        <v>0</v>
      </c>
      <c r="N41" s="9">
        <f>'Финансирование (2)'!N41-Финансирование!N41</f>
        <v>0</v>
      </c>
      <c r="O41" s="9">
        <f>'Финансирование (2)'!O41-Финансирование!O41</f>
        <v>0</v>
      </c>
      <c r="P41" s="9">
        <f>'Финансирование (2)'!P41-Финансирование!P41</f>
        <v>0</v>
      </c>
      <c r="Q41" s="9">
        <f>'Финансирование (2)'!Q41-Финансирование!Q41</f>
        <v>0</v>
      </c>
      <c r="R41" s="9">
        <f>'Финансирование (2)'!R41-Финансирование!R41</f>
        <v>0</v>
      </c>
      <c r="S41" s="9" t="e">
        <f>'Финансирование (2)'!#REF!-Финансирование!S41</f>
        <v>#REF!</v>
      </c>
      <c r="T41" s="9" t="e">
        <f>'Финансирование (2)'!#REF!-Финансирование!T41</f>
        <v>#REF!</v>
      </c>
      <c r="U41" s="9" t="e">
        <f>'Финансирование (2)'!#REF!-Финансирование!U41</f>
        <v>#REF!</v>
      </c>
      <c r="V41" s="37" t="e">
        <f>'Финансирование (2)'!#REF!-Финансирование!V41</f>
        <v>#REF!</v>
      </c>
      <c r="W41" s="37" t="e">
        <f>'Финансирование (2)'!#REF!-Финансирование!W41</f>
        <v>#REF!</v>
      </c>
      <c r="X41" s="37" t="e">
        <f>'Финансирование (2)'!#REF!-Финансирование!X41</f>
        <v>#REF!</v>
      </c>
      <c r="Y41" s="75">
        <f>'Финансирование (2)'!S41-Финансирование!Y41</f>
        <v>0</v>
      </c>
      <c r="Z41" s="75">
        <f>'Финансирование (2)'!T41-Финансирование!Z41</f>
        <v>0</v>
      </c>
      <c r="AA41" s="75">
        <f>'Финансирование (2)'!U41-Финансирование!AA41</f>
        <v>0</v>
      </c>
      <c r="AB41" s="25"/>
      <c r="AC41" s="25"/>
      <c r="AD41" s="25"/>
      <c r="AE41" s="25"/>
    </row>
    <row r="42" spans="1:31" s="2" customFormat="1" ht="35.25" customHeight="1" x14ac:dyDescent="0.2">
      <c r="A42" s="165"/>
      <c r="B42" s="170"/>
      <c r="C42" s="162"/>
      <c r="D42" s="30" t="s">
        <v>32</v>
      </c>
      <c r="E42" s="85"/>
      <c r="F42" s="85"/>
      <c r="G42" s="85"/>
      <c r="H42" s="85"/>
      <c r="I42" s="86">
        <f t="shared" si="15"/>
        <v>99000000</v>
      </c>
      <c r="J42" s="9">
        <f>J50+J58</f>
        <v>0</v>
      </c>
      <c r="K42" s="9">
        <f t="shared" ref="K42:L42" si="23">K50+K58</f>
        <v>0</v>
      </c>
      <c r="L42" s="9">
        <f t="shared" si="23"/>
        <v>99000000</v>
      </c>
      <c r="M42" s="9">
        <f>'Финансирование (2)'!M42-Финансирование!M42</f>
        <v>0</v>
      </c>
      <c r="N42" s="9">
        <f>'Финансирование (2)'!N42-Финансирование!N42</f>
        <v>0</v>
      </c>
      <c r="O42" s="9">
        <f>'Финансирование (2)'!O42-Финансирование!O42</f>
        <v>0</v>
      </c>
      <c r="P42" s="9">
        <f>'Финансирование (2)'!P42-Финансирование!P42</f>
        <v>0</v>
      </c>
      <c r="Q42" s="9">
        <f>'Финансирование (2)'!Q42-Финансирование!Q42</f>
        <v>0</v>
      </c>
      <c r="R42" s="9">
        <f>'Финансирование (2)'!R42-Финансирование!R42</f>
        <v>0</v>
      </c>
      <c r="S42" s="9" t="e">
        <f>'Финансирование (2)'!#REF!-Финансирование!S42</f>
        <v>#REF!</v>
      </c>
      <c r="T42" s="9" t="e">
        <f>'Финансирование (2)'!#REF!-Финансирование!T42</f>
        <v>#REF!</v>
      </c>
      <c r="U42" s="9" t="e">
        <f>'Финансирование (2)'!#REF!-Финансирование!U42</f>
        <v>#REF!</v>
      </c>
      <c r="V42" s="37" t="e">
        <f>'Финансирование (2)'!#REF!-Финансирование!V42</f>
        <v>#REF!</v>
      </c>
      <c r="W42" s="37" t="e">
        <f>'Финансирование (2)'!#REF!-Финансирование!W42</f>
        <v>#REF!</v>
      </c>
      <c r="X42" s="37" t="e">
        <f>'Финансирование (2)'!#REF!-Финансирование!X42</f>
        <v>#REF!</v>
      </c>
      <c r="Y42" s="75">
        <f>'Финансирование (2)'!S42-Финансирование!Y42</f>
        <v>0</v>
      </c>
      <c r="Z42" s="75">
        <f>'Финансирование (2)'!T42-Финансирование!Z42</f>
        <v>0</v>
      </c>
      <c r="AA42" s="75">
        <f>'Финансирование (2)'!U42-Финансирование!AA42</f>
        <v>0</v>
      </c>
      <c r="AB42" s="24"/>
      <c r="AC42" s="24"/>
      <c r="AD42" s="24"/>
      <c r="AE42" s="24"/>
    </row>
    <row r="43" spans="1:31" ht="45" customHeight="1" x14ac:dyDescent="0.2">
      <c r="A43" s="83">
        <v>18</v>
      </c>
      <c r="B43" s="84" t="s">
        <v>68</v>
      </c>
      <c r="C43" s="87" t="s">
        <v>44</v>
      </c>
      <c r="D43" s="83" t="s">
        <v>30</v>
      </c>
      <c r="E43" s="83" t="s">
        <v>21</v>
      </c>
      <c r="F43" s="83" t="s">
        <v>21</v>
      </c>
      <c r="G43" s="83" t="s">
        <v>21</v>
      </c>
      <c r="H43" s="83" t="s">
        <v>21</v>
      </c>
      <c r="I43" s="86">
        <f t="shared" si="15"/>
        <v>19834000</v>
      </c>
      <c r="J43" s="86">
        <v>19834000</v>
      </c>
      <c r="K43" s="86">
        <v>0</v>
      </c>
      <c r="L43" s="86">
        <v>0</v>
      </c>
      <c r="M43" s="86">
        <f>'Финансирование (2)'!M43-Финансирование!M43</f>
        <v>0</v>
      </c>
      <c r="N43" s="86">
        <f>'Финансирование (2)'!N43-Финансирование!N43</f>
        <v>0</v>
      </c>
      <c r="O43" s="86">
        <f>'Финансирование (2)'!O43-Финансирование!O43</f>
        <v>0</v>
      </c>
      <c r="P43" s="86">
        <f>'Финансирование (2)'!P43-Финансирование!P43</f>
        <v>0</v>
      </c>
      <c r="Q43" s="86">
        <f>'Финансирование (2)'!Q43-Финансирование!Q43</f>
        <v>0</v>
      </c>
      <c r="R43" s="86">
        <f>'Финансирование (2)'!R43-Финансирование!R43</f>
        <v>0</v>
      </c>
      <c r="S43" s="86" t="e">
        <f>'Финансирование (2)'!#REF!-Финансирование!S43</f>
        <v>#REF!</v>
      </c>
      <c r="T43" s="86" t="e">
        <f>'Финансирование (2)'!#REF!-Финансирование!T43</f>
        <v>#REF!</v>
      </c>
      <c r="U43" s="86" t="e">
        <f>'Финансирование (2)'!#REF!-Финансирование!U43</f>
        <v>#REF!</v>
      </c>
      <c r="V43" s="37" t="e">
        <f>'Финансирование (2)'!#REF!-Финансирование!V43</f>
        <v>#REF!</v>
      </c>
      <c r="W43" s="37" t="e">
        <f>'Финансирование (2)'!#REF!-Финансирование!W43</f>
        <v>#REF!</v>
      </c>
      <c r="X43" s="37" t="e">
        <f>'Финансирование (2)'!#REF!-Финансирование!X43</f>
        <v>#REF!</v>
      </c>
      <c r="Y43" s="89">
        <f>'Финансирование (2)'!S43-Финансирование!Y43</f>
        <v>0</v>
      </c>
      <c r="Z43" s="89">
        <f>'Финансирование (2)'!T43-Финансирование!Z43</f>
        <v>0</v>
      </c>
      <c r="AA43" s="89">
        <f>'Финансирование (2)'!U43-Финансирование!AA43</f>
        <v>0</v>
      </c>
      <c r="AB43" s="5"/>
      <c r="AC43" s="5"/>
      <c r="AD43" s="5"/>
      <c r="AE43" s="5"/>
    </row>
    <row r="44" spans="1:31" ht="48" x14ac:dyDescent="0.2">
      <c r="A44" s="83">
        <v>19</v>
      </c>
      <c r="B44" s="84" t="s">
        <v>69</v>
      </c>
      <c r="C44" s="87" t="s">
        <v>44</v>
      </c>
      <c r="D44" s="83" t="s">
        <v>30</v>
      </c>
      <c r="E44" s="83" t="s">
        <v>21</v>
      </c>
      <c r="F44" s="83" t="s">
        <v>21</v>
      </c>
      <c r="G44" s="83" t="s">
        <v>21</v>
      </c>
      <c r="H44" s="83" t="s">
        <v>21</v>
      </c>
      <c r="I44" s="86">
        <f t="shared" si="15"/>
        <v>30431000</v>
      </c>
      <c r="J44" s="86">
        <v>30431000</v>
      </c>
      <c r="K44" s="86">
        <v>0</v>
      </c>
      <c r="L44" s="86">
        <v>0</v>
      </c>
      <c r="M44" s="86">
        <f>'Финансирование (2)'!M44-Финансирование!M44</f>
        <v>0</v>
      </c>
      <c r="N44" s="86">
        <f>'Финансирование (2)'!N44-Финансирование!N44</f>
        <v>0</v>
      </c>
      <c r="O44" s="86">
        <f>'Финансирование (2)'!O44-Финансирование!O44</f>
        <v>0</v>
      </c>
      <c r="P44" s="86">
        <f>'Финансирование (2)'!P44-Финансирование!P44</f>
        <v>0</v>
      </c>
      <c r="Q44" s="86">
        <f>'Финансирование (2)'!Q44-Финансирование!Q44</f>
        <v>0</v>
      </c>
      <c r="R44" s="86">
        <f>'Финансирование (2)'!R44-Финансирование!R44</f>
        <v>0</v>
      </c>
      <c r="S44" s="86" t="e">
        <f>'Финансирование (2)'!#REF!-Финансирование!S44</f>
        <v>#REF!</v>
      </c>
      <c r="T44" s="86" t="e">
        <f>'Финансирование (2)'!#REF!-Финансирование!T44</f>
        <v>#REF!</v>
      </c>
      <c r="U44" s="86" t="e">
        <f>'Финансирование (2)'!#REF!-Финансирование!U44</f>
        <v>#REF!</v>
      </c>
      <c r="V44" s="37" t="e">
        <f>'Финансирование (2)'!#REF!-Финансирование!V44</f>
        <v>#REF!</v>
      </c>
      <c r="W44" s="37" t="e">
        <f>'Финансирование (2)'!#REF!-Финансирование!W44</f>
        <v>#REF!</v>
      </c>
      <c r="X44" s="37" t="e">
        <f>'Финансирование (2)'!#REF!-Финансирование!X44</f>
        <v>#REF!</v>
      </c>
      <c r="Y44" s="89">
        <f>'Финансирование (2)'!S44-Финансирование!Y44</f>
        <v>0</v>
      </c>
      <c r="Z44" s="89">
        <f>'Финансирование (2)'!T44-Финансирование!Z44</f>
        <v>0</v>
      </c>
      <c r="AA44" s="89">
        <f>'Финансирование (2)'!U44-Финансирование!AA44</f>
        <v>0</v>
      </c>
      <c r="AB44" s="5"/>
      <c r="AC44" s="5"/>
      <c r="AD44" s="5"/>
      <c r="AE44" s="5"/>
    </row>
    <row r="45" spans="1:31" ht="48" x14ac:dyDescent="0.2">
      <c r="A45" s="83">
        <v>20</v>
      </c>
      <c r="B45" s="84" t="s">
        <v>70</v>
      </c>
      <c r="C45" s="87" t="s">
        <v>44</v>
      </c>
      <c r="D45" s="83" t="s">
        <v>30</v>
      </c>
      <c r="E45" s="83" t="s">
        <v>21</v>
      </c>
      <c r="F45" s="83" t="s">
        <v>21</v>
      </c>
      <c r="G45" s="83" t="s">
        <v>21</v>
      </c>
      <c r="H45" s="83" t="s">
        <v>21</v>
      </c>
      <c r="I45" s="86">
        <f t="shared" si="15"/>
        <v>400000000</v>
      </c>
      <c r="J45" s="86">
        <v>0</v>
      </c>
      <c r="K45" s="86">
        <v>400000000</v>
      </c>
      <c r="L45" s="86">
        <v>0</v>
      </c>
      <c r="M45" s="86">
        <f>'Финансирование (2)'!M45-Финансирование!M45</f>
        <v>0</v>
      </c>
      <c r="N45" s="86">
        <f>'Финансирование (2)'!N45-Финансирование!N45</f>
        <v>0</v>
      </c>
      <c r="O45" s="86">
        <f>'Финансирование (2)'!O45-Финансирование!O45</f>
        <v>0</v>
      </c>
      <c r="P45" s="86">
        <f>'Финансирование (2)'!P45-Финансирование!P45</f>
        <v>0</v>
      </c>
      <c r="Q45" s="86">
        <f>'Финансирование (2)'!Q45-Финансирование!Q45</f>
        <v>0</v>
      </c>
      <c r="R45" s="86">
        <f>'Финансирование (2)'!R45-Финансирование!R45</f>
        <v>0</v>
      </c>
      <c r="S45" s="86" t="e">
        <f>'Финансирование (2)'!#REF!-Финансирование!S45</f>
        <v>#REF!</v>
      </c>
      <c r="T45" s="86" t="e">
        <f>'Финансирование (2)'!#REF!-Финансирование!T45</f>
        <v>#REF!</v>
      </c>
      <c r="U45" s="86" t="e">
        <f>'Финансирование (2)'!#REF!-Финансирование!U45</f>
        <v>#REF!</v>
      </c>
      <c r="V45" s="37" t="e">
        <f>'Финансирование (2)'!#REF!-Финансирование!V45</f>
        <v>#REF!</v>
      </c>
      <c r="W45" s="37" t="e">
        <f>'Финансирование (2)'!#REF!-Финансирование!W45</f>
        <v>#REF!</v>
      </c>
      <c r="X45" s="37" t="e">
        <f>'Финансирование (2)'!#REF!-Финансирование!X45</f>
        <v>#REF!</v>
      </c>
      <c r="Y45" s="89">
        <f>'Финансирование (2)'!S45-Финансирование!Y45</f>
        <v>0</v>
      </c>
      <c r="Z45" s="89">
        <f>'Финансирование (2)'!T45-Финансирование!Z45</f>
        <v>0</v>
      </c>
      <c r="AA45" s="89">
        <f>'Финансирование (2)'!U45-Финансирование!AA45</f>
        <v>0</v>
      </c>
      <c r="AB45" s="5"/>
      <c r="AC45" s="5"/>
      <c r="AD45" s="5"/>
      <c r="AE45" s="5"/>
    </row>
    <row r="46" spans="1:31" ht="81" customHeight="1" x14ac:dyDescent="0.2">
      <c r="A46" s="83">
        <v>21</v>
      </c>
      <c r="B46" s="84" t="s">
        <v>71</v>
      </c>
      <c r="C46" s="87" t="s">
        <v>44</v>
      </c>
      <c r="D46" s="83" t="s">
        <v>30</v>
      </c>
      <c r="E46" s="83" t="s">
        <v>21</v>
      </c>
      <c r="F46" s="83" t="s">
        <v>21</v>
      </c>
      <c r="G46" s="83" t="s">
        <v>21</v>
      </c>
      <c r="H46" s="83" t="s">
        <v>21</v>
      </c>
      <c r="I46" s="86">
        <f t="shared" si="15"/>
        <v>131389000</v>
      </c>
      <c r="J46" s="86">
        <v>0</v>
      </c>
      <c r="K46" s="86">
        <v>0</v>
      </c>
      <c r="L46" s="86">
        <v>131389000</v>
      </c>
      <c r="M46" s="86">
        <f>'Финансирование (2)'!M46-Финансирование!M46</f>
        <v>0</v>
      </c>
      <c r="N46" s="86">
        <f>'Финансирование (2)'!N46-Финансирование!N46</f>
        <v>0</v>
      </c>
      <c r="O46" s="86">
        <f>'Финансирование (2)'!O46-Финансирование!O46</f>
        <v>0</v>
      </c>
      <c r="P46" s="86">
        <f>'Финансирование (2)'!P46-Финансирование!P46</f>
        <v>0</v>
      </c>
      <c r="Q46" s="86">
        <f>'Финансирование (2)'!Q46-Финансирование!Q46</f>
        <v>0</v>
      </c>
      <c r="R46" s="86">
        <f>'Финансирование (2)'!R46-Финансирование!R46</f>
        <v>0</v>
      </c>
      <c r="S46" s="86" t="e">
        <f>'Финансирование (2)'!#REF!-Финансирование!S46</f>
        <v>#REF!</v>
      </c>
      <c r="T46" s="86" t="e">
        <f>'Финансирование (2)'!#REF!-Финансирование!T46</f>
        <v>#REF!</v>
      </c>
      <c r="U46" s="86" t="e">
        <f>'Финансирование (2)'!#REF!-Финансирование!U46</f>
        <v>#REF!</v>
      </c>
      <c r="V46" s="37" t="e">
        <f>'Финансирование (2)'!#REF!-Финансирование!V46</f>
        <v>#REF!</v>
      </c>
      <c r="W46" s="37" t="e">
        <f>'Финансирование (2)'!#REF!-Финансирование!W46</f>
        <v>#REF!</v>
      </c>
      <c r="X46" s="37" t="e">
        <f>'Финансирование (2)'!#REF!-Финансирование!X46</f>
        <v>#REF!</v>
      </c>
      <c r="Y46" s="89">
        <f>'Финансирование (2)'!S46-Финансирование!Y46</f>
        <v>0</v>
      </c>
      <c r="Z46" s="89">
        <f>'Финансирование (2)'!T46-Финансирование!Z46</f>
        <v>0</v>
      </c>
      <c r="AA46" s="89">
        <f>'Финансирование (2)'!U46-Финансирование!AA46</f>
        <v>0</v>
      </c>
      <c r="AB46" s="5"/>
      <c r="AC46" s="5"/>
      <c r="AD46" s="5"/>
      <c r="AE46" s="5"/>
    </row>
    <row r="47" spans="1:31" ht="57.75" customHeight="1" x14ac:dyDescent="0.2">
      <c r="A47" s="83">
        <v>22</v>
      </c>
      <c r="B47" s="84" t="s">
        <v>72</v>
      </c>
      <c r="C47" s="87" t="s">
        <v>44</v>
      </c>
      <c r="D47" s="83" t="s">
        <v>30</v>
      </c>
      <c r="E47" s="83" t="s">
        <v>21</v>
      </c>
      <c r="F47" s="83" t="s">
        <v>21</v>
      </c>
      <c r="G47" s="83" t="s">
        <v>21</v>
      </c>
      <c r="H47" s="83" t="s">
        <v>21</v>
      </c>
      <c r="I47" s="86">
        <f t="shared" si="15"/>
        <v>0</v>
      </c>
      <c r="J47" s="86">
        <v>0</v>
      </c>
      <c r="K47" s="86">
        <v>0</v>
      </c>
      <c r="L47" s="86">
        <v>0</v>
      </c>
      <c r="M47" s="86">
        <f>'Финансирование (2)'!M47-Финансирование!M47</f>
        <v>0</v>
      </c>
      <c r="N47" s="86">
        <f>'Финансирование (2)'!N47-Финансирование!N47</f>
        <v>0</v>
      </c>
      <c r="O47" s="86">
        <f>'Финансирование (2)'!O47-Финансирование!O47</f>
        <v>0</v>
      </c>
      <c r="P47" s="86">
        <f>'Финансирование (2)'!P47-Финансирование!P47</f>
        <v>0</v>
      </c>
      <c r="Q47" s="86">
        <f>'Финансирование (2)'!Q47-Финансирование!Q47</f>
        <v>0</v>
      </c>
      <c r="R47" s="86">
        <f>'Финансирование (2)'!R47-Финансирование!R47</f>
        <v>0</v>
      </c>
      <c r="S47" s="86" t="e">
        <f>'Финансирование (2)'!#REF!-Финансирование!S47</f>
        <v>#REF!</v>
      </c>
      <c r="T47" s="86" t="e">
        <f>'Финансирование (2)'!#REF!-Финансирование!T47</f>
        <v>#REF!</v>
      </c>
      <c r="U47" s="86" t="e">
        <f>'Финансирование (2)'!#REF!-Финансирование!U47</f>
        <v>#REF!</v>
      </c>
      <c r="V47" s="37" t="e">
        <f>'Финансирование (2)'!#REF!-Финансирование!V47</f>
        <v>#REF!</v>
      </c>
      <c r="W47" s="37" t="e">
        <f>'Финансирование (2)'!#REF!-Финансирование!W47</f>
        <v>#REF!</v>
      </c>
      <c r="X47" s="37" t="e">
        <f>'Финансирование (2)'!#REF!-Финансирование!X47</f>
        <v>#REF!</v>
      </c>
      <c r="Y47" s="89">
        <f>'Финансирование (2)'!S47-Финансирование!Y47</f>
        <v>0</v>
      </c>
      <c r="Z47" s="89">
        <f>'Финансирование (2)'!T47-Финансирование!Z47</f>
        <v>0</v>
      </c>
      <c r="AA47" s="89">
        <f>'Финансирование (2)'!U47-Финансирование!AA47</f>
        <v>0</v>
      </c>
      <c r="AB47" s="5"/>
      <c r="AC47" s="5"/>
      <c r="AD47" s="5"/>
      <c r="AE47" s="5"/>
    </row>
    <row r="48" spans="1:31" ht="45" customHeight="1" x14ac:dyDescent="0.2">
      <c r="A48" s="83">
        <v>23</v>
      </c>
      <c r="B48" s="84" t="s">
        <v>73</v>
      </c>
      <c r="C48" s="87" t="s">
        <v>44</v>
      </c>
      <c r="D48" s="83" t="s">
        <v>30</v>
      </c>
      <c r="E48" s="83" t="s">
        <v>21</v>
      </c>
      <c r="F48" s="83" t="s">
        <v>21</v>
      </c>
      <c r="G48" s="83" t="s">
        <v>21</v>
      </c>
      <c r="H48" s="83" t="s">
        <v>21</v>
      </c>
      <c r="I48" s="86">
        <f t="shared" si="15"/>
        <v>0</v>
      </c>
      <c r="J48" s="86">
        <v>0</v>
      </c>
      <c r="K48" s="86">
        <v>0</v>
      </c>
      <c r="L48" s="86">
        <v>0</v>
      </c>
      <c r="M48" s="86">
        <f>'Финансирование (2)'!M48-Финансирование!M48</f>
        <v>0</v>
      </c>
      <c r="N48" s="86">
        <f>'Финансирование (2)'!N48-Финансирование!N48</f>
        <v>0</v>
      </c>
      <c r="O48" s="86">
        <f>'Финансирование (2)'!O48-Финансирование!O48</f>
        <v>0</v>
      </c>
      <c r="P48" s="86">
        <f>'Финансирование (2)'!P48-Финансирование!P48</f>
        <v>0</v>
      </c>
      <c r="Q48" s="86">
        <f>'Финансирование (2)'!Q48-Финансирование!Q48</f>
        <v>0</v>
      </c>
      <c r="R48" s="86">
        <f>'Финансирование (2)'!R48-Финансирование!R48</f>
        <v>0</v>
      </c>
      <c r="S48" s="86" t="e">
        <f>'Финансирование (2)'!#REF!-Финансирование!S48</f>
        <v>#REF!</v>
      </c>
      <c r="T48" s="86" t="e">
        <f>'Финансирование (2)'!#REF!-Финансирование!T48</f>
        <v>#REF!</v>
      </c>
      <c r="U48" s="86" t="e">
        <f>'Финансирование (2)'!#REF!-Финансирование!U48</f>
        <v>#REF!</v>
      </c>
      <c r="V48" s="37" t="e">
        <f>'Финансирование (2)'!#REF!-Финансирование!V48</f>
        <v>#REF!</v>
      </c>
      <c r="W48" s="37" t="e">
        <f>'Финансирование (2)'!#REF!-Финансирование!W48</f>
        <v>#REF!</v>
      </c>
      <c r="X48" s="37" t="e">
        <f>'Финансирование (2)'!#REF!-Финансирование!X48</f>
        <v>#REF!</v>
      </c>
      <c r="Y48" s="89">
        <f>'Финансирование (2)'!S48-Финансирование!Y48</f>
        <v>0</v>
      </c>
      <c r="Z48" s="89">
        <f>'Финансирование (2)'!T48-Финансирование!Z48</f>
        <v>0</v>
      </c>
      <c r="AA48" s="89">
        <f>'Финансирование (2)'!U48-Финансирование!AA48</f>
        <v>0</v>
      </c>
      <c r="AB48" s="5"/>
      <c r="AC48" s="5"/>
      <c r="AD48" s="5"/>
      <c r="AE48" s="5"/>
    </row>
    <row r="49" spans="1:31" ht="43.5" customHeight="1" x14ac:dyDescent="0.2">
      <c r="A49" s="146">
        <v>24</v>
      </c>
      <c r="B49" s="155" t="s">
        <v>74</v>
      </c>
      <c r="C49" s="154" t="s">
        <v>45</v>
      </c>
      <c r="D49" s="83" t="s">
        <v>46</v>
      </c>
      <c r="E49" s="83"/>
      <c r="F49" s="83"/>
      <c r="G49" s="83"/>
      <c r="H49" s="83"/>
      <c r="I49" s="86">
        <f t="shared" si="15"/>
        <v>99000</v>
      </c>
      <c r="J49" s="86">
        <v>0</v>
      </c>
      <c r="K49" s="86">
        <v>0</v>
      </c>
      <c r="L49" s="86">
        <v>99000</v>
      </c>
      <c r="M49" s="86">
        <f>'Финансирование (2)'!M49-Финансирование!M49</f>
        <v>0</v>
      </c>
      <c r="N49" s="86">
        <f>'Финансирование (2)'!N49-Финансирование!N49</f>
        <v>0</v>
      </c>
      <c r="O49" s="86">
        <f>'Финансирование (2)'!O49-Финансирование!O49</f>
        <v>0</v>
      </c>
      <c r="P49" s="86">
        <f>'Финансирование (2)'!P49-Финансирование!P49</f>
        <v>0</v>
      </c>
      <c r="Q49" s="86">
        <f>'Финансирование (2)'!Q49-Финансирование!Q49</f>
        <v>0</v>
      </c>
      <c r="R49" s="86">
        <f>'Финансирование (2)'!R49-Финансирование!R49</f>
        <v>0</v>
      </c>
      <c r="S49" s="86" t="e">
        <f>'Финансирование (2)'!#REF!-Финансирование!S49</f>
        <v>#REF!</v>
      </c>
      <c r="T49" s="86" t="e">
        <f>'Финансирование (2)'!#REF!-Финансирование!T49</f>
        <v>#REF!</v>
      </c>
      <c r="U49" s="86" t="e">
        <f>'Финансирование (2)'!#REF!-Финансирование!U49</f>
        <v>#REF!</v>
      </c>
      <c r="V49" s="37" t="e">
        <f>'Финансирование (2)'!#REF!-Финансирование!V49</f>
        <v>#REF!</v>
      </c>
      <c r="W49" s="37" t="e">
        <f>'Финансирование (2)'!#REF!-Финансирование!W49</f>
        <v>#REF!</v>
      </c>
      <c r="X49" s="37" t="e">
        <f>'Финансирование (2)'!#REF!-Финансирование!X49</f>
        <v>#REF!</v>
      </c>
      <c r="Y49" s="89">
        <f>'Финансирование (2)'!S49-Финансирование!Y49</f>
        <v>0</v>
      </c>
      <c r="Z49" s="89">
        <f>'Финансирование (2)'!T49-Финансирование!Z49</f>
        <v>0</v>
      </c>
      <c r="AA49" s="89">
        <f>'Финансирование (2)'!U49-Финансирование!AA49</f>
        <v>0</v>
      </c>
      <c r="AB49" s="5"/>
      <c r="AC49" s="5"/>
      <c r="AD49" s="5"/>
      <c r="AE49" s="5"/>
    </row>
    <row r="50" spans="1:31" ht="37.5" customHeight="1" x14ac:dyDescent="0.2">
      <c r="A50" s="146"/>
      <c r="B50" s="155"/>
      <c r="C50" s="154"/>
      <c r="D50" s="83" t="s">
        <v>47</v>
      </c>
      <c r="E50" s="83"/>
      <c r="F50" s="83"/>
      <c r="G50" s="83"/>
      <c r="H50" s="83"/>
      <c r="I50" s="86">
        <f t="shared" si="15"/>
        <v>99000000</v>
      </c>
      <c r="J50" s="86">
        <v>0</v>
      </c>
      <c r="K50" s="86">
        <v>0</v>
      </c>
      <c r="L50" s="86">
        <v>99000000</v>
      </c>
      <c r="M50" s="86">
        <f>'Финансирование (2)'!M50-Финансирование!M50</f>
        <v>0</v>
      </c>
      <c r="N50" s="86">
        <f>'Финансирование (2)'!N50-Финансирование!N50</f>
        <v>0</v>
      </c>
      <c r="O50" s="86">
        <f>'Финансирование (2)'!O50-Финансирование!O50</f>
        <v>0</v>
      </c>
      <c r="P50" s="86">
        <f>'Финансирование (2)'!P50-Финансирование!P50</f>
        <v>0</v>
      </c>
      <c r="Q50" s="86">
        <f>'Финансирование (2)'!Q50-Финансирование!Q50</f>
        <v>0</v>
      </c>
      <c r="R50" s="86">
        <f>'Финансирование (2)'!R50-Финансирование!R50</f>
        <v>0</v>
      </c>
      <c r="S50" s="86" t="e">
        <f>'Финансирование (2)'!#REF!-Финансирование!S50</f>
        <v>#REF!</v>
      </c>
      <c r="T50" s="86" t="e">
        <f>'Финансирование (2)'!#REF!-Финансирование!T50</f>
        <v>#REF!</v>
      </c>
      <c r="U50" s="86" t="e">
        <f>'Финансирование (2)'!#REF!-Финансирование!U50</f>
        <v>#REF!</v>
      </c>
      <c r="V50" s="37" t="e">
        <f>'Финансирование (2)'!#REF!-Финансирование!V50</f>
        <v>#REF!</v>
      </c>
      <c r="W50" s="37" t="e">
        <f>'Финансирование (2)'!#REF!-Финансирование!W50</f>
        <v>#REF!</v>
      </c>
      <c r="X50" s="37" t="e">
        <f>'Финансирование (2)'!#REF!-Финансирование!X50</f>
        <v>#REF!</v>
      </c>
      <c r="Y50" s="89">
        <f>'Финансирование (2)'!S50-Финансирование!Y50</f>
        <v>0</v>
      </c>
      <c r="Z50" s="89">
        <f>'Финансирование (2)'!T50-Финансирование!Z50</f>
        <v>0</v>
      </c>
      <c r="AA50" s="89">
        <f>'Финансирование (2)'!U50-Финансирование!AA50</f>
        <v>0</v>
      </c>
      <c r="AB50" s="5"/>
      <c r="AC50" s="5"/>
      <c r="AD50" s="5"/>
      <c r="AE50" s="5"/>
    </row>
    <row r="51" spans="1:31" ht="81.75" customHeight="1" x14ac:dyDescent="0.2">
      <c r="A51" s="83">
        <v>25</v>
      </c>
      <c r="B51" s="84" t="s">
        <v>91</v>
      </c>
      <c r="C51" s="87" t="s">
        <v>24</v>
      </c>
      <c r="D51" s="83" t="s">
        <v>46</v>
      </c>
      <c r="E51" s="83"/>
      <c r="F51" s="83"/>
      <c r="G51" s="83"/>
      <c r="H51" s="83"/>
      <c r="I51" s="86">
        <f t="shared" si="15"/>
        <v>300000</v>
      </c>
      <c r="J51" s="86">
        <v>0</v>
      </c>
      <c r="K51" s="86">
        <v>0</v>
      </c>
      <c r="L51" s="86">
        <v>300000</v>
      </c>
      <c r="M51" s="86">
        <f>'Финансирование (2)'!M51-Финансирование!M51</f>
        <v>0</v>
      </c>
      <c r="N51" s="86">
        <f>'Финансирование (2)'!N51-Финансирование!N51</f>
        <v>0</v>
      </c>
      <c r="O51" s="86">
        <f>'Финансирование (2)'!O51-Финансирование!O51</f>
        <v>0</v>
      </c>
      <c r="P51" s="86">
        <f>'Финансирование (2)'!P51-Финансирование!P51</f>
        <v>0</v>
      </c>
      <c r="Q51" s="86">
        <f>'Финансирование (2)'!Q51-Финансирование!Q51</f>
        <v>0</v>
      </c>
      <c r="R51" s="86">
        <f>'Финансирование (2)'!R51-Финансирование!R51</f>
        <v>0</v>
      </c>
      <c r="S51" s="86" t="e">
        <f>'Финансирование (2)'!#REF!-Финансирование!S51</f>
        <v>#REF!</v>
      </c>
      <c r="T51" s="86" t="e">
        <f>'Финансирование (2)'!#REF!-Финансирование!T51</f>
        <v>#REF!</v>
      </c>
      <c r="U51" s="86" t="e">
        <f>'Финансирование (2)'!#REF!-Финансирование!U51</f>
        <v>#REF!</v>
      </c>
      <c r="V51" s="37" t="e">
        <f>'Финансирование (2)'!#REF!-Финансирование!V51</f>
        <v>#REF!</v>
      </c>
      <c r="W51" s="37" t="e">
        <f>'Финансирование (2)'!#REF!-Финансирование!W51</f>
        <v>#REF!</v>
      </c>
      <c r="X51" s="37" t="e">
        <f>'Финансирование (2)'!#REF!-Финансирование!X51</f>
        <v>#REF!</v>
      </c>
      <c r="Y51" s="89">
        <f>'Финансирование (2)'!S51-Финансирование!Y51</f>
        <v>0</v>
      </c>
      <c r="Z51" s="89">
        <f>'Финансирование (2)'!T51-Финансирование!Z51</f>
        <v>0</v>
      </c>
      <c r="AA51" s="89">
        <f>'Финансирование (2)'!U51-Финансирование!AA51</f>
        <v>0</v>
      </c>
      <c r="AB51" s="5"/>
      <c r="AC51" s="5"/>
      <c r="AD51" s="5"/>
      <c r="AE51" s="5"/>
    </row>
    <row r="52" spans="1:31" ht="70.5" customHeight="1" x14ac:dyDescent="0.2">
      <c r="A52" s="83">
        <v>26</v>
      </c>
      <c r="B52" s="84" t="s">
        <v>75</v>
      </c>
      <c r="C52" s="87" t="s">
        <v>24</v>
      </c>
      <c r="D52" s="83" t="s">
        <v>46</v>
      </c>
      <c r="E52" s="83"/>
      <c r="F52" s="83"/>
      <c r="G52" s="83"/>
      <c r="H52" s="83"/>
      <c r="I52" s="86">
        <f t="shared" si="15"/>
        <v>100000</v>
      </c>
      <c r="J52" s="86">
        <v>0</v>
      </c>
      <c r="K52" s="86">
        <v>0</v>
      </c>
      <c r="L52" s="86">
        <v>100000</v>
      </c>
      <c r="M52" s="86">
        <f>'Финансирование (2)'!M52-Финансирование!M52</f>
        <v>0</v>
      </c>
      <c r="N52" s="86">
        <f>'Финансирование (2)'!N52-Финансирование!N52</f>
        <v>0</v>
      </c>
      <c r="O52" s="86">
        <f>'Финансирование (2)'!O52-Финансирование!O52</f>
        <v>0</v>
      </c>
      <c r="P52" s="86">
        <f>'Финансирование (2)'!P52-Финансирование!P52</f>
        <v>0</v>
      </c>
      <c r="Q52" s="86">
        <f>'Финансирование (2)'!Q52-Финансирование!Q52</f>
        <v>0</v>
      </c>
      <c r="R52" s="86">
        <f>'Финансирование (2)'!R52-Финансирование!R52</f>
        <v>0</v>
      </c>
      <c r="S52" s="86" t="e">
        <f>'Финансирование (2)'!#REF!-Финансирование!S52</f>
        <v>#REF!</v>
      </c>
      <c r="T52" s="86" t="e">
        <f>'Финансирование (2)'!#REF!-Финансирование!T52</f>
        <v>#REF!</v>
      </c>
      <c r="U52" s="86" t="e">
        <f>'Финансирование (2)'!#REF!-Финансирование!U52</f>
        <v>#REF!</v>
      </c>
      <c r="V52" s="37" t="e">
        <f>'Финансирование (2)'!#REF!-Финансирование!V52</f>
        <v>#REF!</v>
      </c>
      <c r="W52" s="37" t="e">
        <f>'Финансирование (2)'!#REF!-Финансирование!W52</f>
        <v>#REF!</v>
      </c>
      <c r="X52" s="37" t="e">
        <f>'Финансирование (2)'!#REF!-Финансирование!X52</f>
        <v>#REF!</v>
      </c>
      <c r="Y52" s="89">
        <f>'Финансирование (2)'!S52-Финансирование!Y52</f>
        <v>0</v>
      </c>
      <c r="Z52" s="89">
        <f>'Финансирование (2)'!T52-Финансирование!Z52</f>
        <v>0</v>
      </c>
      <c r="AA52" s="89">
        <f>'Финансирование (2)'!U52-Финансирование!AA52</f>
        <v>0</v>
      </c>
      <c r="AB52" s="5"/>
      <c r="AC52" s="5"/>
      <c r="AD52" s="5"/>
      <c r="AE52" s="5"/>
    </row>
    <row r="53" spans="1:31" ht="52.5" customHeight="1" x14ac:dyDescent="0.2">
      <c r="A53" s="146">
        <v>27</v>
      </c>
      <c r="B53" s="163" t="s">
        <v>76</v>
      </c>
      <c r="C53" s="154" t="s">
        <v>48</v>
      </c>
      <c r="D53" s="83" t="s">
        <v>46</v>
      </c>
      <c r="E53" s="83"/>
      <c r="F53" s="83"/>
      <c r="G53" s="83"/>
      <c r="H53" s="83"/>
      <c r="I53" s="86">
        <f t="shared" si="15"/>
        <v>0</v>
      </c>
      <c r="J53" s="86"/>
      <c r="K53" s="86"/>
      <c r="L53" s="86"/>
      <c r="M53" s="86">
        <f>'Финансирование (2)'!M53-Финансирование!M53</f>
        <v>0</v>
      </c>
      <c r="N53" s="86">
        <f>'Финансирование (2)'!N53-Финансирование!N53</f>
        <v>0</v>
      </c>
      <c r="O53" s="86">
        <f>'Финансирование (2)'!O53-Финансирование!O53</f>
        <v>0</v>
      </c>
      <c r="P53" s="86">
        <f>'Финансирование (2)'!P53-Финансирование!P53</f>
        <v>0</v>
      </c>
      <c r="Q53" s="86">
        <f>'Финансирование (2)'!Q53-Финансирование!Q53</f>
        <v>0</v>
      </c>
      <c r="R53" s="86">
        <f>'Финансирование (2)'!R53-Финансирование!R53</f>
        <v>0</v>
      </c>
      <c r="S53" s="86" t="e">
        <f>'Финансирование (2)'!#REF!-Финансирование!S53</f>
        <v>#REF!</v>
      </c>
      <c r="T53" s="86" t="e">
        <f>'Финансирование (2)'!#REF!-Финансирование!T53</f>
        <v>#REF!</v>
      </c>
      <c r="U53" s="86" t="e">
        <f>'Финансирование (2)'!#REF!-Финансирование!U53</f>
        <v>#REF!</v>
      </c>
      <c r="V53" s="37" t="e">
        <f>'Финансирование (2)'!#REF!-Финансирование!V53</f>
        <v>#REF!</v>
      </c>
      <c r="W53" s="37" t="e">
        <f>'Финансирование (2)'!#REF!-Финансирование!W53</f>
        <v>#REF!</v>
      </c>
      <c r="X53" s="37" t="e">
        <f>'Финансирование (2)'!#REF!-Финансирование!X53</f>
        <v>#REF!</v>
      </c>
      <c r="Y53" s="89">
        <f>'Финансирование (2)'!S53-Финансирование!Y53</f>
        <v>0</v>
      </c>
      <c r="Z53" s="89">
        <f>'Финансирование (2)'!T53-Финансирование!Z53</f>
        <v>0</v>
      </c>
      <c r="AA53" s="89">
        <f>'Финансирование (2)'!U53-Финансирование!AA53</f>
        <v>0</v>
      </c>
      <c r="AB53" s="5"/>
      <c r="AC53" s="5"/>
      <c r="AD53" s="5"/>
      <c r="AE53" s="5"/>
    </row>
    <row r="54" spans="1:31" ht="29.25" customHeight="1" x14ac:dyDescent="0.2">
      <c r="A54" s="146"/>
      <c r="B54" s="163"/>
      <c r="C54" s="154"/>
      <c r="D54" s="83" t="s">
        <v>47</v>
      </c>
      <c r="E54" s="83"/>
      <c r="F54" s="83"/>
      <c r="G54" s="83"/>
      <c r="H54" s="83"/>
      <c r="I54" s="86">
        <f t="shared" si="15"/>
        <v>0</v>
      </c>
      <c r="J54" s="86"/>
      <c r="K54" s="86"/>
      <c r="L54" s="86"/>
      <c r="M54" s="86">
        <f>'Финансирование (2)'!M54-Финансирование!M54</f>
        <v>0</v>
      </c>
      <c r="N54" s="86">
        <f>'Финансирование (2)'!N54-Финансирование!N54</f>
        <v>0</v>
      </c>
      <c r="O54" s="86">
        <f>'Финансирование (2)'!O54-Финансирование!O54</f>
        <v>0</v>
      </c>
      <c r="P54" s="86">
        <f>'Финансирование (2)'!P54-Финансирование!P54</f>
        <v>0</v>
      </c>
      <c r="Q54" s="86">
        <f>'Финансирование (2)'!Q54-Финансирование!Q54</f>
        <v>0</v>
      </c>
      <c r="R54" s="86">
        <f>'Финансирование (2)'!R54-Финансирование!R54</f>
        <v>0</v>
      </c>
      <c r="S54" s="86" t="e">
        <f>'Финансирование (2)'!#REF!-Финансирование!S54</f>
        <v>#REF!</v>
      </c>
      <c r="T54" s="86" t="e">
        <f>'Финансирование (2)'!#REF!-Финансирование!T54</f>
        <v>#REF!</v>
      </c>
      <c r="U54" s="86" t="e">
        <f>'Финансирование (2)'!#REF!-Финансирование!U54</f>
        <v>#REF!</v>
      </c>
      <c r="V54" s="37" t="e">
        <f>'Финансирование (2)'!#REF!-Финансирование!V54</f>
        <v>#REF!</v>
      </c>
      <c r="W54" s="37" t="e">
        <f>'Финансирование (2)'!#REF!-Финансирование!W54</f>
        <v>#REF!</v>
      </c>
      <c r="X54" s="37" t="e">
        <f>'Финансирование (2)'!#REF!-Финансирование!X54</f>
        <v>#REF!</v>
      </c>
      <c r="Y54" s="89">
        <f>'Финансирование (2)'!S54-Финансирование!Y54</f>
        <v>0</v>
      </c>
      <c r="Z54" s="89">
        <f>'Финансирование (2)'!T54-Финансирование!Z54</f>
        <v>0</v>
      </c>
      <c r="AA54" s="89">
        <f>'Финансирование (2)'!U54-Финансирование!AA54</f>
        <v>0</v>
      </c>
      <c r="AB54" s="5"/>
      <c r="AC54" s="5"/>
      <c r="AD54" s="5"/>
      <c r="AE54" s="5"/>
    </row>
    <row r="55" spans="1:31" ht="49.5" customHeight="1" x14ac:dyDescent="0.2">
      <c r="A55" s="146">
        <v>28</v>
      </c>
      <c r="B55" s="163" t="s">
        <v>77</v>
      </c>
      <c r="C55" s="154" t="s">
        <v>48</v>
      </c>
      <c r="D55" s="83" t="s">
        <v>46</v>
      </c>
      <c r="E55" s="83"/>
      <c r="F55" s="83"/>
      <c r="G55" s="83"/>
      <c r="H55" s="83"/>
      <c r="I55" s="86">
        <f t="shared" si="15"/>
        <v>0</v>
      </c>
      <c r="J55" s="86"/>
      <c r="K55" s="86"/>
      <c r="L55" s="86"/>
      <c r="M55" s="86">
        <f>'Финансирование (2)'!M55-Финансирование!M55</f>
        <v>0</v>
      </c>
      <c r="N55" s="86">
        <f>'Финансирование (2)'!N55-Финансирование!N55</f>
        <v>0</v>
      </c>
      <c r="O55" s="86">
        <f>'Финансирование (2)'!O55-Финансирование!O55</f>
        <v>0</v>
      </c>
      <c r="P55" s="86">
        <f>'Финансирование (2)'!P55-Финансирование!P55</f>
        <v>0</v>
      </c>
      <c r="Q55" s="86">
        <f>'Финансирование (2)'!Q55-Финансирование!Q55</f>
        <v>0</v>
      </c>
      <c r="R55" s="86">
        <f>'Финансирование (2)'!R55-Финансирование!R55</f>
        <v>0</v>
      </c>
      <c r="S55" s="86" t="e">
        <f>'Финансирование (2)'!#REF!-Финансирование!S55</f>
        <v>#REF!</v>
      </c>
      <c r="T55" s="86" t="e">
        <f>'Финансирование (2)'!#REF!-Финансирование!T55</f>
        <v>#REF!</v>
      </c>
      <c r="U55" s="86" t="e">
        <f>'Финансирование (2)'!#REF!-Финансирование!U55</f>
        <v>#REF!</v>
      </c>
      <c r="V55" s="37" t="e">
        <f>'Финансирование (2)'!#REF!-Финансирование!V55</f>
        <v>#REF!</v>
      </c>
      <c r="W55" s="37" t="e">
        <f>'Финансирование (2)'!#REF!-Финансирование!W55</f>
        <v>#REF!</v>
      </c>
      <c r="X55" s="37" t="e">
        <f>'Финансирование (2)'!#REF!-Финансирование!X55</f>
        <v>#REF!</v>
      </c>
      <c r="Y55" s="89">
        <f>'Финансирование (2)'!S55-Финансирование!Y55</f>
        <v>0</v>
      </c>
      <c r="Z55" s="89">
        <f>'Финансирование (2)'!T55-Финансирование!Z55</f>
        <v>0</v>
      </c>
      <c r="AA55" s="89">
        <f>'Финансирование (2)'!U55-Финансирование!AA55</f>
        <v>0</v>
      </c>
      <c r="AB55" s="5"/>
      <c r="AC55" s="5"/>
      <c r="AD55" s="5"/>
      <c r="AE55" s="5"/>
    </row>
    <row r="56" spans="1:31" ht="35.25" customHeight="1" x14ac:dyDescent="0.2">
      <c r="A56" s="146"/>
      <c r="B56" s="163"/>
      <c r="C56" s="154"/>
      <c r="D56" s="83" t="s">
        <v>47</v>
      </c>
      <c r="E56" s="83"/>
      <c r="F56" s="83"/>
      <c r="G56" s="83"/>
      <c r="H56" s="83"/>
      <c r="I56" s="86">
        <f t="shared" si="15"/>
        <v>0</v>
      </c>
      <c r="J56" s="86"/>
      <c r="K56" s="86"/>
      <c r="L56" s="86"/>
      <c r="M56" s="86">
        <f>'Финансирование (2)'!M56-Финансирование!M56</f>
        <v>0</v>
      </c>
      <c r="N56" s="86">
        <f>'Финансирование (2)'!N56-Финансирование!N56</f>
        <v>0</v>
      </c>
      <c r="O56" s="86">
        <f>'Финансирование (2)'!O56-Финансирование!O56</f>
        <v>0</v>
      </c>
      <c r="P56" s="86">
        <f>'Финансирование (2)'!P56-Финансирование!P56</f>
        <v>0</v>
      </c>
      <c r="Q56" s="86">
        <f>'Финансирование (2)'!Q56-Финансирование!Q56</f>
        <v>0</v>
      </c>
      <c r="R56" s="86">
        <f>'Финансирование (2)'!R56-Финансирование!R56</f>
        <v>0</v>
      </c>
      <c r="S56" s="86" t="e">
        <f>'Финансирование (2)'!#REF!-Финансирование!S56</f>
        <v>#REF!</v>
      </c>
      <c r="T56" s="86" t="e">
        <f>'Финансирование (2)'!#REF!-Финансирование!T56</f>
        <v>#REF!</v>
      </c>
      <c r="U56" s="86" t="e">
        <f>'Финансирование (2)'!#REF!-Финансирование!U56</f>
        <v>#REF!</v>
      </c>
      <c r="V56" s="37" t="e">
        <f>'Финансирование (2)'!#REF!-Финансирование!V56</f>
        <v>#REF!</v>
      </c>
      <c r="W56" s="37" t="e">
        <f>'Финансирование (2)'!#REF!-Финансирование!W56</f>
        <v>#REF!</v>
      </c>
      <c r="X56" s="37" t="e">
        <f>'Финансирование (2)'!#REF!-Финансирование!X56</f>
        <v>#REF!</v>
      </c>
      <c r="Y56" s="89">
        <f>'Финансирование (2)'!S56-Финансирование!Y56</f>
        <v>0</v>
      </c>
      <c r="Z56" s="89">
        <f>'Финансирование (2)'!T56-Финансирование!Z56</f>
        <v>0</v>
      </c>
      <c r="AA56" s="89">
        <f>'Финансирование (2)'!U56-Финансирование!AA56</f>
        <v>0</v>
      </c>
      <c r="AB56" s="5"/>
      <c r="AC56" s="5"/>
      <c r="AD56" s="5"/>
      <c r="AE56" s="5"/>
    </row>
    <row r="57" spans="1:31" ht="79.5" customHeight="1" x14ac:dyDescent="0.2">
      <c r="A57" s="146">
        <v>29</v>
      </c>
      <c r="B57" s="177" t="s">
        <v>110</v>
      </c>
      <c r="C57" s="166" t="s">
        <v>24</v>
      </c>
      <c r="D57" s="83" t="s">
        <v>46</v>
      </c>
      <c r="E57" s="29"/>
      <c r="F57" s="29"/>
      <c r="G57" s="29"/>
      <c r="H57" s="29"/>
      <c r="I57" s="86">
        <f t="shared" si="15"/>
        <v>0</v>
      </c>
      <c r="J57" s="86"/>
      <c r="K57" s="86"/>
      <c r="L57" s="86"/>
      <c r="M57" s="86">
        <f>'Финансирование (2)'!M57-Финансирование!M57</f>
        <v>0</v>
      </c>
      <c r="N57" s="86">
        <f>'Финансирование (2)'!N57-Финансирование!N57</f>
        <v>0</v>
      </c>
      <c r="O57" s="86">
        <f>'Финансирование (2)'!O57-Финансирование!O57</f>
        <v>0</v>
      </c>
      <c r="P57" s="86">
        <f>'Финансирование (2)'!P57-Финансирование!P57</f>
        <v>0</v>
      </c>
      <c r="Q57" s="86">
        <f>'Финансирование (2)'!Q57-Финансирование!Q57</f>
        <v>0</v>
      </c>
      <c r="R57" s="86">
        <f>'Финансирование (2)'!R57-Финансирование!R57</f>
        <v>0</v>
      </c>
      <c r="S57" s="86" t="e">
        <f>'Финансирование (2)'!#REF!-Финансирование!S57</f>
        <v>#REF!</v>
      </c>
      <c r="T57" s="86" t="e">
        <f>'Финансирование (2)'!#REF!-Финансирование!T57</f>
        <v>#REF!</v>
      </c>
      <c r="U57" s="86" t="e">
        <f>'Финансирование (2)'!#REF!-Финансирование!U57</f>
        <v>#REF!</v>
      </c>
      <c r="V57" s="37" t="e">
        <f>'Финансирование (2)'!#REF!-Финансирование!V57</f>
        <v>#REF!</v>
      </c>
      <c r="W57" s="37" t="e">
        <f>'Финансирование (2)'!#REF!-Финансирование!W57</f>
        <v>#REF!</v>
      </c>
      <c r="X57" s="37" t="e">
        <f>'Финансирование (2)'!#REF!-Финансирование!X57</f>
        <v>#REF!</v>
      </c>
      <c r="Y57" s="89">
        <f>'Финансирование (2)'!S57-Финансирование!Y57</f>
        <v>0</v>
      </c>
      <c r="Z57" s="89">
        <f>'Финансирование (2)'!T57-Финансирование!Z57</f>
        <v>0</v>
      </c>
      <c r="AA57" s="89">
        <f>'Финансирование (2)'!U57-Финансирование!AA57</f>
        <v>0</v>
      </c>
      <c r="AB57" s="5"/>
      <c r="AC57" s="5"/>
      <c r="AD57" s="5"/>
      <c r="AE57" s="5"/>
    </row>
    <row r="58" spans="1:31" ht="93" customHeight="1" x14ac:dyDescent="0.2">
      <c r="A58" s="146"/>
      <c r="B58" s="178"/>
      <c r="C58" s="167"/>
      <c r="D58" s="83" t="s">
        <v>47</v>
      </c>
      <c r="E58" s="29"/>
      <c r="F58" s="29"/>
      <c r="G58" s="29"/>
      <c r="H58" s="29"/>
      <c r="I58" s="86">
        <f t="shared" si="15"/>
        <v>0</v>
      </c>
      <c r="J58" s="86"/>
      <c r="K58" s="86"/>
      <c r="L58" s="86"/>
      <c r="M58" s="86">
        <f>'Финансирование (2)'!M58-Финансирование!M58</f>
        <v>0</v>
      </c>
      <c r="N58" s="86">
        <f>'Финансирование (2)'!N58-Финансирование!N58</f>
        <v>0</v>
      </c>
      <c r="O58" s="86">
        <f>'Финансирование (2)'!O58-Финансирование!O58</f>
        <v>0</v>
      </c>
      <c r="P58" s="86">
        <f>'Финансирование (2)'!P58-Финансирование!P58</f>
        <v>0</v>
      </c>
      <c r="Q58" s="86">
        <f>'Финансирование (2)'!Q58-Финансирование!Q58</f>
        <v>0</v>
      </c>
      <c r="R58" s="86">
        <f>'Финансирование (2)'!R58-Финансирование!R58</f>
        <v>0</v>
      </c>
      <c r="S58" s="86" t="e">
        <f>'Финансирование (2)'!#REF!-Финансирование!S58</f>
        <v>#REF!</v>
      </c>
      <c r="T58" s="86" t="e">
        <f>'Финансирование (2)'!#REF!-Финансирование!T58</f>
        <v>#REF!</v>
      </c>
      <c r="U58" s="86" t="e">
        <f>'Финансирование (2)'!#REF!-Финансирование!U58</f>
        <v>#REF!</v>
      </c>
      <c r="V58" s="37" t="e">
        <f>'Финансирование (2)'!#REF!-Финансирование!V58</f>
        <v>#REF!</v>
      </c>
      <c r="W58" s="37" t="e">
        <f>'Финансирование (2)'!#REF!-Финансирование!W58</f>
        <v>#REF!</v>
      </c>
      <c r="X58" s="37" t="e">
        <f>'Финансирование (2)'!#REF!-Финансирование!X58</f>
        <v>#REF!</v>
      </c>
      <c r="Y58" s="89">
        <f>'Финансирование (2)'!S58-Финансирование!Y58</f>
        <v>0</v>
      </c>
      <c r="Z58" s="89">
        <f>'Финансирование (2)'!T58-Финансирование!Z58</f>
        <v>0</v>
      </c>
      <c r="AA58" s="89">
        <f>'Финансирование (2)'!U58-Финансирование!AA58</f>
        <v>0</v>
      </c>
      <c r="AB58" s="5"/>
      <c r="AC58" s="5"/>
      <c r="AD58" s="5"/>
      <c r="AE58" s="5"/>
    </row>
    <row r="59" spans="1:31" ht="60.75" customHeight="1" x14ac:dyDescent="0.2">
      <c r="A59" s="146"/>
      <c r="B59" s="179"/>
      <c r="C59" s="87" t="s">
        <v>48</v>
      </c>
      <c r="D59" s="83" t="s">
        <v>46</v>
      </c>
      <c r="E59" s="83"/>
      <c r="F59" s="83"/>
      <c r="G59" s="83"/>
      <c r="H59" s="83"/>
      <c r="I59" s="86">
        <f t="shared" si="15"/>
        <v>0</v>
      </c>
      <c r="J59" s="86"/>
      <c r="K59" s="86"/>
      <c r="L59" s="86"/>
      <c r="M59" s="86">
        <f>'Финансирование (2)'!M59-Финансирование!M59</f>
        <v>0</v>
      </c>
      <c r="N59" s="86">
        <f>'Финансирование (2)'!N59-Финансирование!N59</f>
        <v>0</v>
      </c>
      <c r="O59" s="86">
        <f>'Финансирование (2)'!O59-Финансирование!O59</f>
        <v>0</v>
      </c>
      <c r="P59" s="86">
        <f>'Финансирование (2)'!P59-Финансирование!P59</f>
        <v>0</v>
      </c>
      <c r="Q59" s="86">
        <f>'Финансирование (2)'!Q59-Финансирование!Q59</f>
        <v>0</v>
      </c>
      <c r="R59" s="86">
        <f>'Финансирование (2)'!R59-Финансирование!R59</f>
        <v>0</v>
      </c>
      <c r="S59" s="86" t="e">
        <f>'Финансирование (2)'!#REF!-Финансирование!S59</f>
        <v>#REF!</v>
      </c>
      <c r="T59" s="86" t="e">
        <f>'Финансирование (2)'!#REF!-Финансирование!T59</f>
        <v>#REF!</v>
      </c>
      <c r="U59" s="86" t="e">
        <f>'Финансирование (2)'!#REF!-Финансирование!U59</f>
        <v>#REF!</v>
      </c>
      <c r="V59" s="37" t="e">
        <f>'Финансирование (2)'!#REF!-Финансирование!V59</f>
        <v>#REF!</v>
      </c>
      <c r="W59" s="37" t="e">
        <f>'Финансирование (2)'!#REF!-Финансирование!W59</f>
        <v>#REF!</v>
      </c>
      <c r="X59" s="37" t="e">
        <f>'Финансирование (2)'!#REF!-Финансирование!X59</f>
        <v>#REF!</v>
      </c>
      <c r="Y59" s="89">
        <f>'Финансирование (2)'!S59-Финансирование!Y59</f>
        <v>0</v>
      </c>
      <c r="Z59" s="89">
        <f>'Финансирование (2)'!T59-Финансирование!Z59</f>
        <v>0</v>
      </c>
      <c r="AA59" s="89">
        <f>'Финансирование (2)'!U59-Финансирование!AA59</f>
        <v>0</v>
      </c>
      <c r="AB59" s="5"/>
      <c r="AC59" s="5"/>
      <c r="AD59" s="5"/>
      <c r="AE59" s="5"/>
    </row>
    <row r="60" spans="1:31" s="2" customFormat="1" ht="32.25" customHeight="1" x14ac:dyDescent="0.2">
      <c r="A60" s="159">
        <v>30</v>
      </c>
      <c r="B60" s="160" t="s">
        <v>90</v>
      </c>
      <c r="C60" s="156" t="s">
        <v>49</v>
      </c>
      <c r="D60" s="85" t="s">
        <v>30</v>
      </c>
      <c r="E60" s="85" t="s">
        <v>21</v>
      </c>
      <c r="F60" s="85" t="s">
        <v>21</v>
      </c>
      <c r="G60" s="85" t="s">
        <v>21</v>
      </c>
      <c r="H60" s="85" t="s">
        <v>21</v>
      </c>
      <c r="I60" s="86">
        <f t="shared" si="15"/>
        <v>8877000</v>
      </c>
      <c r="J60" s="9">
        <f t="shared" ref="J60:L60" si="24">J63+J64+J65+J66+J67+J68+J69</f>
        <v>5093000</v>
      </c>
      <c r="K60" s="9">
        <f t="shared" si="24"/>
        <v>0</v>
      </c>
      <c r="L60" s="9">
        <f t="shared" si="24"/>
        <v>3784000</v>
      </c>
      <c r="M60" s="9">
        <f>'Финансирование (2)'!M60-Финансирование!M60</f>
        <v>0</v>
      </c>
      <c r="N60" s="9">
        <f>'Финансирование (2)'!N60-Финансирование!N60</f>
        <v>0</v>
      </c>
      <c r="O60" s="9">
        <f>'Финансирование (2)'!O60-Финансирование!O60</f>
        <v>0</v>
      </c>
      <c r="P60" s="9">
        <f>'Финансирование (2)'!P60-Финансирование!P60</f>
        <v>0</v>
      </c>
      <c r="Q60" s="9">
        <f>'Финансирование (2)'!Q60-Финансирование!Q60</f>
        <v>0</v>
      </c>
      <c r="R60" s="9">
        <f>'Финансирование (2)'!R60-Финансирование!R60</f>
        <v>0</v>
      </c>
      <c r="S60" s="9" t="e">
        <f>'Финансирование (2)'!#REF!-Финансирование!S60</f>
        <v>#REF!</v>
      </c>
      <c r="T60" s="9" t="e">
        <f>'Финансирование (2)'!#REF!-Финансирование!T60</f>
        <v>#REF!</v>
      </c>
      <c r="U60" s="9" t="e">
        <f>'Финансирование (2)'!#REF!-Финансирование!U60</f>
        <v>#REF!</v>
      </c>
      <c r="V60" s="37" t="e">
        <f>'Финансирование (2)'!#REF!-Финансирование!V60</f>
        <v>#REF!</v>
      </c>
      <c r="W60" s="37" t="e">
        <f>'Финансирование (2)'!#REF!-Финансирование!W60</f>
        <v>#REF!</v>
      </c>
      <c r="X60" s="37" t="e">
        <f>'Финансирование (2)'!#REF!-Финансирование!X60</f>
        <v>#REF!</v>
      </c>
      <c r="Y60" s="75">
        <f>'Финансирование (2)'!S60-Финансирование!Y60</f>
        <v>0</v>
      </c>
      <c r="Z60" s="75">
        <f>'Финансирование (2)'!T60-Финансирование!Z60</f>
        <v>0</v>
      </c>
      <c r="AA60" s="75">
        <f>'Финансирование (2)'!U60-Финансирование!AA60</f>
        <v>0</v>
      </c>
      <c r="AB60" s="24"/>
      <c r="AC60" s="24"/>
      <c r="AD60" s="24"/>
      <c r="AE60" s="24"/>
    </row>
    <row r="61" spans="1:31" s="2" customFormat="1" ht="32.25" customHeight="1" x14ac:dyDescent="0.2">
      <c r="A61" s="159"/>
      <c r="B61" s="160"/>
      <c r="C61" s="157"/>
      <c r="D61" s="85" t="s">
        <v>31</v>
      </c>
      <c r="E61" s="85" t="s">
        <v>21</v>
      </c>
      <c r="F61" s="85" t="s">
        <v>21</v>
      </c>
      <c r="G61" s="85" t="s">
        <v>21</v>
      </c>
      <c r="H61" s="85" t="s">
        <v>21</v>
      </c>
      <c r="I61" s="86">
        <f t="shared" si="15"/>
        <v>4437526.3600000003</v>
      </c>
      <c r="J61" s="9">
        <f t="shared" ref="J61:L61" si="25">J70+J72+J74+J77</f>
        <v>0</v>
      </c>
      <c r="K61" s="9">
        <f t="shared" si="25"/>
        <v>0</v>
      </c>
      <c r="L61" s="9">
        <f t="shared" si="25"/>
        <v>0</v>
      </c>
      <c r="M61" s="9">
        <f>'Финансирование (2)'!M61-Финансирование!M61</f>
        <v>0</v>
      </c>
      <c r="N61" s="9">
        <f>'Финансирование (2)'!N61-Финансирование!N61</f>
        <v>0</v>
      </c>
      <c r="O61" s="9">
        <f>'Финансирование (2)'!O61-Финансирование!O61</f>
        <v>0</v>
      </c>
      <c r="P61" s="9">
        <f>'Финансирование (2)'!P61-Финансирование!P61</f>
        <v>0</v>
      </c>
      <c r="Q61" s="9">
        <f>'Финансирование (2)'!Q61-Финансирование!Q61</f>
        <v>-1528000</v>
      </c>
      <c r="R61" s="9">
        <f>'Финансирование (2)'!R61-Финансирование!R61</f>
        <v>5965526.3600000003</v>
      </c>
      <c r="S61" s="9" t="e">
        <f>'Финансирование (2)'!#REF!-Финансирование!S61</f>
        <v>#REF!</v>
      </c>
      <c r="T61" s="9" t="e">
        <f>'Финансирование (2)'!#REF!-Финансирование!T61</f>
        <v>#REF!</v>
      </c>
      <c r="U61" s="9" t="e">
        <f>'Финансирование (2)'!#REF!-Финансирование!U61</f>
        <v>#REF!</v>
      </c>
      <c r="V61" s="37" t="e">
        <f>'Финансирование (2)'!#REF!-Финансирование!V61</f>
        <v>#REF!</v>
      </c>
      <c r="W61" s="37" t="e">
        <f>'Финансирование (2)'!#REF!-Финансирование!W61</f>
        <v>#REF!</v>
      </c>
      <c r="X61" s="37" t="e">
        <f>'Финансирование (2)'!#REF!-Финансирование!X61</f>
        <v>#REF!</v>
      </c>
      <c r="Y61" s="75">
        <f>'Финансирование (2)'!S61-Финансирование!Y61</f>
        <v>-28970896.398901101</v>
      </c>
      <c r="Z61" s="75">
        <f>'Финансирование (2)'!T61-Финансирование!Z61</f>
        <v>72900000</v>
      </c>
      <c r="AA61" s="75">
        <f>'Финансирование (2)'!U61-Финансирование!AA61</f>
        <v>0</v>
      </c>
      <c r="AB61" s="24"/>
      <c r="AC61" s="24"/>
      <c r="AD61" s="24"/>
      <c r="AE61" s="24"/>
    </row>
    <row r="62" spans="1:31" s="2" customFormat="1" ht="32.25" customHeight="1" x14ac:dyDescent="0.2">
      <c r="A62" s="159"/>
      <c r="B62" s="160"/>
      <c r="C62" s="158"/>
      <c r="D62" s="30" t="s">
        <v>32</v>
      </c>
      <c r="E62" s="85" t="s">
        <v>21</v>
      </c>
      <c r="F62" s="85" t="s">
        <v>21</v>
      </c>
      <c r="G62" s="85" t="s">
        <v>21</v>
      </c>
      <c r="H62" s="85" t="s">
        <v>21</v>
      </c>
      <c r="I62" s="86">
        <f t="shared" si="15"/>
        <v>5992867.3300000001</v>
      </c>
      <c r="J62" s="9">
        <f t="shared" ref="J62:L62" si="26">J71+J73+J78</f>
        <v>0</v>
      </c>
      <c r="K62" s="9">
        <f t="shared" si="26"/>
        <v>0</v>
      </c>
      <c r="L62" s="9">
        <f t="shared" si="26"/>
        <v>0</v>
      </c>
      <c r="M62" s="9">
        <f>'Финансирование (2)'!M62-Финансирование!M62</f>
        <v>0</v>
      </c>
      <c r="N62" s="9">
        <f>'Финансирование (2)'!N62-Финансирование!N62</f>
        <v>0</v>
      </c>
      <c r="O62" s="9">
        <f>'Финансирование (2)'!O62-Финансирование!O62</f>
        <v>0</v>
      </c>
      <c r="P62" s="9">
        <f>'Финансирование (2)'!P62-Финансирование!P62</f>
        <v>0</v>
      </c>
      <c r="Q62" s="9">
        <f>'Финансирование (2)'!Q62-Финансирование!Q62</f>
        <v>0</v>
      </c>
      <c r="R62" s="9">
        <f>'Финансирование (2)'!R62-Финансирование!R62</f>
        <v>5992867.3300000001</v>
      </c>
      <c r="S62" s="9" t="e">
        <f>'Финансирование (2)'!#REF!-Финансирование!S62</f>
        <v>#REF!</v>
      </c>
      <c r="T62" s="9" t="e">
        <f>'Финансирование (2)'!#REF!-Финансирование!T62</f>
        <v>#REF!</v>
      </c>
      <c r="U62" s="9" t="e">
        <f>'Финансирование (2)'!#REF!-Финансирование!U62</f>
        <v>#REF!</v>
      </c>
      <c r="V62" s="37" t="e">
        <f>'Финансирование (2)'!#REF!-Финансирование!V62</f>
        <v>#REF!</v>
      </c>
      <c r="W62" s="37" t="e">
        <f>'Финансирование (2)'!#REF!-Финансирование!W62</f>
        <v>#REF!</v>
      </c>
      <c r="X62" s="37" t="e">
        <f>'Финансирование (2)'!#REF!-Финансирование!X62</f>
        <v>#REF!</v>
      </c>
      <c r="Y62" s="75">
        <f>'Финансирование (2)'!S62-Финансирование!Y62</f>
        <v>0</v>
      </c>
      <c r="Z62" s="75">
        <f>'Финансирование (2)'!T62-Финансирование!Z62</f>
        <v>0</v>
      </c>
      <c r="AA62" s="75">
        <f>'Финансирование (2)'!U62-Финансирование!AA62</f>
        <v>0</v>
      </c>
      <c r="AB62" s="24"/>
      <c r="AC62" s="24"/>
      <c r="AD62" s="24"/>
      <c r="AE62" s="24"/>
    </row>
    <row r="63" spans="1:31" ht="84.75" customHeight="1" x14ac:dyDescent="0.2">
      <c r="A63" s="83">
        <v>31</v>
      </c>
      <c r="B63" s="84" t="s">
        <v>78</v>
      </c>
      <c r="C63" s="87" t="s">
        <v>61</v>
      </c>
      <c r="D63" s="83" t="s">
        <v>30</v>
      </c>
      <c r="E63" s="83" t="s">
        <v>21</v>
      </c>
      <c r="F63" s="83" t="s">
        <v>21</v>
      </c>
      <c r="G63" s="83" t="s">
        <v>21</v>
      </c>
      <c r="H63" s="83" t="s">
        <v>21</v>
      </c>
      <c r="I63" s="86">
        <f t="shared" si="15"/>
        <v>2607000</v>
      </c>
      <c r="J63" s="86">
        <v>1287000</v>
      </c>
      <c r="K63" s="86">
        <v>0</v>
      </c>
      <c r="L63" s="86">
        <v>1320000</v>
      </c>
      <c r="M63" s="86">
        <f>'Финансирование (2)'!M63-Финансирование!M63</f>
        <v>0</v>
      </c>
      <c r="N63" s="86">
        <f>'Финансирование (2)'!N63-Финансирование!N63</f>
        <v>0</v>
      </c>
      <c r="O63" s="86">
        <f>'Финансирование (2)'!O63-Финансирование!O63</f>
        <v>0</v>
      </c>
      <c r="P63" s="86">
        <f>'Финансирование (2)'!P63-Финансирование!P63</f>
        <v>0</v>
      </c>
      <c r="Q63" s="86">
        <f>'Финансирование (2)'!Q63-Финансирование!Q63</f>
        <v>0</v>
      </c>
      <c r="R63" s="86">
        <f>'Финансирование (2)'!R63-Финансирование!R63</f>
        <v>0</v>
      </c>
      <c r="S63" s="86" t="e">
        <f>'Финансирование (2)'!#REF!-Финансирование!S63</f>
        <v>#REF!</v>
      </c>
      <c r="T63" s="86" t="e">
        <f>'Финансирование (2)'!#REF!-Финансирование!T63</f>
        <v>#REF!</v>
      </c>
      <c r="U63" s="86" t="e">
        <f>'Финансирование (2)'!#REF!-Финансирование!U63</f>
        <v>#REF!</v>
      </c>
      <c r="V63" s="37" t="e">
        <f>'Финансирование (2)'!#REF!-Финансирование!V63</f>
        <v>#REF!</v>
      </c>
      <c r="W63" s="37" t="e">
        <f>'Финансирование (2)'!#REF!-Финансирование!W63</f>
        <v>#REF!</v>
      </c>
      <c r="X63" s="37" t="e">
        <f>'Финансирование (2)'!#REF!-Финансирование!X63</f>
        <v>#REF!</v>
      </c>
      <c r="Y63" s="89">
        <f>'Финансирование (2)'!S63-Финансирование!Y63</f>
        <v>0</v>
      </c>
      <c r="Z63" s="89">
        <f>'Финансирование (2)'!T63-Финансирование!Z63</f>
        <v>0</v>
      </c>
      <c r="AA63" s="89">
        <f>'Финансирование (2)'!U63-Финансирование!AA63</f>
        <v>0</v>
      </c>
      <c r="AB63" s="5"/>
      <c r="AC63" s="5"/>
      <c r="AD63" s="5"/>
      <c r="AE63" s="5"/>
    </row>
    <row r="64" spans="1:31" ht="54.75" customHeight="1" x14ac:dyDescent="0.2">
      <c r="A64" s="83">
        <v>32</v>
      </c>
      <c r="B64" s="84" t="s">
        <v>79</v>
      </c>
      <c r="C64" s="87" t="s">
        <v>49</v>
      </c>
      <c r="D64" s="83" t="s">
        <v>30</v>
      </c>
      <c r="E64" s="83" t="s">
        <v>21</v>
      </c>
      <c r="F64" s="83" t="s">
        <v>21</v>
      </c>
      <c r="G64" s="83" t="s">
        <v>21</v>
      </c>
      <c r="H64" s="83" t="s">
        <v>21</v>
      </c>
      <c r="I64" s="86">
        <f t="shared" si="15"/>
        <v>396000</v>
      </c>
      <c r="J64" s="86">
        <v>198000</v>
      </c>
      <c r="K64" s="86">
        <v>0</v>
      </c>
      <c r="L64" s="86">
        <v>198000</v>
      </c>
      <c r="M64" s="86">
        <f>'Финансирование (2)'!M64-Финансирование!M64</f>
        <v>0</v>
      </c>
      <c r="N64" s="86">
        <f>'Финансирование (2)'!N64-Финансирование!N64</f>
        <v>0</v>
      </c>
      <c r="O64" s="86">
        <f>'Финансирование (2)'!O64-Финансирование!O64</f>
        <v>0</v>
      </c>
      <c r="P64" s="86">
        <f>'Финансирование (2)'!P64-Финансирование!P64</f>
        <v>0</v>
      </c>
      <c r="Q64" s="86">
        <f>'Финансирование (2)'!Q64-Финансирование!Q64</f>
        <v>0</v>
      </c>
      <c r="R64" s="86">
        <f>'Финансирование (2)'!R64-Финансирование!R64</f>
        <v>0</v>
      </c>
      <c r="S64" s="86" t="e">
        <f>'Финансирование (2)'!#REF!-Финансирование!S64</f>
        <v>#REF!</v>
      </c>
      <c r="T64" s="86" t="e">
        <f>'Финансирование (2)'!#REF!-Финансирование!T64</f>
        <v>#REF!</v>
      </c>
      <c r="U64" s="86" t="e">
        <f>'Финансирование (2)'!#REF!-Финансирование!U64</f>
        <v>#REF!</v>
      </c>
      <c r="V64" s="37" t="e">
        <f>'Финансирование (2)'!#REF!-Финансирование!V64</f>
        <v>#REF!</v>
      </c>
      <c r="W64" s="37" t="e">
        <f>'Финансирование (2)'!#REF!-Финансирование!W64</f>
        <v>#REF!</v>
      </c>
      <c r="X64" s="37" t="e">
        <f>'Финансирование (2)'!#REF!-Финансирование!X64</f>
        <v>#REF!</v>
      </c>
      <c r="Y64" s="89">
        <f>'Финансирование (2)'!S64-Финансирование!Y64</f>
        <v>0</v>
      </c>
      <c r="Z64" s="89">
        <f>'Финансирование (2)'!T64-Финансирование!Z64</f>
        <v>0</v>
      </c>
      <c r="AA64" s="89">
        <f>'Финансирование (2)'!U64-Финансирование!AA64</f>
        <v>0</v>
      </c>
      <c r="AB64" s="5"/>
      <c r="AC64" s="5"/>
      <c r="AD64" s="5"/>
      <c r="AE64" s="5"/>
    </row>
    <row r="65" spans="1:31" ht="90.75" customHeight="1" x14ac:dyDescent="0.2">
      <c r="A65" s="83">
        <v>33</v>
      </c>
      <c r="B65" s="84" t="s">
        <v>80</v>
      </c>
      <c r="C65" s="87" t="s">
        <v>62</v>
      </c>
      <c r="D65" s="83" t="s">
        <v>30</v>
      </c>
      <c r="E65" s="83" t="s">
        <v>21</v>
      </c>
      <c r="F65" s="83" t="s">
        <v>21</v>
      </c>
      <c r="G65" s="83" t="s">
        <v>21</v>
      </c>
      <c r="H65" s="83" t="s">
        <v>21</v>
      </c>
      <c r="I65" s="86">
        <f t="shared" si="15"/>
        <v>1320000</v>
      </c>
      <c r="J65" s="86">
        <v>660000</v>
      </c>
      <c r="K65" s="86">
        <v>0</v>
      </c>
      <c r="L65" s="86">
        <v>660000</v>
      </c>
      <c r="M65" s="86">
        <f>'Финансирование (2)'!M65-Финансирование!M65</f>
        <v>0</v>
      </c>
      <c r="N65" s="86">
        <f>'Финансирование (2)'!N65-Финансирование!N65</f>
        <v>0</v>
      </c>
      <c r="O65" s="86">
        <f>'Финансирование (2)'!O65-Финансирование!O65</f>
        <v>0</v>
      </c>
      <c r="P65" s="86">
        <f>'Финансирование (2)'!P65-Финансирование!P65</f>
        <v>0</v>
      </c>
      <c r="Q65" s="86">
        <f>'Финансирование (2)'!Q65-Финансирование!Q65</f>
        <v>0</v>
      </c>
      <c r="R65" s="86">
        <f>'Финансирование (2)'!R65-Финансирование!R65</f>
        <v>0</v>
      </c>
      <c r="S65" s="86" t="e">
        <f>'Финансирование (2)'!#REF!-Финансирование!S65</f>
        <v>#REF!</v>
      </c>
      <c r="T65" s="86" t="e">
        <f>'Финансирование (2)'!#REF!-Финансирование!T65</f>
        <v>#REF!</v>
      </c>
      <c r="U65" s="86" t="e">
        <f>'Финансирование (2)'!#REF!-Финансирование!U65</f>
        <v>#REF!</v>
      </c>
      <c r="V65" s="37" t="e">
        <f>'Финансирование (2)'!#REF!-Финансирование!V65</f>
        <v>#REF!</v>
      </c>
      <c r="W65" s="37" t="e">
        <f>'Финансирование (2)'!#REF!-Финансирование!W65</f>
        <v>#REF!</v>
      </c>
      <c r="X65" s="37" t="e">
        <f>'Финансирование (2)'!#REF!-Финансирование!X65</f>
        <v>#REF!</v>
      </c>
      <c r="Y65" s="89">
        <f>'Финансирование (2)'!S65-Финансирование!Y65</f>
        <v>0</v>
      </c>
      <c r="Z65" s="89">
        <f>'Финансирование (2)'!T65-Финансирование!Z65</f>
        <v>0</v>
      </c>
      <c r="AA65" s="89">
        <f>'Финансирование (2)'!U65-Финансирование!AA65</f>
        <v>0</v>
      </c>
      <c r="AB65" s="5"/>
      <c r="AC65" s="5"/>
      <c r="AD65" s="5"/>
      <c r="AE65" s="5"/>
    </row>
    <row r="66" spans="1:31" ht="48" x14ac:dyDescent="0.2">
      <c r="A66" s="83">
        <v>34</v>
      </c>
      <c r="B66" s="84" t="s">
        <v>81</v>
      </c>
      <c r="C66" s="87" t="s">
        <v>63</v>
      </c>
      <c r="D66" s="83" t="s">
        <v>30</v>
      </c>
      <c r="E66" s="83" t="s">
        <v>21</v>
      </c>
      <c r="F66" s="83" t="s">
        <v>21</v>
      </c>
      <c r="G66" s="83" t="s">
        <v>21</v>
      </c>
      <c r="H66" s="83" t="s">
        <v>21</v>
      </c>
      <c r="I66" s="86">
        <f t="shared" si="15"/>
        <v>1100000</v>
      </c>
      <c r="J66" s="86">
        <v>1100000</v>
      </c>
      <c r="K66" s="86">
        <v>0</v>
      </c>
      <c r="L66" s="86">
        <v>0</v>
      </c>
      <c r="M66" s="86">
        <f>'Финансирование (2)'!M66-Финансирование!M66</f>
        <v>0</v>
      </c>
      <c r="N66" s="86">
        <f>'Финансирование (2)'!N66-Финансирование!N66</f>
        <v>0</v>
      </c>
      <c r="O66" s="86">
        <f>'Финансирование (2)'!O66-Финансирование!O66</f>
        <v>0</v>
      </c>
      <c r="P66" s="86">
        <f>'Финансирование (2)'!P66-Финансирование!P66</f>
        <v>0</v>
      </c>
      <c r="Q66" s="86">
        <f>'Финансирование (2)'!Q66-Финансирование!Q66</f>
        <v>0</v>
      </c>
      <c r="R66" s="86">
        <f>'Финансирование (2)'!R66-Финансирование!R66</f>
        <v>0</v>
      </c>
      <c r="S66" s="86" t="e">
        <f>'Финансирование (2)'!#REF!-Финансирование!S66</f>
        <v>#REF!</v>
      </c>
      <c r="T66" s="86" t="e">
        <f>'Финансирование (2)'!#REF!-Финансирование!T66</f>
        <v>#REF!</v>
      </c>
      <c r="U66" s="86" t="e">
        <f>'Финансирование (2)'!#REF!-Финансирование!U66</f>
        <v>#REF!</v>
      </c>
      <c r="V66" s="37" t="e">
        <f>'Финансирование (2)'!#REF!-Финансирование!V66</f>
        <v>#REF!</v>
      </c>
      <c r="W66" s="37" t="e">
        <f>'Финансирование (2)'!#REF!-Финансирование!W66</f>
        <v>#REF!</v>
      </c>
      <c r="X66" s="37" t="e">
        <f>'Финансирование (2)'!#REF!-Финансирование!X66</f>
        <v>#REF!</v>
      </c>
      <c r="Y66" s="89">
        <f>'Финансирование (2)'!S66-Финансирование!Y66</f>
        <v>0</v>
      </c>
      <c r="Z66" s="89">
        <f>'Финансирование (2)'!T66-Финансирование!Z66</f>
        <v>0</v>
      </c>
      <c r="AA66" s="89">
        <f>'Финансирование (2)'!U66-Финансирование!AA66</f>
        <v>0</v>
      </c>
      <c r="AB66" s="5"/>
      <c r="AC66" s="5"/>
      <c r="AD66" s="5"/>
      <c r="AE66" s="5"/>
    </row>
    <row r="67" spans="1:31" ht="85.5" customHeight="1" x14ac:dyDescent="0.2">
      <c r="A67" s="83">
        <v>35</v>
      </c>
      <c r="B67" s="84" t="s">
        <v>82</v>
      </c>
      <c r="C67" s="87" t="s">
        <v>49</v>
      </c>
      <c r="D67" s="83" t="s">
        <v>30</v>
      </c>
      <c r="E67" s="83" t="s">
        <v>21</v>
      </c>
      <c r="F67" s="83" t="s">
        <v>21</v>
      </c>
      <c r="G67" s="83" t="s">
        <v>21</v>
      </c>
      <c r="H67" s="83" t="s">
        <v>21</v>
      </c>
      <c r="I67" s="86">
        <f t="shared" si="15"/>
        <v>2508000</v>
      </c>
      <c r="J67" s="86">
        <v>1254000</v>
      </c>
      <c r="K67" s="86">
        <v>0</v>
      </c>
      <c r="L67" s="86">
        <v>1254000</v>
      </c>
      <c r="M67" s="86">
        <f>'Финансирование (2)'!M67-Финансирование!M67</f>
        <v>0</v>
      </c>
      <c r="N67" s="86">
        <f>'Финансирование (2)'!N67-Финансирование!N67</f>
        <v>0</v>
      </c>
      <c r="O67" s="86">
        <f>'Финансирование (2)'!O67-Финансирование!O67</f>
        <v>0</v>
      </c>
      <c r="P67" s="86">
        <f>'Финансирование (2)'!P67-Финансирование!P67</f>
        <v>0</v>
      </c>
      <c r="Q67" s="86">
        <f>'Финансирование (2)'!Q67-Финансирование!Q67</f>
        <v>0</v>
      </c>
      <c r="R67" s="86">
        <f>'Финансирование (2)'!R67-Финансирование!R67</f>
        <v>0</v>
      </c>
      <c r="S67" s="86" t="e">
        <f>'Финансирование (2)'!#REF!-Финансирование!S67</f>
        <v>#REF!</v>
      </c>
      <c r="T67" s="86" t="e">
        <f>'Финансирование (2)'!#REF!-Финансирование!T67</f>
        <v>#REF!</v>
      </c>
      <c r="U67" s="86" t="e">
        <f>'Финансирование (2)'!#REF!-Финансирование!U67</f>
        <v>#REF!</v>
      </c>
      <c r="V67" s="37" t="e">
        <f>'Финансирование (2)'!#REF!-Финансирование!V67</f>
        <v>#REF!</v>
      </c>
      <c r="W67" s="37" t="e">
        <f>'Финансирование (2)'!#REF!-Финансирование!W67</f>
        <v>#REF!</v>
      </c>
      <c r="X67" s="37" t="e">
        <f>'Финансирование (2)'!#REF!-Финансирование!X67</f>
        <v>#REF!</v>
      </c>
      <c r="Y67" s="89">
        <f>'Финансирование (2)'!S67-Финансирование!Y67</f>
        <v>0</v>
      </c>
      <c r="Z67" s="89">
        <f>'Финансирование (2)'!T67-Финансирование!Z67</f>
        <v>0</v>
      </c>
      <c r="AA67" s="89">
        <f>'Финансирование (2)'!U67-Финансирование!AA67</f>
        <v>0</v>
      </c>
      <c r="AB67" s="5"/>
      <c r="AC67" s="5"/>
      <c r="AD67" s="5"/>
      <c r="AE67" s="5"/>
    </row>
    <row r="68" spans="1:31" ht="82.5" customHeight="1" x14ac:dyDescent="0.2">
      <c r="A68" s="83">
        <v>36</v>
      </c>
      <c r="B68" s="84" t="s">
        <v>83</v>
      </c>
      <c r="C68" s="87" t="s">
        <v>50</v>
      </c>
      <c r="D68" s="83" t="s">
        <v>30</v>
      </c>
      <c r="E68" s="83" t="s">
        <v>21</v>
      </c>
      <c r="F68" s="83" t="s">
        <v>21</v>
      </c>
      <c r="G68" s="83" t="s">
        <v>21</v>
      </c>
      <c r="H68" s="83" t="s">
        <v>21</v>
      </c>
      <c r="I68" s="86">
        <f t="shared" si="15"/>
        <v>704000</v>
      </c>
      <c r="J68" s="86">
        <v>352000</v>
      </c>
      <c r="K68" s="86">
        <v>0</v>
      </c>
      <c r="L68" s="86">
        <v>352000</v>
      </c>
      <c r="M68" s="86">
        <f>'Финансирование (2)'!M68-Финансирование!M68</f>
        <v>0</v>
      </c>
      <c r="N68" s="86">
        <f>'Финансирование (2)'!N68-Финансирование!N68</f>
        <v>0</v>
      </c>
      <c r="O68" s="86">
        <f>'Финансирование (2)'!O68-Финансирование!O68</f>
        <v>0</v>
      </c>
      <c r="P68" s="86">
        <f>'Финансирование (2)'!P68-Финансирование!P68</f>
        <v>0</v>
      </c>
      <c r="Q68" s="86">
        <f>'Финансирование (2)'!Q68-Финансирование!Q68</f>
        <v>0</v>
      </c>
      <c r="R68" s="86">
        <f>'Финансирование (2)'!R68-Финансирование!R68</f>
        <v>0</v>
      </c>
      <c r="S68" s="86" t="e">
        <f>'Финансирование (2)'!#REF!-Финансирование!S68</f>
        <v>#REF!</v>
      </c>
      <c r="T68" s="86" t="e">
        <f>'Финансирование (2)'!#REF!-Финансирование!T68</f>
        <v>#REF!</v>
      </c>
      <c r="U68" s="86" t="e">
        <f>'Финансирование (2)'!#REF!-Финансирование!U68</f>
        <v>#REF!</v>
      </c>
      <c r="V68" s="37" t="e">
        <f>'Финансирование (2)'!#REF!-Финансирование!V68</f>
        <v>#REF!</v>
      </c>
      <c r="W68" s="37" t="e">
        <f>'Финансирование (2)'!#REF!-Финансирование!W68</f>
        <v>#REF!</v>
      </c>
      <c r="X68" s="37" t="e">
        <f>'Финансирование (2)'!#REF!-Финансирование!X68</f>
        <v>#REF!</v>
      </c>
      <c r="Y68" s="89">
        <f>'Финансирование (2)'!S68-Финансирование!Y68</f>
        <v>0</v>
      </c>
      <c r="Z68" s="89">
        <f>'Финансирование (2)'!T68-Финансирование!Z68</f>
        <v>0</v>
      </c>
      <c r="AA68" s="89">
        <f>'Финансирование (2)'!U68-Финансирование!AA68</f>
        <v>0</v>
      </c>
      <c r="AB68" s="5"/>
      <c r="AC68" s="5"/>
      <c r="AD68" s="5"/>
      <c r="AE68" s="5"/>
    </row>
    <row r="69" spans="1:31" ht="52.5" customHeight="1" x14ac:dyDescent="0.2">
      <c r="A69" s="83">
        <v>37</v>
      </c>
      <c r="B69" s="84" t="s">
        <v>84</v>
      </c>
      <c r="C69" s="87" t="s">
        <v>62</v>
      </c>
      <c r="D69" s="83" t="s">
        <v>30</v>
      </c>
      <c r="E69" s="83" t="s">
        <v>21</v>
      </c>
      <c r="F69" s="83" t="s">
        <v>21</v>
      </c>
      <c r="G69" s="83" t="s">
        <v>21</v>
      </c>
      <c r="H69" s="83" t="s">
        <v>21</v>
      </c>
      <c r="I69" s="86">
        <f t="shared" si="15"/>
        <v>242000</v>
      </c>
      <c r="J69" s="86">
        <v>242000</v>
      </c>
      <c r="K69" s="86">
        <v>0</v>
      </c>
      <c r="L69" s="86">
        <v>0</v>
      </c>
      <c r="M69" s="86">
        <f>'Финансирование (2)'!M69-Финансирование!M69</f>
        <v>0</v>
      </c>
      <c r="N69" s="86">
        <f>'Финансирование (2)'!N69-Финансирование!N69</f>
        <v>0</v>
      </c>
      <c r="O69" s="86">
        <f>'Финансирование (2)'!O69-Финансирование!O69</f>
        <v>0</v>
      </c>
      <c r="P69" s="86">
        <f>'Финансирование (2)'!P69-Финансирование!P69</f>
        <v>0</v>
      </c>
      <c r="Q69" s="86">
        <f>'Финансирование (2)'!Q69-Финансирование!Q69</f>
        <v>0</v>
      </c>
      <c r="R69" s="86">
        <f>'Финансирование (2)'!R69-Финансирование!R69</f>
        <v>0</v>
      </c>
      <c r="S69" s="86" t="e">
        <f>'Финансирование (2)'!#REF!-Финансирование!S69</f>
        <v>#REF!</v>
      </c>
      <c r="T69" s="86" t="e">
        <f>'Финансирование (2)'!#REF!-Финансирование!T69</f>
        <v>#REF!</v>
      </c>
      <c r="U69" s="86" t="e">
        <f>'Финансирование (2)'!#REF!-Финансирование!U69</f>
        <v>#REF!</v>
      </c>
      <c r="V69" s="37" t="e">
        <f>'Финансирование (2)'!#REF!-Финансирование!V69</f>
        <v>#REF!</v>
      </c>
      <c r="W69" s="37" t="e">
        <f>'Финансирование (2)'!#REF!-Финансирование!W69</f>
        <v>#REF!</v>
      </c>
      <c r="X69" s="37" t="e">
        <f>'Финансирование (2)'!#REF!-Финансирование!X69</f>
        <v>#REF!</v>
      </c>
      <c r="Y69" s="89">
        <f>'Финансирование (2)'!S69-Финансирование!Y69</f>
        <v>0</v>
      </c>
      <c r="Z69" s="89">
        <f>'Финансирование (2)'!T69-Финансирование!Z69</f>
        <v>0</v>
      </c>
      <c r="AA69" s="89">
        <f>'Финансирование (2)'!U69-Финансирование!AA69</f>
        <v>0</v>
      </c>
      <c r="AB69" s="5"/>
      <c r="AC69" s="5"/>
      <c r="AD69" s="5"/>
      <c r="AE69" s="5"/>
    </row>
    <row r="70" spans="1:31" ht="59.25" customHeight="1" x14ac:dyDescent="0.2">
      <c r="A70" s="146">
        <v>38</v>
      </c>
      <c r="B70" s="155" t="s">
        <v>85</v>
      </c>
      <c r="C70" s="154" t="s">
        <v>24</v>
      </c>
      <c r="D70" s="83" t="s">
        <v>46</v>
      </c>
      <c r="E70" s="83" t="s">
        <v>21</v>
      </c>
      <c r="F70" s="83" t="s">
        <v>21</v>
      </c>
      <c r="G70" s="83" t="s">
        <v>21</v>
      </c>
      <c r="H70" s="83" t="s">
        <v>21</v>
      </c>
      <c r="I70" s="86">
        <f t="shared" si="15"/>
        <v>0</v>
      </c>
      <c r="J70" s="86">
        <v>0</v>
      </c>
      <c r="K70" s="86">
        <v>0</v>
      </c>
      <c r="L70" s="86">
        <v>0</v>
      </c>
      <c r="M70" s="86">
        <f>'Финансирование (2)'!M70-Финансирование!M70</f>
        <v>0</v>
      </c>
      <c r="N70" s="86">
        <f>'Финансирование (2)'!N70-Финансирование!N70</f>
        <v>0</v>
      </c>
      <c r="O70" s="86">
        <f>'Финансирование (2)'!O70-Финансирование!O70</f>
        <v>0</v>
      </c>
      <c r="P70" s="86">
        <f>'Финансирование (2)'!P70-Финансирование!P70</f>
        <v>0</v>
      </c>
      <c r="Q70" s="86">
        <f>'Финансирование (2)'!Q70-Финансирование!Q70</f>
        <v>0</v>
      </c>
      <c r="R70" s="86">
        <f>'Финансирование (2)'!R70-Финансирование!R70</f>
        <v>0</v>
      </c>
      <c r="S70" s="86" t="e">
        <f>'Финансирование (2)'!#REF!-Финансирование!S70</f>
        <v>#REF!</v>
      </c>
      <c r="T70" s="86" t="e">
        <f>'Финансирование (2)'!#REF!-Финансирование!T70</f>
        <v>#REF!</v>
      </c>
      <c r="U70" s="86" t="e">
        <f>'Финансирование (2)'!#REF!-Финансирование!U70</f>
        <v>#REF!</v>
      </c>
      <c r="V70" s="37" t="e">
        <f>'Финансирование (2)'!#REF!-Финансирование!V70</f>
        <v>#REF!</v>
      </c>
      <c r="W70" s="37" t="e">
        <f>'Финансирование (2)'!#REF!-Финансирование!W70</f>
        <v>#REF!</v>
      </c>
      <c r="X70" s="37" t="e">
        <f>'Финансирование (2)'!#REF!-Финансирование!X70</f>
        <v>#REF!</v>
      </c>
      <c r="Y70" s="89">
        <f>'Финансирование (2)'!S70-Финансирование!Y70</f>
        <v>0</v>
      </c>
      <c r="Z70" s="89">
        <f>'Финансирование (2)'!T70-Финансирование!Z70</f>
        <v>0</v>
      </c>
      <c r="AA70" s="89">
        <f>'Финансирование (2)'!U70-Финансирование!AA70</f>
        <v>0</v>
      </c>
      <c r="AB70" s="5"/>
      <c r="AC70" s="5"/>
      <c r="AD70" s="5"/>
      <c r="AE70" s="5"/>
    </row>
    <row r="71" spans="1:31" ht="39.75" customHeight="1" x14ac:dyDescent="0.2">
      <c r="A71" s="146"/>
      <c r="B71" s="155"/>
      <c r="C71" s="154"/>
      <c r="D71" s="83" t="s">
        <v>47</v>
      </c>
      <c r="E71" s="83" t="s">
        <v>21</v>
      </c>
      <c r="F71" s="83" t="s">
        <v>21</v>
      </c>
      <c r="G71" s="83" t="s">
        <v>21</v>
      </c>
      <c r="H71" s="83" t="s">
        <v>21</v>
      </c>
      <c r="I71" s="86">
        <f t="shared" si="15"/>
        <v>0</v>
      </c>
      <c r="J71" s="86">
        <v>0</v>
      </c>
      <c r="K71" s="86">
        <v>0</v>
      </c>
      <c r="L71" s="86">
        <v>0</v>
      </c>
      <c r="M71" s="86">
        <f>'Финансирование (2)'!M71-Финансирование!M71</f>
        <v>0</v>
      </c>
      <c r="N71" s="86">
        <f>'Финансирование (2)'!N71-Финансирование!N71</f>
        <v>0</v>
      </c>
      <c r="O71" s="86">
        <f>'Финансирование (2)'!O71-Финансирование!O71</f>
        <v>0</v>
      </c>
      <c r="P71" s="86">
        <f>'Финансирование (2)'!P71-Финансирование!P71</f>
        <v>0</v>
      </c>
      <c r="Q71" s="86">
        <f>'Финансирование (2)'!Q71-Финансирование!Q71</f>
        <v>0</v>
      </c>
      <c r="R71" s="86">
        <f>'Финансирование (2)'!R71-Финансирование!R71</f>
        <v>0</v>
      </c>
      <c r="S71" s="86" t="e">
        <f>'Финансирование (2)'!#REF!-Финансирование!S71</f>
        <v>#REF!</v>
      </c>
      <c r="T71" s="86" t="e">
        <f>'Финансирование (2)'!#REF!-Финансирование!T71</f>
        <v>#REF!</v>
      </c>
      <c r="U71" s="86" t="e">
        <f>'Финансирование (2)'!#REF!-Финансирование!U71</f>
        <v>#REF!</v>
      </c>
      <c r="V71" s="37" t="e">
        <f>'Финансирование (2)'!#REF!-Финансирование!V71</f>
        <v>#REF!</v>
      </c>
      <c r="W71" s="37" t="e">
        <f>'Финансирование (2)'!#REF!-Финансирование!W71</f>
        <v>#REF!</v>
      </c>
      <c r="X71" s="37" t="e">
        <f>'Финансирование (2)'!#REF!-Финансирование!X71</f>
        <v>#REF!</v>
      </c>
      <c r="Y71" s="89">
        <f>'Финансирование (2)'!S71-Финансирование!Y71</f>
        <v>0</v>
      </c>
      <c r="Z71" s="89">
        <f>'Финансирование (2)'!T71-Финансирование!Z71</f>
        <v>0</v>
      </c>
      <c r="AA71" s="89">
        <f>'Финансирование (2)'!U71-Финансирование!AA71</f>
        <v>0</v>
      </c>
      <c r="AB71" s="5"/>
      <c r="AC71" s="5"/>
      <c r="AD71" s="5"/>
      <c r="AE71" s="5"/>
    </row>
    <row r="72" spans="1:31" ht="35.25" customHeight="1" x14ac:dyDescent="0.2">
      <c r="A72" s="146">
        <v>39</v>
      </c>
      <c r="B72" s="163" t="s">
        <v>86</v>
      </c>
      <c r="C72" s="154" t="s">
        <v>51</v>
      </c>
      <c r="D72" s="83" t="s">
        <v>46</v>
      </c>
      <c r="E72" s="83" t="s">
        <v>21</v>
      </c>
      <c r="F72" s="83" t="s">
        <v>21</v>
      </c>
      <c r="G72" s="83" t="s">
        <v>21</v>
      </c>
      <c r="H72" s="83" t="s">
        <v>21</v>
      </c>
      <c r="I72" s="86">
        <f t="shared" si="15"/>
        <v>0</v>
      </c>
      <c r="J72" s="86">
        <v>0</v>
      </c>
      <c r="K72" s="86">
        <v>0</v>
      </c>
      <c r="L72" s="86">
        <v>0</v>
      </c>
      <c r="M72" s="86">
        <f>'Финансирование (2)'!M72-Финансирование!M72</f>
        <v>0</v>
      </c>
      <c r="N72" s="86">
        <f>'Финансирование (2)'!N72-Финансирование!N72</f>
        <v>0</v>
      </c>
      <c r="O72" s="86">
        <f>'Финансирование (2)'!O72-Финансирование!O72</f>
        <v>0</v>
      </c>
      <c r="P72" s="86">
        <f>'Финансирование (2)'!P72-Финансирование!P72</f>
        <v>0</v>
      </c>
      <c r="Q72" s="86">
        <f>'Финансирование (2)'!Q72-Финансирование!Q72</f>
        <v>0</v>
      </c>
      <c r="R72" s="86">
        <f>'Финансирование (2)'!R72-Финансирование!R72</f>
        <v>0</v>
      </c>
      <c r="S72" s="86" t="e">
        <f>'Финансирование (2)'!#REF!-Финансирование!S72</f>
        <v>#REF!</v>
      </c>
      <c r="T72" s="86" t="e">
        <f>'Финансирование (2)'!#REF!-Финансирование!T72</f>
        <v>#REF!</v>
      </c>
      <c r="U72" s="86" t="e">
        <f>'Финансирование (2)'!#REF!-Финансирование!U72</f>
        <v>#REF!</v>
      </c>
      <c r="V72" s="37" t="e">
        <f>'Финансирование (2)'!#REF!-Финансирование!V72</f>
        <v>#REF!</v>
      </c>
      <c r="W72" s="37" t="e">
        <f>'Финансирование (2)'!#REF!-Финансирование!W72</f>
        <v>#REF!</v>
      </c>
      <c r="X72" s="37" t="e">
        <f>'Финансирование (2)'!#REF!-Финансирование!X72</f>
        <v>#REF!</v>
      </c>
      <c r="Y72" s="89">
        <f>'Финансирование (2)'!S72-Финансирование!Y72</f>
        <v>0</v>
      </c>
      <c r="Z72" s="89">
        <f>'Финансирование (2)'!T72-Финансирование!Z72</f>
        <v>0</v>
      </c>
      <c r="AA72" s="89">
        <f>'Финансирование (2)'!U72-Финансирование!AA72</f>
        <v>0</v>
      </c>
      <c r="AB72" s="5"/>
      <c r="AC72" s="5"/>
      <c r="AD72" s="5"/>
      <c r="AE72" s="5"/>
    </row>
    <row r="73" spans="1:31" ht="28.5" customHeight="1" x14ac:dyDescent="0.2">
      <c r="A73" s="146"/>
      <c r="B73" s="163"/>
      <c r="C73" s="154"/>
      <c r="D73" s="83" t="s">
        <v>47</v>
      </c>
      <c r="E73" s="83" t="s">
        <v>21</v>
      </c>
      <c r="F73" s="83" t="s">
        <v>21</v>
      </c>
      <c r="G73" s="83" t="s">
        <v>21</v>
      </c>
      <c r="H73" s="83" t="s">
        <v>21</v>
      </c>
      <c r="I73" s="86">
        <f t="shared" si="15"/>
        <v>0</v>
      </c>
      <c r="J73" s="86">
        <v>0</v>
      </c>
      <c r="K73" s="86">
        <v>0</v>
      </c>
      <c r="L73" s="86">
        <v>0</v>
      </c>
      <c r="M73" s="86">
        <f>'Финансирование (2)'!M73-Финансирование!M73</f>
        <v>0</v>
      </c>
      <c r="N73" s="86">
        <f>'Финансирование (2)'!N73-Финансирование!N73</f>
        <v>0</v>
      </c>
      <c r="O73" s="86">
        <f>'Финансирование (2)'!O73-Финансирование!O73</f>
        <v>0</v>
      </c>
      <c r="P73" s="86">
        <f>'Финансирование (2)'!P73-Финансирование!P73</f>
        <v>0</v>
      </c>
      <c r="Q73" s="86">
        <f>'Финансирование (2)'!Q73-Финансирование!Q73</f>
        <v>0</v>
      </c>
      <c r="R73" s="86">
        <f>'Финансирование (2)'!R73-Финансирование!R73</f>
        <v>0</v>
      </c>
      <c r="S73" s="86" t="e">
        <f>'Финансирование (2)'!#REF!-Финансирование!S73</f>
        <v>#REF!</v>
      </c>
      <c r="T73" s="86" t="e">
        <f>'Финансирование (2)'!#REF!-Финансирование!T73</f>
        <v>#REF!</v>
      </c>
      <c r="U73" s="86" t="e">
        <f>'Финансирование (2)'!#REF!-Финансирование!U73</f>
        <v>#REF!</v>
      </c>
      <c r="V73" s="37" t="e">
        <f>'Финансирование (2)'!#REF!-Финансирование!V73</f>
        <v>#REF!</v>
      </c>
      <c r="W73" s="37" t="e">
        <f>'Финансирование (2)'!#REF!-Финансирование!W73</f>
        <v>#REF!</v>
      </c>
      <c r="X73" s="37" t="e">
        <f>'Финансирование (2)'!#REF!-Финансирование!X73</f>
        <v>#REF!</v>
      </c>
      <c r="Y73" s="89">
        <f>'Финансирование (2)'!S73-Финансирование!Y73</f>
        <v>0</v>
      </c>
      <c r="Z73" s="89">
        <f>'Финансирование (2)'!T73-Финансирование!Z73</f>
        <v>0</v>
      </c>
      <c r="AA73" s="89">
        <f>'Финансирование (2)'!U73-Финансирование!AA73</f>
        <v>0</v>
      </c>
      <c r="AB73" s="5"/>
      <c r="AC73" s="5"/>
      <c r="AD73" s="5"/>
      <c r="AE73" s="5"/>
    </row>
    <row r="74" spans="1:31" ht="36.75" customHeight="1" x14ac:dyDescent="0.2">
      <c r="A74" s="83">
        <v>40</v>
      </c>
      <c r="B74" s="90" t="s">
        <v>108</v>
      </c>
      <c r="C74" s="87" t="s">
        <v>24</v>
      </c>
      <c r="D74" s="83" t="s">
        <v>46</v>
      </c>
      <c r="E74" s="83" t="s">
        <v>21</v>
      </c>
      <c r="F74" s="83" t="s">
        <v>21</v>
      </c>
      <c r="G74" s="83" t="s">
        <v>21</v>
      </c>
      <c r="H74" s="83" t="s">
        <v>21</v>
      </c>
      <c r="I74" s="86">
        <f t="shared" si="15"/>
        <v>-3056000</v>
      </c>
      <c r="J74" s="86"/>
      <c r="K74" s="86"/>
      <c r="L74" s="86"/>
      <c r="M74" s="86">
        <f>'Финансирование (2)'!M74-Финансирование!M74</f>
        <v>0</v>
      </c>
      <c r="N74" s="86">
        <f>'Финансирование (2)'!N74-Финансирование!N74</f>
        <v>0</v>
      </c>
      <c r="O74" s="86">
        <f>'Финансирование (2)'!O74-Финансирование!O74</f>
        <v>0</v>
      </c>
      <c r="P74" s="86">
        <f>'Финансирование (2)'!P74-Финансирование!P74</f>
        <v>0</v>
      </c>
      <c r="Q74" s="86">
        <f>'Финансирование (2)'!Q74-Финансирование!Q74</f>
        <v>-1528000</v>
      </c>
      <c r="R74" s="86">
        <f>'Финансирование (2)'!R74-Финансирование!R74</f>
        <v>-1528000</v>
      </c>
      <c r="S74" s="86" t="e">
        <f>'Финансирование (2)'!#REF!-Финансирование!S74</f>
        <v>#REF!</v>
      </c>
      <c r="T74" s="86" t="e">
        <f>'Финансирование (2)'!#REF!-Финансирование!T74</f>
        <v>#REF!</v>
      </c>
      <c r="U74" s="86" t="e">
        <f>'Финансирование (2)'!#REF!-Финансирование!U74</f>
        <v>#REF!</v>
      </c>
      <c r="V74" s="37" t="e">
        <f>'Финансирование (2)'!#REF!-Финансирование!V74</f>
        <v>#REF!</v>
      </c>
      <c r="W74" s="37" t="e">
        <f>'Финансирование (2)'!#REF!-Финансирование!W74</f>
        <v>#REF!</v>
      </c>
      <c r="X74" s="37" t="e">
        <f>'Финансирование (2)'!#REF!-Финансирование!X74</f>
        <v>#REF!</v>
      </c>
      <c r="Y74" s="89">
        <f>'Финансирование (2)'!S74-Финансирование!Y74</f>
        <v>5000000</v>
      </c>
      <c r="Z74" s="89">
        <f>'Финансирование (2)'!T74-Финансирование!Z74</f>
        <v>0</v>
      </c>
      <c r="AA74" s="89">
        <f>'Финансирование (2)'!U74-Финансирование!AA74</f>
        <v>0</v>
      </c>
      <c r="AB74" s="5"/>
      <c r="AC74" s="5"/>
      <c r="AD74" s="5"/>
      <c r="AE74" s="5"/>
    </row>
    <row r="75" spans="1:31" s="5" customFormat="1" ht="28.5" customHeight="1" x14ac:dyDescent="0.2">
      <c r="A75" s="164">
        <v>41</v>
      </c>
      <c r="B75" s="166" t="s">
        <v>111</v>
      </c>
      <c r="C75" s="154" t="s">
        <v>51</v>
      </c>
      <c r="D75" s="83" t="s">
        <v>46</v>
      </c>
      <c r="E75" s="83" t="s">
        <v>21</v>
      </c>
      <c r="F75" s="83" t="s">
        <v>21</v>
      </c>
      <c r="G75" s="83" t="s">
        <v>21</v>
      </c>
      <c r="H75" s="83" t="s">
        <v>21</v>
      </c>
      <c r="I75" s="86" t="e">
        <f t="shared" ref="I75:I76" si="27">SUM(J75:S75)</f>
        <v>#REF!</v>
      </c>
      <c r="J75" s="86"/>
      <c r="K75" s="86"/>
      <c r="L75" s="86"/>
      <c r="M75" s="86">
        <f>'Финансирование (2)'!M75-Финансирование!M75</f>
        <v>0</v>
      </c>
      <c r="N75" s="86">
        <f>'Финансирование (2)'!N75-Финансирование!N75</f>
        <v>0</v>
      </c>
      <c r="O75" s="86">
        <f>'Финансирование (2)'!O75-Финансирование!O75</f>
        <v>0</v>
      </c>
      <c r="P75" s="86">
        <f>'Финансирование (2)'!P75-Финансирование!P75</f>
        <v>0</v>
      </c>
      <c r="Q75" s="86">
        <f>'Финансирование (2)'!Q75-Финансирование!Q75</f>
        <v>0</v>
      </c>
      <c r="R75" s="86">
        <f>'Финансирование (2)'!R75-Финансирование!R75</f>
        <v>7493526.3600000003</v>
      </c>
      <c r="S75" s="5" t="e">
        <f>'Финансирование (2)'!#REF!-Финансирование!S75</f>
        <v>#REF!</v>
      </c>
      <c r="T75" s="5" t="e">
        <f>'Финансирование (2)'!#REF!-Финансирование!T75</f>
        <v>#REF!</v>
      </c>
      <c r="U75" s="5" t="e">
        <f>'Финансирование (2)'!#REF!-Финансирование!U75</f>
        <v>#REF!</v>
      </c>
      <c r="V75" s="37" t="e">
        <f>'Финансирование (2)'!#REF!-Финансирование!V75</f>
        <v>#REF!</v>
      </c>
      <c r="W75" s="37" t="e">
        <f>'Финансирование (2)'!#REF!-Финансирование!W75</f>
        <v>#REF!</v>
      </c>
      <c r="X75" s="37" t="e">
        <f>'Финансирование (2)'!#REF!-Финансирование!X75</f>
        <v>#REF!</v>
      </c>
      <c r="Y75" s="89">
        <f>'Финансирование (2)'!S75-Финансирование!Y75</f>
        <v>-32442896.398901101</v>
      </c>
      <c r="Z75" s="89">
        <f>'Финансирование (2)'!T75-Финансирование!Z75</f>
        <v>0</v>
      </c>
      <c r="AA75" s="89">
        <f>'Финансирование (2)'!U75-Финансирование!AA75</f>
        <v>0</v>
      </c>
    </row>
    <row r="76" spans="1:31" s="5" customFormat="1" ht="36" customHeight="1" x14ac:dyDescent="0.2">
      <c r="A76" s="165"/>
      <c r="B76" s="167"/>
      <c r="C76" s="154"/>
      <c r="D76" s="83" t="s">
        <v>47</v>
      </c>
      <c r="E76" s="83" t="s">
        <v>21</v>
      </c>
      <c r="F76" s="83" t="s">
        <v>21</v>
      </c>
      <c r="G76" s="83" t="s">
        <v>21</v>
      </c>
      <c r="H76" s="83" t="s">
        <v>21</v>
      </c>
      <c r="I76" s="86" t="e">
        <f t="shared" si="27"/>
        <v>#REF!</v>
      </c>
      <c r="J76" s="86"/>
      <c r="K76" s="86"/>
      <c r="L76" s="86"/>
      <c r="M76" s="86">
        <f>'Финансирование (2)'!M76-Финансирование!M76</f>
        <v>0</v>
      </c>
      <c r="N76" s="86">
        <f>'Финансирование (2)'!N76-Финансирование!N76</f>
        <v>0</v>
      </c>
      <c r="O76" s="86">
        <f>'Финансирование (2)'!O76-Финансирование!O76</f>
        <v>0</v>
      </c>
      <c r="P76" s="86">
        <f>'Финансирование (2)'!P76-Финансирование!P76</f>
        <v>0</v>
      </c>
      <c r="Q76" s="86">
        <f>'Финансирование (2)'!Q76-Финансирование!Q76</f>
        <v>0</v>
      </c>
      <c r="R76" s="86">
        <f>'Финансирование (2)'!R76-Финансирование!R76</f>
        <v>5992867.3300000001</v>
      </c>
      <c r="S76" s="5" t="e">
        <f>'Финансирование (2)'!#REF!-Финансирование!S76</f>
        <v>#REF!</v>
      </c>
      <c r="T76" s="5" t="e">
        <f>'Финансирование (2)'!#REF!-Финансирование!T76</f>
        <v>#REF!</v>
      </c>
      <c r="U76" s="5" t="e">
        <f>'Финансирование (2)'!#REF!-Финансирование!U76</f>
        <v>#REF!</v>
      </c>
      <c r="V76" s="37" t="e">
        <f>'Финансирование (2)'!#REF!-Финансирование!V76</f>
        <v>#REF!</v>
      </c>
      <c r="W76" s="37" t="e">
        <f>'Финансирование (2)'!#REF!-Финансирование!W76</f>
        <v>#REF!</v>
      </c>
      <c r="X76" s="37" t="e">
        <f>'Финансирование (2)'!#REF!-Финансирование!X76</f>
        <v>#REF!</v>
      </c>
      <c r="Y76" s="86">
        <f>'Финансирование (2)'!S76-Финансирование!Y76</f>
        <v>-43098901.0989011</v>
      </c>
      <c r="Z76" s="89">
        <f>'Финансирование (2)'!T76-Финансирование!Z76</f>
        <v>0</v>
      </c>
      <c r="AA76" s="89">
        <f>'Финансирование (2)'!U76-Финансирование!AA76</f>
        <v>0</v>
      </c>
    </row>
    <row r="77" spans="1:31" s="5" customFormat="1" ht="28.5" customHeight="1" x14ac:dyDescent="0.2">
      <c r="A77" s="164">
        <v>42</v>
      </c>
      <c r="B77" s="227" t="s">
        <v>287</v>
      </c>
      <c r="C77" s="154" t="s">
        <v>51</v>
      </c>
      <c r="D77" s="83" t="s">
        <v>46</v>
      </c>
      <c r="E77" s="83" t="s">
        <v>21</v>
      </c>
      <c r="F77" s="83" t="s">
        <v>21</v>
      </c>
      <c r="G77" s="83" t="s">
        <v>21</v>
      </c>
      <c r="H77" s="83" t="s">
        <v>21</v>
      </c>
      <c r="I77" s="86" t="e">
        <f t="shared" ref="I77:I78" si="28">SUM(J77:S77)</f>
        <v>#REF!</v>
      </c>
      <c r="J77" s="86"/>
      <c r="K77" s="86"/>
      <c r="L77" s="86"/>
      <c r="M77" s="86">
        <f>'Финансирование (2)'!M77-Финансирование!M77</f>
        <v>0</v>
      </c>
      <c r="N77" s="86">
        <f>'Финансирование (2)'!N77-Финансирование!N77</f>
        <v>0</v>
      </c>
      <c r="O77" s="86">
        <f>'Финансирование (2)'!O77-Финансирование!O77</f>
        <v>0</v>
      </c>
      <c r="P77" s="86">
        <f>'Финансирование (2)'!P77-Финансирование!P77</f>
        <v>0</v>
      </c>
      <c r="Q77" s="86">
        <f>'Финансирование (2)'!Q77-Финансирование!Q77</f>
        <v>0</v>
      </c>
      <c r="R77" s="86">
        <f>'Финансирование (2)'!R77-Финансирование!R77</f>
        <v>0</v>
      </c>
      <c r="S77" s="5" t="e">
        <f>'Финансирование (2)'!#REF!-Финансирование!S77</f>
        <v>#REF!</v>
      </c>
      <c r="T77" s="5" t="e">
        <f>'Финансирование (2)'!#REF!-Финансирование!T77</f>
        <v>#REF!</v>
      </c>
      <c r="U77" s="5" t="e">
        <f>'Финансирование (2)'!#REF!-Финансирование!U77</f>
        <v>#REF!</v>
      </c>
      <c r="V77" s="37" t="e">
        <f>'Финансирование (2)'!#REF!-Финансирование!V77</f>
        <v>#REF!</v>
      </c>
      <c r="W77" s="37" t="e">
        <f>'Финансирование (2)'!#REF!-Финансирование!W77</f>
        <v>#REF!</v>
      </c>
      <c r="X77" s="37" t="e">
        <f>'Финансирование (2)'!#REF!-Финансирование!X77</f>
        <v>#REF!</v>
      </c>
      <c r="Y77" s="86">
        <f>'Финансирование (2)'!S77-Финансирование!Y77</f>
        <v>0</v>
      </c>
      <c r="Z77" s="89">
        <f>'Финансирование (2)'!T77-Финансирование!Z77</f>
        <v>72900000</v>
      </c>
      <c r="AA77" s="89">
        <f>'Финансирование (2)'!U77-Финансирование!AA77</f>
        <v>0</v>
      </c>
    </row>
    <row r="78" spans="1:31" s="5" customFormat="1" ht="54" customHeight="1" x14ac:dyDescent="0.2">
      <c r="A78" s="165"/>
      <c r="B78" s="228"/>
      <c r="C78" s="154"/>
      <c r="D78" s="83" t="s">
        <v>47</v>
      </c>
      <c r="E78" s="83" t="s">
        <v>21</v>
      </c>
      <c r="F78" s="83" t="s">
        <v>21</v>
      </c>
      <c r="G78" s="83" t="s">
        <v>21</v>
      </c>
      <c r="H78" s="83" t="s">
        <v>21</v>
      </c>
      <c r="I78" s="86">
        <f t="shared" si="28"/>
        <v>0</v>
      </c>
      <c r="J78" s="86"/>
      <c r="K78" s="86"/>
      <c r="L78" s="86"/>
      <c r="M78" s="86"/>
      <c r="N78" s="86"/>
      <c r="O78" s="86"/>
      <c r="P78" s="86"/>
      <c r="Q78" s="86"/>
      <c r="R78" s="86"/>
      <c r="V78" s="37"/>
      <c r="W78" s="37"/>
      <c r="X78" s="37"/>
      <c r="Y78" s="86"/>
      <c r="Z78" s="89"/>
      <c r="AA78" s="89"/>
    </row>
    <row r="79" spans="1:31" s="2" customFormat="1" ht="33" customHeight="1" x14ac:dyDescent="0.2">
      <c r="A79" s="161">
        <v>43</v>
      </c>
      <c r="B79" s="156" t="s">
        <v>109</v>
      </c>
      <c r="C79" s="156" t="s">
        <v>52</v>
      </c>
      <c r="D79" s="85" t="s">
        <v>30</v>
      </c>
      <c r="E79" s="85" t="s">
        <v>21</v>
      </c>
      <c r="F79" s="85" t="s">
        <v>21</v>
      </c>
      <c r="G79" s="85" t="s">
        <v>21</v>
      </c>
      <c r="H79" s="85" t="s">
        <v>21</v>
      </c>
      <c r="I79" s="9">
        <f t="shared" si="15"/>
        <v>1540000</v>
      </c>
      <c r="J79" s="9">
        <f>J81</f>
        <v>100000</v>
      </c>
      <c r="K79" s="9">
        <f t="shared" ref="K79:L79" si="29">K81</f>
        <v>1440000</v>
      </c>
      <c r="L79" s="9">
        <f t="shared" si="29"/>
        <v>0</v>
      </c>
      <c r="M79" s="9">
        <f>'Финансирование (2)'!J79-Финансирование!J77</f>
        <v>0</v>
      </c>
      <c r="N79" s="9">
        <f>'Финансирование (2)'!K79-Финансирование!K77</f>
        <v>0</v>
      </c>
      <c r="O79" s="9">
        <f>'Финансирование (2)'!L79-Финансирование!L77</f>
        <v>0</v>
      </c>
      <c r="P79" s="9">
        <f>'Финансирование (2)'!M79-Финансирование!M77</f>
        <v>0</v>
      </c>
      <c r="Q79" s="9">
        <f>'Финансирование (2)'!N79-Финансирование!N77</f>
        <v>0</v>
      </c>
      <c r="R79" s="9">
        <f>'Финансирование (2)'!O79-Финансирование!O77</f>
        <v>0</v>
      </c>
      <c r="S79" s="9">
        <f>'Финансирование (2)'!P79-Финансирование!P77</f>
        <v>0</v>
      </c>
      <c r="T79" s="9">
        <f>'Финансирование (2)'!Q79-Финансирование!Q77</f>
        <v>0</v>
      </c>
      <c r="U79" s="9">
        <f>'Финансирование (2)'!R79-Финансирование!R77</f>
        <v>0</v>
      </c>
      <c r="V79" s="9" t="e">
        <f>'Финансирование (2)'!#REF!-Финансирование!S77</f>
        <v>#REF!</v>
      </c>
      <c r="W79" s="9" t="e">
        <f>'Финансирование (2)'!#REF!-Финансирование!T77</f>
        <v>#REF!</v>
      </c>
      <c r="X79" s="9" t="e">
        <f>'Финансирование (2)'!#REF!-Финансирование!U77</f>
        <v>#REF!</v>
      </c>
      <c r="Y79" s="9" t="e">
        <f>'Финансирование (2)'!#REF!-Финансирование!V77</f>
        <v>#REF!</v>
      </c>
      <c r="Z79" s="9" t="e">
        <f>'Финансирование (2)'!#REF!-Финансирование!W77</f>
        <v>#REF!</v>
      </c>
      <c r="AA79" s="9" t="e">
        <f>'Финансирование (2)'!#REF!-Финансирование!X77</f>
        <v>#REF!</v>
      </c>
      <c r="AB79" s="24"/>
      <c r="AC79" s="24"/>
      <c r="AD79" s="24"/>
      <c r="AE79" s="24"/>
    </row>
    <row r="80" spans="1:31" s="2" customFormat="1" ht="25.5" customHeight="1" x14ac:dyDescent="0.2">
      <c r="A80" s="162"/>
      <c r="B80" s="158"/>
      <c r="C80" s="158"/>
      <c r="D80" s="83" t="s">
        <v>46</v>
      </c>
      <c r="E80" s="85"/>
      <c r="F80" s="85"/>
      <c r="G80" s="85"/>
      <c r="H80" s="85"/>
      <c r="I80" s="9">
        <f t="shared" si="15"/>
        <v>0</v>
      </c>
      <c r="J80" s="9">
        <f>J83</f>
        <v>0</v>
      </c>
      <c r="K80" s="9">
        <f t="shared" ref="K80:L80" si="30">K83</f>
        <v>0</v>
      </c>
      <c r="L80" s="9">
        <f t="shared" si="30"/>
        <v>0</v>
      </c>
      <c r="M80" s="9">
        <f>'Финансирование (2)'!J80-Финансирование!J78</f>
        <v>0</v>
      </c>
      <c r="N80" s="9">
        <f>'Финансирование (2)'!K80-Финансирование!K78</f>
        <v>0</v>
      </c>
      <c r="O80" s="9">
        <f>'Финансирование (2)'!L80-Финансирование!L78</f>
        <v>0</v>
      </c>
      <c r="P80" s="9">
        <f>'Финансирование (2)'!M80-Финансирование!M78</f>
        <v>0</v>
      </c>
      <c r="Q80" s="9">
        <f>'Финансирование (2)'!N80-Финансирование!N78</f>
        <v>0</v>
      </c>
      <c r="R80" s="9">
        <f>'Финансирование (2)'!O80-Финансирование!O78</f>
        <v>0</v>
      </c>
      <c r="S80" s="9">
        <f>'Финансирование (2)'!P80-Финансирование!P78</f>
        <v>0</v>
      </c>
      <c r="T80" s="9">
        <f>'Финансирование (2)'!Q80-Финансирование!Q78</f>
        <v>10881273.279999986</v>
      </c>
      <c r="U80" s="9">
        <f>'Финансирование (2)'!R80-Финансирование!R78</f>
        <v>22221842.679999992</v>
      </c>
      <c r="V80" s="9" t="e">
        <f>'Финансирование (2)'!#REF!-Финансирование!S78</f>
        <v>#REF!</v>
      </c>
      <c r="W80" s="9" t="e">
        <f>'Финансирование (2)'!#REF!-Финансирование!T78</f>
        <v>#REF!</v>
      </c>
      <c r="X80" s="9" t="e">
        <f>'Финансирование (2)'!#REF!-Финансирование!U78</f>
        <v>#REF!</v>
      </c>
      <c r="Y80" s="9" t="e">
        <f>'Финансирование (2)'!#REF!-Финансирование!V78</f>
        <v>#REF!</v>
      </c>
      <c r="Z80" s="9" t="e">
        <f>'Финансирование (2)'!#REF!-Финансирование!W78</f>
        <v>#REF!</v>
      </c>
      <c r="AA80" s="9" t="e">
        <f>'Финансирование (2)'!#REF!-Финансирование!X78</f>
        <v>#REF!</v>
      </c>
      <c r="AB80" s="24"/>
      <c r="AC80" s="24"/>
      <c r="AD80" s="24"/>
      <c r="AE80" s="24"/>
    </row>
    <row r="81" spans="1:31" s="2" customFormat="1" ht="48" x14ac:dyDescent="0.2">
      <c r="A81" s="85">
        <v>44</v>
      </c>
      <c r="B81" s="19" t="s">
        <v>87</v>
      </c>
      <c r="C81" s="87" t="s">
        <v>52</v>
      </c>
      <c r="D81" s="83" t="s">
        <v>30</v>
      </c>
      <c r="E81" s="83" t="s">
        <v>21</v>
      </c>
      <c r="F81" s="83" t="s">
        <v>21</v>
      </c>
      <c r="G81" s="83" t="s">
        <v>21</v>
      </c>
      <c r="H81" s="83" t="s">
        <v>21</v>
      </c>
      <c r="I81" s="86">
        <f t="shared" ref="I81:I86" si="31">SUM(J81:R81)</f>
        <v>1540000</v>
      </c>
      <c r="J81" s="86">
        <v>100000</v>
      </c>
      <c r="K81" s="86">
        <v>1440000</v>
      </c>
      <c r="L81" s="86">
        <v>0</v>
      </c>
      <c r="M81" s="9">
        <f>'Финансирование (2)'!J81-Финансирование!J79</f>
        <v>0</v>
      </c>
      <c r="N81" s="9">
        <f>'Финансирование (2)'!K81-Финансирование!K79</f>
        <v>0</v>
      </c>
      <c r="O81" s="9">
        <f>'Финансирование (2)'!L81-Финансирование!L79</f>
        <v>0</v>
      </c>
      <c r="P81" s="9">
        <f>'Финансирование (2)'!M81-Финансирование!M79</f>
        <v>0</v>
      </c>
      <c r="Q81" s="9">
        <f>'Финансирование (2)'!N81-Финансирование!N79</f>
        <v>0</v>
      </c>
      <c r="R81" s="9">
        <f>'Финансирование (2)'!O81-Финансирование!O79</f>
        <v>0</v>
      </c>
      <c r="S81" s="9">
        <f>'Финансирование (2)'!P81-Финансирование!P79</f>
        <v>0</v>
      </c>
      <c r="T81" s="9">
        <f>'Финансирование (2)'!Q81-Финансирование!Q79</f>
        <v>0</v>
      </c>
      <c r="U81" s="9">
        <f>'Финансирование (2)'!R81-Финансирование!R79</f>
        <v>0</v>
      </c>
      <c r="V81" s="9" t="e">
        <f>'Финансирование (2)'!#REF!-Финансирование!S79</f>
        <v>#REF!</v>
      </c>
      <c r="W81" s="9" t="e">
        <f>'Финансирование (2)'!#REF!-Финансирование!T79</f>
        <v>#REF!</v>
      </c>
      <c r="X81" s="9" t="e">
        <f>'Финансирование (2)'!#REF!-Финансирование!U79</f>
        <v>#REF!</v>
      </c>
      <c r="Y81" s="9" t="e">
        <f>'Финансирование (2)'!#REF!-Финансирование!V79</f>
        <v>#REF!</v>
      </c>
      <c r="Z81" s="9" t="e">
        <f>'Финансирование (2)'!#REF!-Финансирование!W79</f>
        <v>#REF!</v>
      </c>
      <c r="AA81" s="9" t="e">
        <f>'Финансирование (2)'!#REF!-Финансирование!X79</f>
        <v>#REF!</v>
      </c>
      <c r="AB81" s="24"/>
      <c r="AC81" s="24"/>
      <c r="AD81" s="24"/>
      <c r="AE81" s="24"/>
    </row>
    <row r="82" spans="1:31" s="2" customFormat="1" ht="84" x14ac:dyDescent="0.2">
      <c r="A82" s="85">
        <v>45</v>
      </c>
      <c r="B82" s="19" t="s">
        <v>88</v>
      </c>
      <c r="C82" s="87" t="s">
        <v>52</v>
      </c>
      <c r="D82" s="83" t="s">
        <v>25</v>
      </c>
      <c r="E82" s="83" t="s">
        <v>21</v>
      </c>
      <c r="F82" s="83" t="s">
        <v>21</v>
      </c>
      <c r="G82" s="83" t="s">
        <v>21</v>
      </c>
      <c r="H82" s="83" t="s">
        <v>21</v>
      </c>
      <c r="I82" s="86" t="e">
        <f t="shared" si="31"/>
        <v>#VALUE!</v>
      </c>
      <c r="J82" s="9" t="s">
        <v>21</v>
      </c>
      <c r="K82" s="9" t="s">
        <v>21</v>
      </c>
      <c r="L82" s="9" t="s">
        <v>21</v>
      </c>
      <c r="M82" s="9" t="e">
        <f>'Финансирование (2)'!J82-Финансирование!J80</f>
        <v>#VALUE!</v>
      </c>
      <c r="N82" s="9" t="e">
        <f>'Финансирование (2)'!K82-Финансирование!K80</f>
        <v>#VALUE!</v>
      </c>
      <c r="O82" s="9" t="e">
        <f>'Финансирование (2)'!L82-Финансирование!L80</f>
        <v>#VALUE!</v>
      </c>
      <c r="P82" s="9" t="e">
        <f>'Финансирование (2)'!M82-Финансирование!M80</f>
        <v>#VALUE!</v>
      </c>
      <c r="Q82" s="9" t="e">
        <f>'Финансирование (2)'!N82-Финансирование!N80</f>
        <v>#VALUE!</v>
      </c>
      <c r="R82" s="9" t="e">
        <f>'Финансирование (2)'!O82-Финансирование!O80</f>
        <v>#VALUE!</v>
      </c>
      <c r="S82" s="9" t="e">
        <f>'Финансирование (2)'!P82-Финансирование!P80</f>
        <v>#VALUE!</v>
      </c>
      <c r="T82" s="9" t="e">
        <f>'Финансирование (2)'!Q82-Финансирование!Q80</f>
        <v>#VALUE!</v>
      </c>
      <c r="U82" s="9" t="e">
        <f>'Финансирование (2)'!R82-Финансирование!R80</f>
        <v>#VALUE!</v>
      </c>
      <c r="V82" s="9" t="e">
        <f>'Финансирование (2)'!#REF!-Финансирование!S80</f>
        <v>#REF!</v>
      </c>
      <c r="W82" s="9" t="e">
        <f>'Финансирование (2)'!#REF!-Финансирование!T80</f>
        <v>#REF!</v>
      </c>
      <c r="X82" s="9" t="e">
        <f>'Финансирование (2)'!#REF!-Финансирование!U80</f>
        <v>#REF!</v>
      </c>
      <c r="Y82" s="9" t="e">
        <f>'Финансирование (2)'!#REF!-Финансирование!V80</f>
        <v>#REF!</v>
      </c>
      <c r="Z82" s="9" t="e">
        <f>'Финансирование (2)'!#REF!-Финансирование!W80</f>
        <v>#REF!</v>
      </c>
      <c r="AA82" s="9" t="e">
        <f>'Финансирование (2)'!#REF!-Финансирование!X80</f>
        <v>#REF!</v>
      </c>
      <c r="AB82" s="24"/>
      <c r="AC82" s="24"/>
      <c r="AD82" s="24"/>
      <c r="AE82" s="24"/>
    </row>
    <row r="83" spans="1:31" s="7" customFormat="1" ht="72" x14ac:dyDescent="0.25">
      <c r="A83" s="85">
        <v>46</v>
      </c>
      <c r="B83" s="19" t="s">
        <v>89</v>
      </c>
      <c r="C83" s="87" t="s">
        <v>45</v>
      </c>
      <c r="D83" s="83" t="s">
        <v>46</v>
      </c>
      <c r="E83" s="83" t="s">
        <v>21</v>
      </c>
      <c r="F83" s="83" t="s">
        <v>21</v>
      </c>
      <c r="G83" s="83" t="s">
        <v>21</v>
      </c>
      <c r="H83" s="83" t="s">
        <v>21</v>
      </c>
      <c r="I83" s="86">
        <f t="shared" si="31"/>
        <v>0</v>
      </c>
      <c r="J83" s="9"/>
      <c r="K83" s="9"/>
      <c r="L83" s="9"/>
      <c r="M83" s="9">
        <f>'Финансирование (2)'!J83-Финансирование!J81</f>
        <v>0</v>
      </c>
      <c r="N83" s="9">
        <f>'Финансирование (2)'!K83-Финансирование!K81</f>
        <v>0</v>
      </c>
      <c r="O83" s="9">
        <f>'Финансирование (2)'!L83-Финансирование!L81</f>
        <v>0</v>
      </c>
      <c r="P83" s="9">
        <f>'Финансирование (2)'!M83-Финансирование!M81</f>
        <v>0</v>
      </c>
      <c r="Q83" s="9">
        <f>'Финансирование (2)'!N83-Финансирование!N81</f>
        <v>0</v>
      </c>
      <c r="R83" s="9">
        <f>'Финансирование (2)'!O83-Финансирование!O81</f>
        <v>0</v>
      </c>
      <c r="S83" s="9">
        <f>'Финансирование (2)'!P83-Финансирование!P81</f>
        <v>0</v>
      </c>
      <c r="T83" s="9">
        <f>'Финансирование (2)'!Q83-Финансирование!Q81</f>
        <v>10881273.279999986</v>
      </c>
      <c r="U83" s="9">
        <f>'Финансирование (2)'!R83-Финансирование!R81</f>
        <v>22221842.679999992</v>
      </c>
      <c r="V83" s="9" t="e">
        <f>'Финансирование (2)'!#REF!-Финансирование!S81</f>
        <v>#REF!</v>
      </c>
      <c r="W83" s="9" t="e">
        <f>'Финансирование (2)'!#REF!-Финансирование!T81</f>
        <v>#REF!</v>
      </c>
      <c r="X83" s="9" t="e">
        <f>'Финансирование (2)'!#REF!-Финансирование!U81</f>
        <v>#REF!</v>
      </c>
      <c r="Y83" s="9" t="e">
        <f>'Финансирование (2)'!#REF!-Финансирование!V81</f>
        <v>#REF!</v>
      </c>
      <c r="Z83" s="9" t="e">
        <f>'Финансирование (2)'!#REF!-Финансирование!W81</f>
        <v>#REF!</v>
      </c>
      <c r="AA83" s="9" t="e">
        <f>'Финансирование (2)'!#REF!-Финансирование!X81</f>
        <v>#REF!</v>
      </c>
      <c r="AB83" s="31"/>
      <c r="AC83" s="31"/>
      <c r="AD83" s="31"/>
      <c r="AE83" s="31"/>
    </row>
    <row r="84" spans="1:31" ht="32.25" customHeight="1" x14ac:dyDescent="0.2">
      <c r="A84" s="161">
        <v>47</v>
      </c>
      <c r="B84" s="147" t="s">
        <v>53</v>
      </c>
      <c r="C84" s="147"/>
      <c r="D84" s="147"/>
      <c r="E84" s="147"/>
      <c r="F84" s="147"/>
      <c r="G84" s="147"/>
      <c r="H84" s="147"/>
      <c r="I84" s="9">
        <f t="shared" si="31"/>
        <v>691570000</v>
      </c>
      <c r="J84" s="9">
        <f>SUM(J85:J87)</f>
        <v>55458000</v>
      </c>
      <c r="K84" s="9">
        <f t="shared" ref="K84:L84" si="32">SUM(K85:K87)</f>
        <v>401440000</v>
      </c>
      <c r="L84" s="9">
        <f t="shared" si="32"/>
        <v>234672000</v>
      </c>
      <c r="M84" s="9">
        <f>'Финансирование (2)'!J84-Финансирование!J82</f>
        <v>0</v>
      </c>
      <c r="N84" s="9">
        <f>'Финансирование (2)'!K84-Финансирование!K82</f>
        <v>0</v>
      </c>
      <c r="O84" s="9">
        <f>'Финансирование (2)'!L84-Финансирование!L82</f>
        <v>0</v>
      </c>
      <c r="P84" s="9">
        <f>'Финансирование (2)'!M84-Финансирование!M82</f>
        <v>0</v>
      </c>
      <c r="Q84" s="9">
        <f>'Финансирование (2)'!N84-Финансирование!N82</f>
        <v>0</v>
      </c>
      <c r="R84" s="9">
        <f>'Финансирование (2)'!O84-Финансирование!O82</f>
        <v>0</v>
      </c>
      <c r="S84" s="9">
        <f>'Финансирование (2)'!P84-Финансирование!P82</f>
        <v>0</v>
      </c>
      <c r="T84" s="9">
        <f>'Финансирование (2)'!Q84-Финансирование!Q82</f>
        <v>9353273.2800000012</v>
      </c>
      <c r="U84" s="9">
        <f>'Финансирование (2)'!R84-Финансирование!R82</f>
        <v>34180236.37000002</v>
      </c>
      <c r="V84" s="9" t="e">
        <f>'Финансирование (2)'!#REF!-Финансирование!S82</f>
        <v>#REF!</v>
      </c>
      <c r="W84" s="9" t="e">
        <f>'Финансирование (2)'!#REF!-Финансирование!T82</f>
        <v>#REF!</v>
      </c>
      <c r="X84" s="9" t="e">
        <f>'Финансирование (2)'!#REF!-Финансирование!U82</f>
        <v>#REF!</v>
      </c>
      <c r="Y84" s="9" t="e">
        <f>'Финансирование (2)'!#REF!-Финансирование!V82</f>
        <v>#REF!</v>
      </c>
      <c r="Z84" s="9" t="e">
        <f>'Финансирование (2)'!#REF!-Финансирование!W82</f>
        <v>#REF!</v>
      </c>
      <c r="AA84" s="9" t="e">
        <f>'Финансирование (2)'!#REF!-Финансирование!X82</f>
        <v>#REF!</v>
      </c>
      <c r="AB84" s="5"/>
      <c r="AC84" s="5"/>
      <c r="AD84" s="5"/>
      <c r="AE84" s="5"/>
    </row>
    <row r="85" spans="1:31" ht="32.25" customHeight="1" x14ac:dyDescent="0.2">
      <c r="A85" s="175"/>
      <c r="B85" s="148" t="s">
        <v>112</v>
      </c>
      <c r="C85" s="148"/>
      <c r="D85" s="148"/>
      <c r="E85" s="148"/>
      <c r="F85" s="148"/>
      <c r="G85" s="148"/>
      <c r="H85" s="148"/>
      <c r="I85" s="86">
        <f t="shared" si="31"/>
        <v>499000</v>
      </c>
      <c r="J85" s="86">
        <f t="shared" ref="J85:L86" si="33">J33</f>
        <v>0</v>
      </c>
      <c r="K85" s="86">
        <f t="shared" si="33"/>
        <v>0</v>
      </c>
      <c r="L85" s="86">
        <f t="shared" si="33"/>
        <v>499000</v>
      </c>
      <c r="M85" s="9">
        <f>'Финансирование (2)'!J85-Финансирование!J83</f>
        <v>0</v>
      </c>
      <c r="N85" s="9">
        <f>'Финансирование (2)'!K85-Финансирование!K83</f>
        <v>0</v>
      </c>
      <c r="O85" s="9">
        <f>'Финансирование (2)'!L85-Финансирование!L83</f>
        <v>0</v>
      </c>
      <c r="P85" s="9">
        <f>'Финансирование (2)'!M85-Финансирование!M83</f>
        <v>0</v>
      </c>
      <c r="Q85" s="9">
        <f>'Финансирование (2)'!N85-Финансирование!N83</f>
        <v>0</v>
      </c>
      <c r="R85" s="9">
        <f>'Финансирование (2)'!O85-Финансирование!O83</f>
        <v>0</v>
      </c>
      <c r="S85" s="9">
        <f>'Финансирование (2)'!P85-Финансирование!P83</f>
        <v>0</v>
      </c>
      <c r="T85" s="9">
        <f>'Финансирование (2)'!Q85-Финансирование!Q83</f>
        <v>9353273.2800000012</v>
      </c>
      <c r="U85" s="9">
        <f>'Финансирование (2)'!R85-Финансирование!R83</f>
        <v>28187369.040000007</v>
      </c>
      <c r="V85" s="9" t="e">
        <f>'Финансирование (2)'!#REF!-Финансирование!S83</f>
        <v>#REF!</v>
      </c>
      <c r="W85" s="9" t="e">
        <f>'Финансирование (2)'!#REF!-Финансирование!T83</f>
        <v>#REF!</v>
      </c>
      <c r="X85" s="9" t="e">
        <f>'Финансирование (2)'!#REF!-Финансирование!U83</f>
        <v>#REF!</v>
      </c>
      <c r="Y85" s="9" t="e">
        <f>'Финансирование (2)'!#REF!-Финансирование!V83</f>
        <v>#REF!</v>
      </c>
      <c r="Z85" s="9" t="e">
        <f>'Финансирование (2)'!#REF!-Финансирование!W83</f>
        <v>#REF!</v>
      </c>
      <c r="AA85" s="9" t="e">
        <f>'Финансирование (2)'!#REF!-Финансирование!X83</f>
        <v>#REF!</v>
      </c>
      <c r="AB85" s="5"/>
      <c r="AC85" s="5"/>
      <c r="AD85" s="5"/>
      <c r="AE85" s="5"/>
    </row>
    <row r="86" spans="1:31" ht="32.25" customHeight="1" x14ac:dyDescent="0.2">
      <c r="A86" s="175"/>
      <c r="B86" s="148" t="s">
        <v>54</v>
      </c>
      <c r="C86" s="148"/>
      <c r="D86" s="148"/>
      <c r="E86" s="148"/>
      <c r="F86" s="148"/>
      <c r="G86" s="148"/>
      <c r="H86" s="148"/>
      <c r="I86" s="86">
        <f t="shared" si="31"/>
        <v>99000000</v>
      </c>
      <c r="J86" s="86">
        <f t="shared" si="33"/>
        <v>0</v>
      </c>
      <c r="K86" s="86">
        <f t="shared" si="33"/>
        <v>0</v>
      </c>
      <c r="L86" s="86">
        <f t="shared" si="33"/>
        <v>99000000</v>
      </c>
      <c r="M86" s="9">
        <f>'Финансирование (2)'!J86-Финансирование!J84</f>
        <v>0</v>
      </c>
      <c r="N86" s="9">
        <f>'Финансирование (2)'!K86-Финансирование!K84</f>
        <v>0</v>
      </c>
      <c r="O86" s="9">
        <f>'Финансирование (2)'!L86-Финансирование!L84</f>
        <v>0</v>
      </c>
      <c r="P86" s="9">
        <f>'Финансирование (2)'!M86-Финансирование!M84</f>
        <v>0</v>
      </c>
      <c r="Q86" s="9">
        <f>'Финансирование (2)'!N86-Финансирование!N84</f>
        <v>0</v>
      </c>
      <c r="R86" s="9">
        <f>'Финансирование (2)'!O86-Финансирование!O84</f>
        <v>0</v>
      </c>
      <c r="S86" s="9">
        <f>'Финансирование (2)'!P86-Финансирование!P84</f>
        <v>0</v>
      </c>
      <c r="T86" s="9">
        <f>'Финансирование (2)'!Q86-Финансирование!Q84</f>
        <v>0</v>
      </c>
      <c r="U86" s="9">
        <f>'Финансирование (2)'!R86-Финансирование!R84</f>
        <v>5992867.3300000001</v>
      </c>
      <c r="V86" s="9" t="e">
        <f>'Финансирование (2)'!#REF!-Финансирование!S84</f>
        <v>#REF!</v>
      </c>
      <c r="W86" s="9" t="e">
        <f>'Финансирование (2)'!#REF!-Финансирование!T84</f>
        <v>#REF!</v>
      </c>
      <c r="X86" s="9" t="e">
        <f>'Финансирование (2)'!#REF!-Финансирование!U84</f>
        <v>#REF!</v>
      </c>
      <c r="Y86" s="9" t="e">
        <f>'Финансирование (2)'!#REF!-Финансирование!V84</f>
        <v>#REF!</v>
      </c>
      <c r="Z86" s="9" t="e">
        <f>'Финансирование (2)'!#REF!-Финансирование!W84</f>
        <v>#REF!</v>
      </c>
      <c r="AA86" s="9" t="e">
        <f>'Финансирование (2)'!#REF!-Финансирование!X84</f>
        <v>#REF!</v>
      </c>
      <c r="AB86" s="5"/>
      <c r="AC86" s="5"/>
      <c r="AD86" s="5"/>
      <c r="AE86" s="5"/>
    </row>
    <row r="87" spans="1:31" ht="32.25" customHeight="1" x14ac:dyDescent="0.2">
      <c r="A87" s="175"/>
      <c r="B87" s="148" t="s">
        <v>39</v>
      </c>
      <c r="C87" s="148"/>
      <c r="D87" s="148"/>
      <c r="E87" s="148"/>
      <c r="F87" s="148"/>
      <c r="G87" s="148"/>
      <c r="H87" s="148"/>
      <c r="I87" s="86">
        <f>SUM(J87:R87)</f>
        <v>592071000</v>
      </c>
      <c r="J87" s="86">
        <f>J32</f>
        <v>55458000</v>
      </c>
      <c r="K87" s="86">
        <f t="shared" ref="K87:L87" si="34">K32</f>
        <v>401440000</v>
      </c>
      <c r="L87" s="86">
        <f t="shared" si="34"/>
        <v>135173000</v>
      </c>
      <c r="M87" s="9">
        <f>'Финансирование (2)'!J87-Финансирование!J85</f>
        <v>0</v>
      </c>
      <c r="N87" s="9">
        <f>'Финансирование (2)'!K87-Финансирование!K85</f>
        <v>0</v>
      </c>
      <c r="O87" s="9">
        <f>'Финансирование (2)'!L87-Финансирование!L85</f>
        <v>0</v>
      </c>
      <c r="P87" s="9">
        <f>'Финансирование (2)'!M87-Финансирование!M85</f>
        <v>0</v>
      </c>
      <c r="Q87" s="9">
        <f>'Финансирование (2)'!N87-Финансирование!N85</f>
        <v>0</v>
      </c>
      <c r="R87" s="9">
        <f>'Финансирование (2)'!O87-Финансирование!O85</f>
        <v>0</v>
      </c>
      <c r="S87" s="9">
        <f>'Финансирование (2)'!P87-Финансирование!P85</f>
        <v>0</v>
      </c>
      <c r="T87" s="9">
        <f>'Финансирование (2)'!Q87-Финансирование!Q85</f>
        <v>0</v>
      </c>
      <c r="U87" s="9">
        <f>'Финансирование (2)'!R87-Финансирование!R85</f>
        <v>0</v>
      </c>
      <c r="V87" s="9" t="e">
        <f>'Финансирование (2)'!#REF!-Финансирование!S85</f>
        <v>#REF!</v>
      </c>
      <c r="W87" s="9" t="e">
        <f>'Финансирование (2)'!#REF!-Финансирование!T85</f>
        <v>#REF!</v>
      </c>
      <c r="X87" s="9" t="e">
        <f>'Финансирование (2)'!#REF!-Финансирование!U85</f>
        <v>#REF!</v>
      </c>
      <c r="Y87" s="9" t="e">
        <f>'Финансирование (2)'!#REF!-Финансирование!V85</f>
        <v>#REF!</v>
      </c>
      <c r="Z87" s="9" t="e">
        <f>'Финансирование (2)'!#REF!-Финансирование!W85</f>
        <v>#REF!</v>
      </c>
      <c r="AA87" s="9" t="e">
        <f>'Финансирование (2)'!#REF!-Финансирование!X85</f>
        <v>#REF!</v>
      </c>
      <c r="AB87" s="5"/>
      <c r="AC87" s="5"/>
      <c r="AD87" s="5"/>
      <c r="AE87" s="5"/>
    </row>
    <row r="88" spans="1:31" ht="32.25" customHeight="1" x14ac:dyDescent="0.2">
      <c r="A88" s="175"/>
      <c r="B88" s="147" t="s">
        <v>55</v>
      </c>
      <c r="C88" s="147"/>
      <c r="D88" s="147"/>
      <c r="E88" s="147"/>
      <c r="F88" s="147"/>
      <c r="G88" s="147"/>
      <c r="H88" s="147"/>
      <c r="I88" s="9">
        <f>SUM(J88:R88)</f>
        <v>696121431.86000001</v>
      </c>
      <c r="J88" s="9">
        <f>SUM(J89:J91)</f>
        <v>55458000</v>
      </c>
      <c r="K88" s="9">
        <f t="shared" ref="K88:L88" si="35">SUM(K89:K91)</f>
        <v>404055729.36000001</v>
      </c>
      <c r="L88" s="9">
        <f t="shared" si="35"/>
        <v>236607702.5</v>
      </c>
      <c r="M88" s="9">
        <f>'Финансирование (2)'!J88-Финансирование!J86</f>
        <v>0</v>
      </c>
      <c r="N88" s="9">
        <f>'Финансирование (2)'!K88-Финансирование!K86</f>
        <v>0</v>
      </c>
      <c r="O88" s="9">
        <f>'Финансирование (2)'!L88-Финансирование!L86</f>
        <v>0</v>
      </c>
      <c r="P88" s="9">
        <f>'Финансирование (2)'!M88-Финансирование!M86</f>
        <v>0</v>
      </c>
      <c r="Q88" s="9">
        <f>'Финансирование (2)'!N88-Финансирование!N86</f>
        <v>0</v>
      </c>
      <c r="R88" s="9">
        <f>'Финансирование (2)'!O88-Финансирование!O86</f>
        <v>0</v>
      </c>
      <c r="S88" s="9">
        <f>'Финансирование (2)'!P88-Финансирование!P86</f>
        <v>0</v>
      </c>
      <c r="T88" s="9">
        <f>'Финансирование (2)'!Q88-Финансирование!Q86</f>
        <v>9353273.2800000012</v>
      </c>
      <c r="U88" s="9">
        <f>'Финансирование (2)'!R88-Финансирование!R86</f>
        <v>34180236.37000002</v>
      </c>
      <c r="V88" s="9" t="e">
        <f>'Финансирование (2)'!#REF!-Финансирование!S86</f>
        <v>#REF!</v>
      </c>
      <c r="W88" s="9" t="e">
        <f>'Финансирование (2)'!#REF!-Финансирование!T86</f>
        <v>#REF!</v>
      </c>
      <c r="X88" s="9" t="e">
        <f>'Финансирование (2)'!#REF!-Финансирование!U86</f>
        <v>#REF!</v>
      </c>
      <c r="Y88" s="9" t="e">
        <f>'Финансирование (2)'!#REF!-Финансирование!V86</f>
        <v>#REF!</v>
      </c>
      <c r="Z88" s="9" t="e">
        <f>'Финансирование (2)'!#REF!-Финансирование!W86</f>
        <v>#REF!</v>
      </c>
      <c r="AA88" s="9" t="e">
        <f>'Финансирование (2)'!#REF!-Финансирование!X86</f>
        <v>#REF!</v>
      </c>
      <c r="AB88" s="5"/>
      <c r="AC88" s="5"/>
      <c r="AD88" s="5"/>
      <c r="AE88" s="5"/>
    </row>
    <row r="89" spans="1:31" ht="32.25" customHeight="1" x14ac:dyDescent="0.2">
      <c r="A89" s="175"/>
      <c r="B89" s="148" t="s">
        <v>112</v>
      </c>
      <c r="C89" s="148"/>
      <c r="D89" s="148"/>
      <c r="E89" s="148"/>
      <c r="F89" s="148"/>
      <c r="G89" s="148"/>
      <c r="H89" s="148"/>
      <c r="I89" s="9">
        <f>SUM(J89:R89)</f>
        <v>5050431.8599999994</v>
      </c>
      <c r="J89" s="9">
        <f>J28+J85</f>
        <v>0</v>
      </c>
      <c r="K89" s="9">
        <f t="shared" ref="K89:L89" si="36">K28+K85</f>
        <v>2615729.36</v>
      </c>
      <c r="L89" s="9">
        <f t="shared" si="36"/>
        <v>2434702.5</v>
      </c>
      <c r="M89" s="9">
        <f>'Финансирование (2)'!J89-Финансирование!J87</f>
        <v>0</v>
      </c>
      <c r="N89" s="9">
        <f>'Финансирование (2)'!K89-Финансирование!K87</f>
        <v>0</v>
      </c>
      <c r="O89" s="9">
        <f>'Финансирование (2)'!L89-Финансирование!L87</f>
        <v>0</v>
      </c>
      <c r="P89" s="9">
        <f>'Финансирование (2)'!M89-Финансирование!M87</f>
        <v>0</v>
      </c>
      <c r="Q89" s="9">
        <f>'Финансирование (2)'!N89-Финансирование!N87</f>
        <v>0</v>
      </c>
      <c r="R89" s="9">
        <f>'Финансирование (2)'!O89-Финансирование!O87</f>
        <v>0</v>
      </c>
      <c r="S89" s="9">
        <f>'Финансирование (2)'!P89-Финансирование!P87</f>
        <v>0</v>
      </c>
      <c r="T89" s="9">
        <f>'Финансирование (2)'!Q89-Финансирование!Q87</f>
        <v>9353273.2800000012</v>
      </c>
      <c r="U89" s="9">
        <f>'Финансирование (2)'!R89-Финансирование!R87</f>
        <v>28187369.040000007</v>
      </c>
      <c r="V89" s="9" t="e">
        <f>'Финансирование (2)'!#REF!-Финансирование!S87</f>
        <v>#REF!</v>
      </c>
      <c r="W89" s="9" t="e">
        <f>'Финансирование (2)'!#REF!-Финансирование!T87</f>
        <v>#REF!</v>
      </c>
      <c r="X89" s="9" t="e">
        <f>'Финансирование (2)'!#REF!-Финансирование!U87</f>
        <v>#REF!</v>
      </c>
      <c r="Y89" s="9" t="e">
        <f>'Финансирование (2)'!#REF!-Финансирование!V87</f>
        <v>#REF!</v>
      </c>
      <c r="Z89" s="9" t="e">
        <f>'Финансирование (2)'!#REF!-Финансирование!W87</f>
        <v>#REF!</v>
      </c>
      <c r="AA89" s="9" t="e">
        <f>'Финансирование (2)'!#REF!-Финансирование!X87</f>
        <v>#REF!</v>
      </c>
      <c r="AB89" s="5"/>
      <c r="AC89" s="5"/>
      <c r="AD89" s="5"/>
      <c r="AE89" s="5"/>
    </row>
    <row r="90" spans="1:31" ht="32.25" customHeight="1" x14ac:dyDescent="0.2">
      <c r="A90" s="175"/>
      <c r="B90" s="148" t="s">
        <v>56</v>
      </c>
      <c r="C90" s="148"/>
      <c r="D90" s="148"/>
      <c r="E90" s="148"/>
      <c r="F90" s="148"/>
      <c r="G90" s="148"/>
      <c r="H90" s="148"/>
      <c r="I90" s="9">
        <f t="shared" si="15"/>
        <v>99000000</v>
      </c>
      <c r="J90" s="9">
        <f>J86</f>
        <v>0</v>
      </c>
      <c r="K90" s="9">
        <f t="shared" ref="K90:L90" si="37">K86</f>
        <v>0</v>
      </c>
      <c r="L90" s="9">
        <f t="shared" si="37"/>
        <v>99000000</v>
      </c>
      <c r="M90" s="9">
        <f>'Финансирование (2)'!J90-Финансирование!J88</f>
        <v>0</v>
      </c>
      <c r="N90" s="9">
        <f>'Финансирование (2)'!K90-Финансирование!K88</f>
        <v>0</v>
      </c>
      <c r="O90" s="9">
        <f>'Финансирование (2)'!L90-Финансирование!L88</f>
        <v>0</v>
      </c>
      <c r="P90" s="9">
        <f>'Финансирование (2)'!M90-Финансирование!M88</f>
        <v>0</v>
      </c>
      <c r="Q90" s="9">
        <f>'Финансирование (2)'!N90-Финансирование!N88</f>
        <v>0</v>
      </c>
      <c r="R90" s="9">
        <f>'Финансирование (2)'!O90-Финансирование!O88</f>
        <v>0</v>
      </c>
      <c r="S90" s="9">
        <f>'Финансирование (2)'!P90-Финансирование!P88</f>
        <v>0</v>
      </c>
      <c r="T90" s="9">
        <f>'Финансирование (2)'!Q90-Финансирование!Q88</f>
        <v>0</v>
      </c>
      <c r="U90" s="9">
        <f>'Финансирование (2)'!R90-Финансирование!R88</f>
        <v>5992867.3300000001</v>
      </c>
      <c r="V90" s="9" t="e">
        <f>'Финансирование (2)'!#REF!-Финансирование!S88</f>
        <v>#REF!</v>
      </c>
      <c r="W90" s="9" t="e">
        <f>'Финансирование (2)'!#REF!-Финансирование!T88</f>
        <v>#REF!</v>
      </c>
      <c r="X90" s="9" t="e">
        <f>'Финансирование (2)'!#REF!-Финансирование!U88</f>
        <v>#REF!</v>
      </c>
      <c r="Y90" s="9" t="e">
        <f>'Финансирование (2)'!#REF!-Финансирование!V88</f>
        <v>#REF!</v>
      </c>
      <c r="Z90" s="9" t="e">
        <f>'Финансирование (2)'!#REF!-Финансирование!W88</f>
        <v>#REF!</v>
      </c>
      <c r="AA90" s="9" t="e">
        <f>'Финансирование (2)'!#REF!-Финансирование!X88</f>
        <v>#REF!</v>
      </c>
      <c r="AB90" s="5"/>
      <c r="AC90" s="5"/>
      <c r="AD90" s="5"/>
      <c r="AE90" s="5"/>
    </row>
    <row r="91" spans="1:31" ht="32.25" customHeight="1" x14ac:dyDescent="0.2">
      <c r="A91" s="176"/>
      <c r="B91" s="148" t="s">
        <v>39</v>
      </c>
      <c r="C91" s="148"/>
      <c r="D91" s="148"/>
      <c r="E91" s="148"/>
      <c r="F91" s="148"/>
      <c r="G91" s="148"/>
      <c r="H91" s="148"/>
      <c r="I91" s="9">
        <f>SUM(J91:R91)</f>
        <v>592071000</v>
      </c>
      <c r="J91" s="9">
        <f>J29+J87</f>
        <v>55458000</v>
      </c>
      <c r="K91" s="9">
        <f t="shared" ref="K91:L91" si="38">K29+K87</f>
        <v>401440000</v>
      </c>
      <c r="L91" s="9">
        <f t="shared" si="38"/>
        <v>135173000</v>
      </c>
      <c r="M91" s="9">
        <f>'Финансирование (2)'!J91-Финансирование!J89</f>
        <v>0</v>
      </c>
      <c r="N91" s="9">
        <f>'Финансирование (2)'!K91-Финансирование!K89</f>
        <v>0</v>
      </c>
      <c r="O91" s="9">
        <f>'Финансирование (2)'!L91-Финансирование!L89</f>
        <v>0</v>
      </c>
      <c r="P91" s="9">
        <f>'Финансирование (2)'!M91-Финансирование!M89</f>
        <v>0</v>
      </c>
      <c r="Q91" s="9">
        <f>'Финансирование (2)'!N91-Финансирование!N89</f>
        <v>0</v>
      </c>
      <c r="R91" s="9">
        <f>'Финансирование (2)'!O91-Финансирование!O89</f>
        <v>0</v>
      </c>
      <c r="S91" s="9">
        <f>'Финансирование (2)'!P91-Финансирование!P89</f>
        <v>0</v>
      </c>
      <c r="T91" s="9">
        <f>'Финансирование (2)'!Q91-Финансирование!Q89</f>
        <v>0</v>
      </c>
      <c r="U91" s="9">
        <f>'Финансирование (2)'!R91-Финансирование!R89</f>
        <v>0</v>
      </c>
      <c r="V91" s="9" t="e">
        <f>'Финансирование (2)'!#REF!-Финансирование!S89</f>
        <v>#REF!</v>
      </c>
      <c r="W91" s="9" t="e">
        <f>'Финансирование (2)'!#REF!-Финансирование!T89</f>
        <v>#REF!</v>
      </c>
      <c r="X91" s="9" t="e">
        <f>'Финансирование (2)'!#REF!-Финансирование!U89</f>
        <v>#REF!</v>
      </c>
      <c r="Y91" s="9" t="e">
        <f>'Финансирование (2)'!#REF!-Финансирование!V89</f>
        <v>#REF!</v>
      </c>
      <c r="Z91" s="9" t="e">
        <f>'Финансирование (2)'!#REF!-Финансирование!W89</f>
        <v>#REF!</v>
      </c>
      <c r="AA91" s="9" t="e">
        <f>'Финансирование (2)'!#REF!-Финансирование!X89</f>
        <v>#REF!</v>
      </c>
      <c r="AB91" s="5"/>
      <c r="AC91" s="5"/>
      <c r="AD91" s="5"/>
      <c r="AE91" s="5"/>
    </row>
    <row r="92" spans="1:31" ht="32.25" customHeight="1" x14ac:dyDescent="0.2">
      <c r="A92" s="10"/>
      <c r="B92" s="11"/>
      <c r="C92" s="11"/>
      <c r="D92" s="11"/>
      <c r="E92" s="11"/>
      <c r="F92" s="11"/>
      <c r="G92" s="11"/>
      <c r="H92" s="11"/>
      <c r="I92" s="12"/>
      <c r="J92" s="13"/>
      <c r="K92" s="13"/>
      <c r="L92" s="13"/>
      <c r="M92" s="13"/>
      <c r="N92" s="13"/>
      <c r="O92" s="13"/>
      <c r="P92" s="13"/>
      <c r="Q92" s="13"/>
      <c r="R92" s="13"/>
      <c r="S92" s="9"/>
      <c r="T92" s="9"/>
      <c r="U92" s="9"/>
      <c r="Y92" s="76"/>
      <c r="Z92" s="76"/>
      <c r="AA92" s="76"/>
    </row>
    <row r="93" spans="1:31" ht="32.25" customHeight="1" x14ac:dyDescent="0.2">
      <c r="A93" s="10"/>
      <c r="B93" s="11"/>
      <c r="C93" s="11"/>
      <c r="D93" s="11"/>
      <c r="E93" s="11"/>
      <c r="F93" s="11"/>
      <c r="G93" s="11"/>
      <c r="H93" s="11"/>
      <c r="I93" s="12"/>
      <c r="J93" s="13"/>
      <c r="K93" s="13"/>
      <c r="L93" s="13"/>
      <c r="M93" s="13"/>
      <c r="N93" s="13"/>
      <c r="O93" s="13"/>
      <c r="P93" s="13"/>
      <c r="Q93" s="13"/>
      <c r="R93" s="13"/>
      <c r="S93" s="9"/>
      <c r="T93" s="9"/>
      <c r="U93" s="9"/>
      <c r="Y93" s="76"/>
      <c r="Z93" s="76"/>
      <c r="AA93" s="76"/>
    </row>
    <row r="94" spans="1:31" ht="32.25" customHeight="1" x14ac:dyDescent="0.2">
      <c r="A94" s="10"/>
      <c r="B94" s="172" t="s">
        <v>94</v>
      </c>
      <c r="C94" s="172"/>
      <c r="D94" s="14"/>
      <c r="E94" s="14"/>
      <c r="F94" s="14"/>
      <c r="G94" s="14"/>
      <c r="H94" s="173" t="s">
        <v>95</v>
      </c>
      <c r="I94" s="173"/>
      <c r="J94" s="173"/>
      <c r="K94" s="15"/>
      <c r="L94" s="13"/>
      <c r="M94" s="13"/>
      <c r="N94" s="13"/>
      <c r="O94" s="13"/>
      <c r="P94" s="13"/>
      <c r="Q94" s="13"/>
      <c r="R94" s="13"/>
      <c r="Y94" s="76"/>
      <c r="Z94" s="76"/>
      <c r="AA94" s="76"/>
    </row>
    <row r="95" spans="1:31" ht="32.25" customHeight="1" x14ac:dyDescent="0.2">
      <c r="A95" s="10"/>
      <c r="B95" s="11"/>
      <c r="C95" s="11"/>
      <c r="D95" s="11"/>
      <c r="E95" s="11"/>
      <c r="F95" s="11"/>
      <c r="G95" s="11"/>
      <c r="H95" s="11"/>
      <c r="I95" s="12"/>
      <c r="J95" s="13"/>
      <c r="K95" s="13"/>
      <c r="L95" s="13"/>
      <c r="M95" s="13"/>
      <c r="N95" s="13"/>
      <c r="O95" s="13"/>
      <c r="P95" s="13"/>
      <c r="Q95" s="13"/>
      <c r="R95" s="13"/>
      <c r="Y95" s="76"/>
      <c r="Z95" s="76"/>
      <c r="AA95" s="76"/>
    </row>
    <row r="96" spans="1:31" ht="32.25" customHeight="1" x14ac:dyDescent="0.2">
      <c r="A96" s="10"/>
      <c r="B96" s="11"/>
      <c r="C96" s="11"/>
      <c r="D96" s="11"/>
      <c r="E96" s="11"/>
      <c r="F96" s="11"/>
      <c r="G96" s="11"/>
      <c r="H96" s="11"/>
      <c r="I96" s="12"/>
      <c r="J96" s="13"/>
      <c r="K96" s="13"/>
      <c r="L96" s="13"/>
      <c r="M96" s="13"/>
      <c r="N96" s="13"/>
      <c r="O96" s="13"/>
      <c r="P96" s="13"/>
      <c r="Q96" s="13"/>
      <c r="R96" s="13"/>
      <c r="Y96" s="76"/>
      <c r="Z96" s="76"/>
      <c r="AA96" s="76"/>
    </row>
    <row r="97" spans="1:27" ht="32.25" customHeight="1" x14ac:dyDescent="0.2">
      <c r="A97" s="10"/>
      <c r="B97" s="11"/>
      <c r="C97" s="11"/>
      <c r="D97" s="11"/>
      <c r="E97" s="11"/>
      <c r="F97" s="11"/>
      <c r="G97" s="11"/>
      <c r="H97" s="11"/>
      <c r="I97" s="12"/>
      <c r="J97" s="13"/>
      <c r="K97" s="13"/>
      <c r="L97" s="13"/>
      <c r="M97" s="13"/>
      <c r="N97" s="13"/>
      <c r="O97" s="13"/>
      <c r="P97" s="13"/>
      <c r="Q97" s="13"/>
      <c r="R97" s="13"/>
      <c r="Y97" s="76"/>
      <c r="Z97" s="76"/>
      <c r="AA97" s="76"/>
    </row>
    <row r="98" spans="1:27" ht="32.25" customHeight="1" x14ac:dyDescent="0.2">
      <c r="A98" s="10"/>
      <c r="B98" s="11"/>
      <c r="C98" s="11"/>
      <c r="D98" s="11"/>
      <c r="E98" s="11"/>
      <c r="F98" s="11"/>
      <c r="G98" s="11"/>
      <c r="H98" s="11"/>
      <c r="I98" s="12"/>
      <c r="J98" s="13"/>
      <c r="K98" s="13"/>
      <c r="L98" s="13"/>
      <c r="M98" s="13"/>
      <c r="N98" s="13"/>
      <c r="O98" s="13"/>
      <c r="P98" s="13"/>
      <c r="Q98" s="13"/>
      <c r="R98" s="13"/>
      <c r="Y98" s="76"/>
      <c r="Z98" s="76"/>
      <c r="AA98" s="76"/>
    </row>
    <row r="99" spans="1:27" ht="32.25" customHeight="1" x14ac:dyDescent="0.2">
      <c r="A99" s="10"/>
      <c r="B99" s="11"/>
      <c r="C99" s="11"/>
      <c r="D99" s="11"/>
      <c r="E99" s="11"/>
      <c r="F99" s="11"/>
      <c r="G99" s="11"/>
      <c r="H99" s="11"/>
      <c r="I99" s="12"/>
      <c r="J99" s="13"/>
      <c r="K99" s="13"/>
      <c r="L99" s="13"/>
      <c r="M99" s="13"/>
      <c r="N99" s="13"/>
      <c r="O99" s="13"/>
      <c r="P99" s="13"/>
      <c r="Q99" s="13"/>
      <c r="R99" s="13"/>
      <c r="Y99" s="76"/>
      <c r="Z99" s="76"/>
      <c r="AA99" s="76"/>
    </row>
    <row r="100" spans="1:27" ht="32.25" customHeight="1" x14ac:dyDescent="0.2">
      <c r="A100" s="10"/>
      <c r="B100" s="11"/>
      <c r="C100" s="11"/>
      <c r="D100" s="11"/>
      <c r="E100" s="11"/>
      <c r="F100" s="11"/>
      <c r="G100" s="11"/>
      <c r="H100" s="11"/>
      <c r="I100" s="12"/>
      <c r="J100" s="13"/>
      <c r="K100" s="13"/>
      <c r="L100" s="13"/>
      <c r="M100" s="13"/>
      <c r="N100" s="13"/>
      <c r="O100" s="13"/>
      <c r="P100" s="13"/>
      <c r="Q100" s="13"/>
      <c r="R100" s="13"/>
      <c r="Y100" s="76"/>
      <c r="Z100" s="76"/>
      <c r="AA100" s="76"/>
    </row>
    <row r="101" spans="1:27" ht="32.25" customHeight="1" x14ac:dyDescent="0.2">
      <c r="A101" s="10"/>
      <c r="B101" s="11"/>
      <c r="C101" s="11"/>
      <c r="D101" s="11"/>
      <c r="E101" s="11"/>
      <c r="F101" s="11"/>
      <c r="G101" s="11"/>
      <c r="H101" s="11"/>
      <c r="I101" s="12"/>
      <c r="J101" s="13"/>
      <c r="K101" s="13"/>
      <c r="L101" s="13"/>
      <c r="M101" s="13"/>
      <c r="N101" s="13"/>
      <c r="O101" s="13"/>
      <c r="P101" s="13"/>
      <c r="Q101" s="13"/>
      <c r="R101" s="13"/>
      <c r="Y101" s="76"/>
      <c r="Z101" s="76"/>
      <c r="AA101" s="76"/>
    </row>
    <row r="102" spans="1:27" ht="32.25" customHeight="1" x14ac:dyDescent="0.2">
      <c r="A102" s="10"/>
      <c r="B102" s="11"/>
      <c r="C102" s="11"/>
      <c r="D102" s="11"/>
      <c r="E102" s="11"/>
      <c r="F102" s="11"/>
      <c r="G102" s="11"/>
      <c r="H102" s="11"/>
      <c r="I102" s="12"/>
      <c r="J102" s="13"/>
      <c r="K102" s="13"/>
      <c r="L102" s="13"/>
      <c r="M102" s="13"/>
      <c r="N102" s="13"/>
      <c r="O102" s="13"/>
      <c r="P102" s="13"/>
      <c r="Q102" s="13"/>
      <c r="R102" s="13"/>
      <c r="Y102" s="76"/>
      <c r="Z102" s="76"/>
      <c r="AA102" s="76"/>
    </row>
    <row r="103" spans="1:27" ht="32.25" customHeight="1" x14ac:dyDescent="0.2">
      <c r="A103" s="10"/>
      <c r="B103" s="11"/>
      <c r="C103" s="11"/>
      <c r="D103" s="11"/>
      <c r="E103" s="11"/>
      <c r="F103" s="11"/>
      <c r="G103" s="11"/>
      <c r="H103" s="11"/>
      <c r="I103" s="12"/>
      <c r="J103" s="13"/>
      <c r="K103" s="13"/>
      <c r="L103" s="13"/>
      <c r="M103" s="13"/>
      <c r="N103" s="13"/>
      <c r="O103" s="13"/>
      <c r="P103" s="13"/>
      <c r="Q103" s="13"/>
      <c r="R103" s="13"/>
      <c r="Y103" s="76"/>
      <c r="Z103" s="76"/>
      <c r="AA103" s="76"/>
    </row>
    <row r="104" spans="1:27" ht="32.25" customHeight="1" x14ac:dyDescent="0.2">
      <c r="A104" s="10"/>
      <c r="B104" s="11"/>
      <c r="C104" s="11"/>
      <c r="D104" s="11"/>
      <c r="E104" s="11"/>
      <c r="F104" s="11"/>
      <c r="G104" s="11"/>
      <c r="H104" s="11"/>
      <c r="I104" s="12"/>
      <c r="J104" s="13"/>
      <c r="K104" s="13"/>
      <c r="L104" s="13"/>
      <c r="M104" s="13"/>
      <c r="N104" s="13"/>
      <c r="O104" s="13"/>
      <c r="P104" s="13"/>
      <c r="Q104" s="13"/>
      <c r="R104" s="13"/>
      <c r="Y104" s="76"/>
      <c r="Z104" s="76"/>
      <c r="AA104" s="76"/>
    </row>
    <row r="105" spans="1:27" ht="32.25" customHeight="1" x14ac:dyDescent="0.2">
      <c r="A105" s="10"/>
      <c r="B105" s="11"/>
      <c r="C105" s="11"/>
      <c r="D105" s="11"/>
      <c r="E105" s="11"/>
      <c r="F105" s="11"/>
      <c r="G105" s="11"/>
      <c r="H105" s="11"/>
      <c r="I105" s="12"/>
      <c r="J105" s="13"/>
      <c r="K105" s="13"/>
      <c r="L105" s="13"/>
      <c r="M105" s="13"/>
      <c r="N105" s="13"/>
      <c r="O105" s="13"/>
      <c r="P105" s="13"/>
      <c r="Q105" s="13"/>
      <c r="R105" s="13"/>
      <c r="Y105" s="76"/>
      <c r="Z105" s="76"/>
      <c r="AA105" s="76"/>
    </row>
    <row r="106" spans="1:27" ht="32.25" customHeight="1" x14ac:dyDescent="0.2">
      <c r="A106" s="10"/>
      <c r="B106" s="11"/>
      <c r="C106" s="11"/>
      <c r="D106" s="11"/>
      <c r="E106" s="11"/>
      <c r="F106" s="11"/>
      <c r="G106" s="11"/>
      <c r="H106" s="11"/>
      <c r="I106" s="12"/>
      <c r="J106" s="13"/>
      <c r="K106" s="13"/>
      <c r="L106" s="13"/>
      <c r="M106" s="13"/>
      <c r="N106" s="13"/>
      <c r="O106" s="13"/>
      <c r="P106" s="13"/>
      <c r="Q106" s="13"/>
      <c r="R106" s="13"/>
      <c r="Y106" s="76"/>
      <c r="Z106" s="76"/>
      <c r="AA106" s="76"/>
    </row>
    <row r="107" spans="1:27" ht="32.25" customHeight="1" x14ac:dyDescent="0.2">
      <c r="A107" s="10"/>
      <c r="B107" s="11"/>
      <c r="C107" s="11"/>
      <c r="D107" s="11"/>
      <c r="E107" s="11"/>
      <c r="F107" s="11"/>
      <c r="G107" s="11"/>
      <c r="H107" s="11"/>
      <c r="I107" s="12"/>
      <c r="J107" s="13"/>
      <c r="K107" s="13"/>
      <c r="L107" s="13"/>
      <c r="M107" s="13"/>
      <c r="N107" s="13"/>
      <c r="O107" s="13"/>
      <c r="P107" s="13"/>
      <c r="Q107" s="13"/>
      <c r="R107" s="13"/>
      <c r="Y107" s="76"/>
      <c r="Z107" s="76"/>
      <c r="AA107" s="76"/>
    </row>
    <row r="108" spans="1:27" ht="32.25" customHeight="1" x14ac:dyDescent="0.2">
      <c r="A108" s="10"/>
      <c r="B108" s="11"/>
      <c r="C108" s="11"/>
      <c r="D108" s="11"/>
      <c r="E108" s="11"/>
      <c r="F108" s="11"/>
      <c r="G108" s="11"/>
      <c r="H108" s="11"/>
      <c r="I108" s="12"/>
      <c r="J108" s="13"/>
      <c r="K108" s="13"/>
      <c r="L108" s="13"/>
      <c r="M108" s="13"/>
      <c r="N108" s="13"/>
      <c r="O108" s="13"/>
      <c r="P108" s="13"/>
      <c r="Q108" s="13"/>
      <c r="R108" s="13"/>
      <c r="Y108" s="76"/>
      <c r="Z108" s="76"/>
      <c r="AA108" s="76"/>
    </row>
    <row r="109" spans="1:27" ht="32.25" customHeight="1" x14ac:dyDescent="0.2">
      <c r="A109" s="10"/>
      <c r="B109" s="11"/>
      <c r="C109" s="11"/>
      <c r="D109" s="11"/>
      <c r="E109" s="11"/>
      <c r="F109" s="11"/>
      <c r="G109" s="11"/>
      <c r="H109" s="11"/>
      <c r="I109" s="12"/>
      <c r="J109" s="13"/>
      <c r="K109" s="13"/>
      <c r="L109" s="13"/>
      <c r="M109" s="13"/>
      <c r="N109" s="13"/>
      <c r="O109" s="13"/>
      <c r="P109" s="13"/>
      <c r="Q109" s="13"/>
      <c r="R109" s="13"/>
      <c r="Y109" s="76"/>
      <c r="Z109" s="76"/>
      <c r="AA109" s="76"/>
    </row>
    <row r="110" spans="1:27" x14ac:dyDescent="0.2">
      <c r="A110" s="3"/>
      <c r="I110" s="6">
        <f>I6-I88</f>
        <v>-597129922.21000004</v>
      </c>
      <c r="J110" s="6">
        <f>J6-J88</f>
        <v>0</v>
      </c>
      <c r="K110" s="6">
        <f t="shared" ref="K110:R110" si="39">K6-K88</f>
        <v>-404055729.36000001</v>
      </c>
      <c r="L110" s="6">
        <f t="shared" si="39"/>
        <v>-236607702.5</v>
      </c>
      <c r="M110" s="6">
        <f t="shared" si="39"/>
        <v>0</v>
      </c>
      <c r="N110" s="6">
        <f t="shared" si="39"/>
        <v>0</v>
      </c>
      <c r="O110" s="6">
        <f t="shared" si="39"/>
        <v>0</v>
      </c>
      <c r="P110" s="6">
        <f t="shared" si="39"/>
        <v>0</v>
      </c>
      <c r="Q110" s="6">
        <f t="shared" si="39"/>
        <v>9353273.2800000012</v>
      </c>
      <c r="R110" s="6">
        <f t="shared" si="39"/>
        <v>34180236.36999999</v>
      </c>
      <c r="Y110" s="77" t="e">
        <f t="shared" ref="Y110:AA110" si="40">Y6-Y88</f>
        <v>#REF!</v>
      </c>
      <c r="Z110" s="77" t="e">
        <f t="shared" si="40"/>
        <v>#REF!</v>
      </c>
      <c r="AA110" s="77" t="e">
        <f t="shared" si="40"/>
        <v>#REF!</v>
      </c>
    </row>
    <row r="111" spans="1:27" x14ac:dyDescent="0.2">
      <c r="A111" s="3"/>
      <c r="I111" s="6">
        <f>SUM(I89:I91)</f>
        <v>696121431.86000001</v>
      </c>
    </row>
    <row r="112" spans="1:27" x14ac:dyDescent="0.2">
      <c r="I112" s="6">
        <f>I111-I6</f>
        <v>597129922.21000004</v>
      </c>
      <c r="N112" s="6">
        <v>128904675.3</v>
      </c>
    </row>
    <row r="113" spans="14:15" x14ac:dyDescent="0.2">
      <c r="N113" s="6">
        <f>N112-N88</f>
        <v>128904675.3</v>
      </c>
    </row>
    <row r="115" spans="14:15" x14ac:dyDescent="0.2">
      <c r="N115" s="6">
        <f>N57+N58+N70</f>
        <v>0</v>
      </c>
      <c r="O115" s="6">
        <v>97913076.920000002</v>
      </c>
    </row>
    <row r="116" spans="14:15" x14ac:dyDescent="0.2">
      <c r="N116" s="6">
        <f>N53+N54+N55+N72</f>
        <v>0</v>
      </c>
      <c r="O116" s="6">
        <f>N90+N89</f>
        <v>0</v>
      </c>
    </row>
    <row r="117" spans="14:15" x14ac:dyDescent="0.2">
      <c r="N117" s="6">
        <f>SUM(N115:N116)</f>
        <v>0</v>
      </c>
    </row>
    <row r="118" spans="14:15" x14ac:dyDescent="0.2">
      <c r="N118" s="6">
        <f>N112-N115</f>
        <v>128904675.3</v>
      </c>
    </row>
  </sheetData>
  <mergeCells count="90">
    <mergeCell ref="B94:C94"/>
    <mergeCell ref="H94:J94"/>
    <mergeCell ref="A84:A91"/>
    <mergeCell ref="B84:H84"/>
    <mergeCell ref="B85:H85"/>
    <mergeCell ref="B86:H86"/>
    <mergeCell ref="B87:H87"/>
    <mergeCell ref="B88:H88"/>
    <mergeCell ref="B89:H89"/>
    <mergeCell ref="B90:H90"/>
    <mergeCell ref="B91:H91"/>
    <mergeCell ref="A77:A78"/>
    <mergeCell ref="B77:B78"/>
    <mergeCell ref="C77:C78"/>
    <mergeCell ref="A79:A80"/>
    <mergeCell ref="B79:B80"/>
    <mergeCell ref="C79:C80"/>
    <mergeCell ref="A72:A73"/>
    <mergeCell ref="B72:B73"/>
    <mergeCell ref="C72:C73"/>
    <mergeCell ref="A75:A76"/>
    <mergeCell ref="B75:B76"/>
    <mergeCell ref="C75:C76"/>
    <mergeCell ref="A60:A62"/>
    <mergeCell ref="B60:B62"/>
    <mergeCell ref="C60:C62"/>
    <mergeCell ref="A70:A71"/>
    <mergeCell ref="B70:B71"/>
    <mergeCell ref="C70:C71"/>
    <mergeCell ref="A55:A56"/>
    <mergeCell ref="B55:B56"/>
    <mergeCell ref="C55:C56"/>
    <mergeCell ref="A57:A59"/>
    <mergeCell ref="B57:B59"/>
    <mergeCell ref="C57:C58"/>
    <mergeCell ref="A49:A50"/>
    <mergeCell ref="B49:B50"/>
    <mergeCell ref="C49:C50"/>
    <mergeCell ref="A53:A54"/>
    <mergeCell ref="B53:B54"/>
    <mergeCell ref="C53:C54"/>
    <mergeCell ref="T35:T36"/>
    <mergeCell ref="U35:U36"/>
    <mergeCell ref="Y35:Y36"/>
    <mergeCell ref="Z35:Z36"/>
    <mergeCell ref="AA35:AA36"/>
    <mergeCell ref="Q35:Q36"/>
    <mergeCell ref="R35:R36"/>
    <mergeCell ref="S35:S36"/>
    <mergeCell ref="A37:A42"/>
    <mergeCell ref="B37:B42"/>
    <mergeCell ref="C37:C39"/>
    <mergeCell ref="C40:C42"/>
    <mergeCell ref="N35:N36"/>
    <mergeCell ref="G35:G36"/>
    <mergeCell ref="H35:H36"/>
    <mergeCell ref="J35:J36"/>
    <mergeCell ref="K35:K36"/>
    <mergeCell ref="L35:L36"/>
    <mergeCell ref="M35:M36"/>
    <mergeCell ref="A31:A36"/>
    <mergeCell ref="B31:B36"/>
    <mergeCell ref="F35:F36"/>
    <mergeCell ref="A20:P20"/>
    <mergeCell ref="A26:A29"/>
    <mergeCell ref="B27:H27"/>
    <mergeCell ref="B28:H28"/>
    <mergeCell ref="B29:H29"/>
    <mergeCell ref="A30:P30"/>
    <mergeCell ref="O35:O36"/>
    <mergeCell ref="P35:P36"/>
    <mergeCell ref="C31:C34"/>
    <mergeCell ref="C35:C36"/>
    <mergeCell ref="E35:E36"/>
    <mergeCell ref="B5:O5"/>
    <mergeCell ref="A7:A10"/>
    <mergeCell ref="B7:B10"/>
    <mergeCell ref="C7:C10"/>
    <mergeCell ref="A17:A19"/>
    <mergeCell ref="B17:B19"/>
    <mergeCell ref="C17:C19"/>
    <mergeCell ref="A1:M1"/>
    <mergeCell ref="N1:R1"/>
    <mergeCell ref="A2:P2"/>
    <mergeCell ref="A3:A4"/>
    <mergeCell ref="B3:B4"/>
    <mergeCell ref="C3:C4"/>
    <mergeCell ref="D3:D4"/>
    <mergeCell ref="E3:H3"/>
    <mergeCell ref="I3:R3"/>
  </mergeCells>
  <pageMargins left="0.78740157480314965" right="0.78740157480314965" top="1.3779527559055118" bottom="0.39370078740157483" header="0.31496062992125984" footer="0.31496062992125984"/>
  <pageSetup paperSize="9" scale="39" fitToHeight="7" orientation="landscape" r:id="rId1"/>
  <rowBreaks count="1" manualBreakCount="1">
    <brk id="71" max="2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vt:i4>
      </vt:variant>
      <vt:variant>
        <vt:lpstr>Именованные диапазоны</vt:lpstr>
      </vt:variant>
      <vt:variant>
        <vt:i4>19</vt:i4>
      </vt:variant>
    </vt:vector>
  </HeadingPairs>
  <TitlesOfParts>
    <vt:vector size="27" baseType="lpstr">
      <vt:lpstr>Финансирование</vt:lpstr>
      <vt:lpstr>Мероприятия</vt:lpstr>
      <vt:lpstr>Финансирование (2)</vt:lpstr>
      <vt:lpstr>Мероприятия (3)</vt:lpstr>
      <vt:lpstr>Мероприятия (2)</vt:lpstr>
      <vt:lpstr>Утверждено07</vt:lpstr>
      <vt:lpstr>РАЗНИЦА</vt:lpstr>
      <vt:lpstr>Финансирование (Разница)</vt:lpstr>
      <vt:lpstr>Мероприятия!OLE_LINK1</vt:lpstr>
      <vt:lpstr>'Мероприятия (2)'!OLE_LINK1</vt:lpstr>
      <vt:lpstr>'Мероприятия (3)'!OLE_LINK1</vt:lpstr>
      <vt:lpstr>Мероприятия!Заголовки_для_печати</vt:lpstr>
      <vt:lpstr>'Мероприятия (2)'!Заголовки_для_печати</vt:lpstr>
      <vt:lpstr>'Мероприятия (3)'!Заголовки_для_печати</vt:lpstr>
      <vt:lpstr>РАЗНИЦА!Заголовки_для_печати</vt:lpstr>
      <vt:lpstr>Утверждено07!Заголовки_для_печати</vt:lpstr>
      <vt:lpstr>Финансирование!Заголовки_для_печати</vt:lpstr>
      <vt:lpstr>'Финансирование (2)'!Заголовки_для_печати</vt:lpstr>
      <vt:lpstr>'Финансирование (Разница)'!Заголовки_для_печати</vt:lpstr>
      <vt:lpstr>Мероприятия!Область_печати</vt:lpstr>
      <vt:lpstr>'Мероприятия (2)'!Область_печати</vt:lpstr>
      <vt:lpstr>'Мероприятия (3)'!Область_печати</vt:lpstr>
      <vt:lpstr>РАЗНИЦА!Область_печати</vt:lpstr>
      <vt:lpstr>Утверждено07!Область_печати</vt:lpstr>
      <vt:lpstr>Финансирование!Область_печати</vt:lpstr>
      <vt:lpstr>'Финансирование (2)'!Область_печати</vt:lpstr>
      <vt:lpstr>'Финансирование (Разница)'!Область_печати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cp:lastPrinted>2026-03-24T12:50:56Z</cp:lastPrinted>
  <dcterms:created xsi:type="dcterms:W3CDTF">2020-11-10T13:49:42Z</dcterms:created>
  <dcterms:modified xsi:type="dcterms:W3CDTF">2026-03-30T07:48:45Z</dcterms:modified>
</cp:coreProperties>
</file>