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" yWindow="876" windowWidth="15480" windowHeight="1068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Лист1!$9:$13</definedName>
  </definedNames>
  <calcPr calcId="144525"/>
</workbook>
</file>

<file path=xl/calcChain.xml><?xml version="1.0" encoding="utf-8"?>
<calcChain xmlns="http://schemas.openxmlformats.org/spreadsheetml/2006/main">
  <c r="H46" i="1" l="1"/>
  <c r="H57" i="1" l="1"/>
  <c r="K14" i="1" l="1"/>
  <c r="K17" i="1"/>
  <c r="K18" i="1"/>
  <c r="K21" i="1"/>
  <c r="K22" i="1"/>
  <c r="K27" i="1"/>
  <c r="K26" i="1"/>
  <c r="E56" i="1"/>
  <c r="E62" i="1"/>
  <c r="E63" i="1"/>
  <c r="K60" i="1"/>
  <c r="K59" i="1" s="1"/>
  <c r="K61" i="1"/>
  <c r="K55" i="1"/>
  <c r="K31" i="1" s="1"/>
  <c r="E24" i="1"/>
  <c r="E23" i="1"/>
  <c r="E28" i="1"/>
  <c r="E29" i="1"/>
  <c r="E32" i="1"/>
  <c r="E33" i="1"/>
  <c r="E36" i="1"/>
  <c r="E37" i="1"/>
  <c r="E39" i="1"/>
  <c r="E40" i="1"/>
  <c r="E41" i="1"/>
  <c r="E42" i="1"/>
  <c r="E43" i="1"/>
  <c r="E44" i="1"/>
  <c r="E45" i="1"/>
  <c r="E46" i="1"/>
  <c r="E47" i="1"/>
  <c r="E48" i="1"/>
  <c r="E50" i="1"/>
  <c r="E51" i="1"/>
  <c r="E52" i="1"/>
  <c r="E53" i="1"/>
  <c r="E54" i="1"/>
  <c r="F49" i="1"/>
  <c r="G49" i="1"/>
  <c r="H49" i="1"/>
  <c r="I49" i="1"/>
  <c r="J49" i="1"/>
  <c r="K49" i="1"/>
  <c r="K34" i="1" l="1"/>
  <c r="E49" i="1"/>
  <c r="K46" i="1"/>
  <c r="K35" i="1"/>
  <c r="K38" i="1"/>
  <c r="K30" i="1" l="1"/>
  <c r="J41" i="1"/>
  <c r="K25" i="1" l="1"/>
  <c r="F35" i="1"/>
  <c r="G38" i="1"/>
  <c r="H38" i="1"/>
  <c r="I38" i="1"/>
  <c r="J38" i="1"/>
  <c r="J35" i="1" s="1"/>
  <c r="E38" i="1" l="1"/>
  <c r="I32" i="1"/>
  <c r="I28" i="1" s="1"/>
  <c r="I23" i="1" s="1"/>
  <c r="I19" i="1" s="1"/>
  <c r="I15" i="1" s="1"/>
  <c r="I37" i="1"/>
  <c r="I33" i="1" s="1"/>
  <c r="I29" i="1" s="1"/>
  <c r="I24" i="1" s="1"/>
  <c r="I20" i="1" s="1"/>
  <c r="I16" i="1" s="1"/>
  <c r="H37" i="1"/>
  <c r="H33" i="1" s="1"/>
  <c r="H29" i="1" s="1"/>
  <c r="H24" i="1" s="1"/>
  <c r="H20" i="1" s="1"/>
  <c r="H16" i="1" s="1"/>
  <c r="I36" i="1"/>
  <c r="H36" i="1"/>
  <c r="G37" i="1"/>
  <c r="G33" i="1" s="1"/>
  <c r="G29" i="1" s="1"/>
  <c r="G24" i="1" s="1"/>
  <c r="G20" i="1" s="1"/>
  <c r="G36" i="1"/>
  <c r="G35" i="1" s="1"/>
  <c r="G16" i="1" l="1"/>
  <c r="E16" i="1" s="1"/>
  <c r="E20" i="1"/>
  <c r="H35" i="1"/>
  <c r="G32" i="1"/>
  <c r="G28" i="1" s="1"/>
  <c r="G23" i="1" s="1"/>
  <c r="G19" i="1" s="1"/>
  <c r="I35" i="1"/>
  <c r="H32" i="1"/>
  <c r="H28" i="1" s="1"/>
  <c r="H23" i="1" s="1"/>
  <c r="H19" i="1" s="1"/>
  <c r="H15" i="1" s="1"/>
  <c r="E35" i="1" l="1"/>
  <c r="G15" i="1"/>
  <c r="E15" i="1" s="1"/>
  <c r="E19" i="1"/>
  <c r="J61" i="1"/>
  <c r="J60" i="1" s="1"/>
  <c r="J59" i="1" s="1"/>
  <c r="J55" i="1"/>
  <c r="J46" i="1"/>
  <c r="J34" i="1" s="1"/>
  <c r="J30" i="1" s="1"/>
  <c r="J25" i="1" s="1"/>
  <c r="J26" i="1" l="1"/>
  <c r="J21" i="1"/>
  <c r="J17" i="1" s="1"/>
  <c r="J31" i="1"/>
  <c r="J27" i="1" l="1"/>
  <c r="J22" i="1"/>
  <c r="I41" i="1"/>
  <c r="H41" i="1"/>
  <c r="G41" i="1"/>
  <c r="J14" i="1" l="1"/>
  <c r="J18" i="1"/>
  <c r="I46" i="1"/>
  <c r="G46" i="1"/>
  <c r="F46" i="1"/>
  <c r="H61" i="1"/>
  <c r="H55" i="1"/>
  <c r="H60" i="1" l="1"/>
  <c r="E61" i="1"/>
  <c r="E55" i="1"/>
  <c r="H34" i="1"/>
  <c r="H31" i="1"/>
  <c r="H59" i="1" l="1"/>
  <c r="E59" i="1" s="1"/>
  <c r="E60" i="1"/>
  <c r="H26" i="1"/>
  <c r="E26" i="1" s="1"/>
  <c r="H30" i="1"/>
  <c r="H25" i="1" s="1"/>
  <c r="H27" i="1"/>
  <c r="H22" i="1"/>
  <c r="G61" i="1"/>
  <c r="G60" i="1" s="1"/>
  <c r="G55" i="1"/>
  <c r="H14" i="1" l="1"/>
  <c r="H18" i="1"/>
  <c r="H21" i="1"/>
  <c r="G34" i="1"/>
  <c r="G30" i="1" s="1"/>
  <c r="G31" i="1"/>
  <c r="G59" i="1"/>
  <c r="G26" i="1"/>
  <c r="F61" i="1"/>
  <c r="I61" i="1"/>
  <c r="I60" i="1" s="1"/>
  <c r="F55" i="1"/>
  <c r="I55" i="1"/>
  <c r="I65" i="1"/>
  <c r="G25" i="1" l="1"/>
  <c r="H17" i="1"/>
  <c r="F60" i="1"/>
  <c r="F59" i="1" s="1"/>
  <c r="I34" i="1"/>
  <c r="E34" i="1" s="1"/>
  <c r="F34" i="1"/>
  <c r="G27" i="1"/>
  <c r="G22" i="1"/>
  <c r="F31" i="1"/>
  <c r="F27" i="1" s="1"/>
  <c r="I31" i="1"/>
  <c r="I59" i="1"/>
  <c r="I26" i="1"/>
  <c r="I27" i="1" l="1"/>
  <c r="E27" i="1" s="1"/>
  <c r="E31" i="1"/>
  <c r="I30" i="1"/>
  <c r="E30" i="1" s="1"/>
  <c r="G21" i="1"/>
  <c r="F26" i="1"/>
  <c r="G14" i="1"/>
  <c r="G18" i="1"/>
  <c r="F22" i="1"/>
  <c r="F14" i="1"/>
  <c r="I22" i="1"/>
  <c r="I18" i="1" l="1"/>
  <c r="E18" i="1" s="1"/>
  <c r="E22" i="1"/>
  <c r="I14" i="1"/>
  <c r="E14" i="1" s="1"/>
  <c r="I25" i="1"/>
  <c r="E25" i="1" s="1"/>
  <c r="F18" i="1"/>
  <c r="G17" i="1"/>
  <c r="I21" i="1" l="1"/>
  <c r="E21" i="1" s="1"/>
  <c r="I17" i="1" l="1"/>
  <c r="E17" i="1" s="1"/>
</calcChain>
</file>

<file path=xl/sharedStrings.xml><?xml version="1.0" encoding="utf-8"?>
<sst xmlns="http://schemas.openxmlformats.org/spreadsheetml/2006/main" count="141" uniqueCount="72">
  <si>
    <t>№      п/п</t>
  </si>
  <si>
    <t>Проверка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</si>
  <si>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</si>
  <si>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</si>
  <si>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</si>
  <si>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</si>
  <si>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Ответственные исполнители, соисполнители, участники</t>
  </si>
  <si>
    <t>Обеспечивающая подпрограмма                                                                                         "Обеспечение эффективности управления"</t>
  </si>
  <si>
    <t>7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</si>
  <si>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</si>
  <si>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</si>
  <si>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</si>
  <si>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</si>
  <si>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</si>
  <si>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</si>
  <si>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Приложение 2 </t>
  </si>
  <si>
    <t>12</t>
  </si>
  <si>
    <t>13</t>
  </si>
  <si>
    <t>14</t>
  </si>
  <si>
    <t>15</t>
  </si>
  <si>
    <t>16</t>
  </si>
  <si>
    <t>17</t>
  </si>
  <si>
    <t>18</t>
  </si>
  <si>
    <t>Абрамычева Т.Ю. т. 39-23-76</t>
  </si>
  <si>
    <r>
      <t>Мероприятие 1.1.2    По</t>
    </r>
    <r>
      <rPr>
        <sz val="10"/>
        <rFont val="Arial Cyr"/>
        <charset val="204"/>
      </rPr>
      <t>дготовка землеустроительной документации, необходимой для оформления земельных участков</t>
    </r>
  </si>
  <si>
    <r>
      <t xml:space="preserve">Мероприятие 1.3.1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</si>
  <si>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</si>
  <si>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1.3.3   </t>
    </r>
    <r>
      <rPr>
        <sz val="10"/>
        <rFont val="Arial Cyr"/>
        <charset val="204"/>
      </rPr>
      <t>Проведение работ по рекламному оформлению города</t>
    </r>
  </si>
  <si>
    <t>Задача 1.4  Оформление правоустанавливающих и правоподтверждающих документов на объекты недвижимости казны</t>
  </si>
  <si>
    <t>Цель 1  Управление, распоряжение муниципальным имуществом и земельными участками</t>
  </si>
  <si>
    <t>Цель 1  Обеспечение эффективного управления и распоряжения муниципальным имуществом и земельными участками</t>
  </si>
  <si>
    <t>2024                                                 год</t>
  </si>
  <si>
    <r>
      <t xml:space="preserve">Мероприятие 1.2.2  </t>
    </r>
    <r>
      <rPr>
        <sz val="10"/>
        <rFont val="Arial Cyr"/>
        <charset val="204"/>
      </rPr>
      <t>Проведение мероприятий по приобретению в муниципальную собственность имущества (жилых помещений) во исполнение решений судов</t>
    </r>
  </si>
  <si>
    <t>19</t>
  </si>
  <si>
    <t>Задача 1.2  Обеспечение жилищных прав собственников помещений в домовладениях, признанных аварийными и подлежащими сносу или реконструкции.</t>
  </si>
  <si>
    <t>Задача 1.1  Обеспечение эффективного управления и распоряжения муниципальным имуществом и земельными участками</t>
  </si>
  <si>
    <t>Всего</t>
  </si>
  <si>
    <t>Федеральный бюджет</t>
  </si>
  <si>
    <t>Бюджет АО</t>
  </si>
  <si>
    <t>БюджетАО</t>
  </si>
  <si>
    <t>20</t>
  </si>
  <si>
    <t>2025                                                 год</t>
  </si>
  <si>
    <t>21</t>
  </si>
  <si>
    <r>
      <t xml:space="preserve">Мероприятие 1.1.4 
</t>
    </r>
    <r>
      <rPr>
        <sz val="10"/>
        <rFont val="Arial Cyr"/>
        <charset val="204"/>
      </rPr>
      <t>Образование земельных участков, необходимых для эксплуатации многоквартирных домов</t>
    </r>
  </si>
  <si>
    <t>Начальник управления                                                                              Е.А. Сафронова</t>
  </si>
  <si>
    <t>к муниципальной программе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</si>
  <si>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</si>
  <si>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муниципального образования "Городской округ город Астрахань"</t>
  </si>
  <si>
    <t>Бюджет МО                         "Городской округ город Астрахань"</t>
  </si>
  <si>
    <t>Задача 1.2  Улучшение технического состояния зданий и помещений администрации муниципального образования "Городской округ город Астрахань"</t>
  </si>
  <si>
    <t>Задача 1.1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</si>
  <si>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r>
      <t xml:space="preserve">Мероприятие 1.1.1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муниципального образования "Городской округ город Астрахань"</t>
    </r>
  </si>
  <si>
    <r>
      <t xml:space="preserve">Мероприятие 1.1.3   </t>
    </r>
    <r>
      <rPr>
        <sz val="10"/>
        <rFont val="Arial Cyr"/>
        <charset val="204"/>
      </rPr>
      <t xml:space="preserve">Выполнение комплексных кадастровых работ на территории муниципального образования "Городской округ город Астрахань" </t>
    </r>
  </si>
  <si>
    <r>
      <t xml:space="preserve">Мероприятие 1.2.1  </t>
    </r>
    <r>
      <rPr>
        <sz val="10"/>
        <rFont val="Arial Cyr"/>
        <charset val="204"/>
      </rPr>
      <t>Проведение мероприятий по изъятию и выкупу для муниципальных нужд муниципального образования "Городской округ город Астрахань" домовладений, признанных аварийными и подлежащими сносу или реконструкции</t>
    </r>
  </si>
  <si>
    <t>Задача 1.3  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</si>
  <si>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r>
      <t xml:space="preserve">Мероприятие 1.3.2  </t>
    </r>
    <r>
      <rPr>
        <sz val="10"/>
        <rFont val="Arial Cyr"/>
        <charset val="204"/>
      </rPr>
      <t xml:space="preserve">Проведение мероприятий, направленных на обеспечение эффективного и рационального использования земельных участков и объектов недвижимости </t>
    </r>
  </si>
  <si>
    <r>
      <rPr>
        <b/>
        <sz val="10"/>
        <rFont val="Arial Cyr"/>
        <charset val="204"/>
      </rPr>
      <t xml:space="preserve">Мероприятие 1.3.4 </t>
    </r>
    <r>
      <rPr>
        <sz val="10"/>
        <rFont val="Arial Cyr"/>
        <charset val="204"/>
      </rPr>
      <t xml:space="preserve"> Проведение мероприятий по оценке недвижимого имущества и земельных участков, подготовка сведений на объекты недвижимого имущества</t>
    </r>
  </si>
  <si>
    <r>
      <t xml:space="preserve">Мероприятие 1.4.1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"Городской округ город Астрахань"</t>
    </r>
  </si>
  <si>
    <t>Подпрограмма 2                                                                                        "Техническое обслуживание зданий и помещений администрации муниципального образования "Городской округ город Астрахань"</t>
  </si>
  <si>
    <t xml:space="preserve">Цель 1  Улучшение технического состояния зданий и помещений администрации муниципального образования «Городской округ город Астрахань» </t>
  </si>
  <si>
    <t xml:space="preserve">Задача 1.1 Техническое обеспечение зданий и помещений администрации муниципального образования «Городской округ город Астрахань» </t>
  </si>
  <si>
    <t>22</t>
  </si>
  <si>
    <t>2026                                                 год</t>
  </si>
  <si>
    <r>
      <t xml:space="preserve">Мероприятие 1.1.1 </t>
    </r>
    <r>
      <rPr>
        <sz val="10"/>
        <rFont val="Arial Cyr"/>
        <charset val="204"/>
      </rPr>
      <t>Содержание и обслуживание зданий и помещений администрации муниципального образования "Городской округ город Астрахань"</t>
    </r>
  </si>
  <si>
    <t>23</t>
  </si>
  <si>
    <t>24</t>
  </si>
  <si>
    <t>Задача 1.5                                                                                         Обеспечение жилищных прав нанимателей жилых помещений в домовладениях, признанных аварийными и подлежащими сносу или реконструкции.</t>
  </si>
  <si>
    <t>Мероприятие 1.5.1                                                                                            Подготовка технической документации на жилые помещения в домовладениях, признанных аварийными и подлежащими сносу или реконструкции.</t>
  </si>
  <si>
    <t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Управление по коммунальному хозяйству и благоустройству администрации муниципального образования "Город Астрахань"</t>
  </si>
  <si>
    <t xml:space="preserve"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</t>
  </si>
  <si>
    <t xml:space="preserve">Управление муниципального имущества администрации муниципального образования "Городской округ город Астрахань" </t>
  </si>
  <si>
    <t>Жилищное управление администрации муниципального образования "Городской округ 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</si>
</sst>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7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  <font>
      <b/>
      <sz val="12"/>
      <color rgb="FFC00000"/>
      <name val="Arial Cyr"/>
      <charset val="204"/>
    </font>
    <font>
      <b/>
      <sz val="12"/>
      <color theme="8" tint="-0.249977111117893"/>
      <name val="Arial Cyr"/>
      <charset val="204"/>
    </font>
    <font>
      <b/>
      <sz val="8"/>
      <color rgb="FFC00000"/>
      <name val="Arial Cyr"/>
      <charset val="204"/>
    </font>
    <font>
      <b/>
      <sz val="11"/>
      <color rgb="FFC00000"/>
      <name val="Arial Cyr"/>
      <charset val="204"/>
    </font>
    <font>
      <b/>
      <sz val="8"/>
      <color theme="8" tint="-0.249977111117893"/>
      <name val="Arial Cyr"/>
      <charset val="204"/>
    </font>
    <font>
      <b/>
      <sz val="11"/>
      <color theme="8" tint="-0.249977111117893"/>
      <name val="Arial Cyr"/>
      <charset val="204"/>
    </font>
    <font>
      <b/>
      <sz val="8"/>
      <color theme="6" tint="-0.499984740745262"/>
      <name val="Arial Cyr"/>
      <charset val="204"/>
    </font>
    <font>
      <b/>
      <sz val="11"/>
      <color theme="6" tint="-0.499984740745262"/>
      <name val="Arial Cyr"/>
      <charset val="204"/>
    </font>
    <font>
      <b/>
      <sz val="8"/>
      <color rgb="FF0070C0"/>
      <name val="Arial"/>
      <family val="2"/>
      <charset val="204"/>
    </font>
    <font>
      <b/>
      <sz val="11"/>
      <color rgb="FF0070C0"/>
      <name val="Arial Cyr"/>
      <charset val="204"/>
    </font>
    <font>
      <b/>
      <sz val="9"/>
      <color theme="6" tint="-0.499984740745262"/>
      <name val="Arial Cyr"/>
      <charset val="204"/>
    </font>
    <font>
      <b/>
      <sz val="8"/>
      <color rgb="FF0070C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1" fillId="0" borderId="0" xfId="0" applyFont="1" applyFill="1" applyAlignment="1">
      <alignment vertical="center"/>
    </xf>
    <xf numFmtId="3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1" fillId="0" borderId="2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4" fontId="11" fillId="0" borderId="0" xfId="0" applyNumberFormat="1" applyFont="1" applyFill="1" applyAlignment="1">
      <alignment vertical="center"/>
    </xf>
    <xf numFmtId="4" fontId="10" fillId="0" borderId="0" xfId="0" applyNumberFormat="1" applyFont="1" applyFill="1"/>
    <xf numFmtId="0" fontId="0" fillId="0" borderId="0" xfId="0" applyFont="1" applyAlignment="1"/>
    <xf numFmtId="0" fontId="0" fillId="0" borderId="0" xfId="0" applyFont="1" applyFill="1" applyAlignment="1">
      <alignment horizontal="left" vertical="top" wrapText="1"/>
    </xf>
    <xf numFmtId="0" fontId="17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4" fontId="18" fillId="0" borderId="5" xfId="0" applyNumberFormat="1" applyFont="1" applyFill="1" applyBorder="1" applyAlignment="1">
      <alignment horizontal="center" vertical="center" wrapText="1"/>
    </xf>
    <xf numFmtId="4" fontId="10" fillId="0" borderId="5" xfId="0" applyNumberFormat="1" applyFont="1" applyFill="1" applyBorder="1" applyAlignment="1">
      <alignment horizontal="center" vertical="center" wrapText="1"/>
    </xf>
    <xf numFmtId="4" fontId="10" fillId="0" borderId="4" xfId="0" applyNumberFormat="1" applyFont="1" applyFill="1" applyBorder="1" applyAlignment="1">
      <alignment horizontal="center" vertical="center" wrapText="1"/>
    </xf>
    <xf numFmtId="4" fontId="20" fillId="0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24" fillId="0" borderId="5" xfId="0" applyNumberFormat="1" applyFont="1" applyFill="1" applyBorder="1" applyAlignment="1">
      <alignment horizontal="center" vertical="center" wrapText="1"/>
    </xf>
    <xf numFmtId="4" fontId="22" fillId="0" borderId="5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4" fontId="10" fillId="0" borderId="5" xfId="0" applyNumberFormat="1" applyFont="1" applyFill="1" applyBorder="1" applyAlignment="1">
      <alignment horizontal="center" vertical="center"/>
    </xf>
    <xf numFmtId="4" fontId="3" fillId="0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top" wrapText="1"/>
    </xf>
    <xf numFmtId="0" fontId="2" fillId="0" borderId="0" xfId="0" applyFont="1" applyFill="1" applyAlignment="1"/>
    <xf numFmtId="0" fontId="10" fillId="0" borderId="9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vertical="center" wrapText="1"/>
    </xf>
    <xf numFmtId="0" fontId="0" fillId="0" borderId="1" xfId="0" applyFont="1" applyFill="1" applyBorder="1"/>
    <xf numFmtId="0" fontId="0" fillId="2" borderId="0" xfId="0" applyFill="1"/>
    <xf numFmtId="0" fontId="26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5" xfId="0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4" fontId="18" fillId="0" borderId="4" xfId="0" applyNumberFormat="1" applyFont="1" applyFill="1" applyBorder="1" applyAlignment="1">
      <alignment horizontal="center" vertical="center"/>
    </xf>
    <xf numFmtId="4" fontId="10" fillId="0" borderId="4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4" fontId="12" fillId="0" borderId="5" xfId="0" applyNumberFormat="1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11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3" fontId="10" fillId="0" borderId="13" xfId="0" applyNumberFormat="1" applyFont="1" applyFill="1" applyBorder="1" applyAlignment="1">
      <alignment horizontal="center" vertical="center" wrapText="1"/>
    </xf>
    <xf numFmtId="3" fontId="10" fillId="0" borderId="14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2" fillId="0" borderId="7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5" fillId="0" borderId="11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4"/>
  <sheetViews>
    <sheetView tabSelected="1" showWhiteSpace="0" view="pageLayout" topLeftCell="A4" zoomScale="75" zoomScaleNormal="80" zoomScalePageLayoutView="75" workbookViewId="0">
      <selection activeCell="F63" sqref="F63:K63"/>
    </sheetView>
  </sheetViews>
  <sheetFormatPr defaultColWidth="9.109375" defaultRowHeight="13.2" x14ac:dyDescent="0.25"/>
  <cols>
    <col min="1" max="1" width="4.33203125" style="34" customWidth="1"/>
    <col min="2" max="2" width="39.5546875" style="31" customWidth="1"/>
    <col min="3" max="3" width="26" style="17" customWidth="1"/>
    <col min="4" max="4" width="16" style="17" customWidth="1"/>
    <col min="5" max="5" width="16.33203125" style="17" customWidth="1"/>
    <col min="6" max="6" width="16.6640625" style="22" customWidth="1"/>
    <col min="7" max="7" width="16.77734375" style="22" customWidth="1"/>
    <col min="8" max="8" width="15.88671875" style="22" customWidth="1"/>
    <col min="9" max="9" width="15.33203125" style="22" customWidth="1"/>
    <col min="10" max="10" width="17.21875" style="22" customWidth="1"/>
    <col min="11" max="11" width="16" style="80" customWidth="1"/>
    <col min="12" max="12" width="15.5546875" style="17" bestFit="1" customWidth="1"/>
    <col min="13" max="16384" width="9.109375" style="17"/>
  </cols>
  <sheetData>
    <row r="1" spans="1:11" s="35" customFormat="1" ht="12" customHeight="1" x14ac:dyDescent="0.25">
      <c r="A1" s="36"/>
      <c r="B1" s="28"/>
      <c r="D1" s="51"/>
      <c r="E1" s="47"/>
      <c r="F1" s="113" t="s">
        <v>15</v>
      </c>
      <c r="G1" s="113"/>
      <c r="H1" s="113"/>
      <c r="I1" s="113"/>
      <c r="J1" s="113"/>
      <c r="K1" s="113"/>
    </row>
    <row r="2" spans="1:11" s="35" customFormat="1" ht="39" customHeight="1" x14ac:dyDescent="0.25">
      <c r="A2" s="36"/>
      <c r="B2" s="28"/>
      <c r="D2" s="51"/>
      <c r="F2" s="114" t="s">
        <v>45</v>
      </c>
      <c r="G2" s="114"/>
      <c r="H2" s="114"/>
      <c r="I2" s="114"/>
      <c r="J2" s="114"/>
      <c r="K2" s="114"/>
    </row>
    <row r="3" spans="1:11" s="35" customFormat="1" ht="12" customHeight="1" x14ac:dyDescent="0.3">
      <c r="A3" s="36"/>
      <c r="B3" s="28"/>
      <c r="D3" s="47"/>
      <c r="F3" s="113"/>
      <c r="G3" s="113"/>
      <c r="H3" s="113"/>
      <c r="I3" s="113"/>
      <c r="J3" s="113"/>
      <c r="K3" s="23"/>
    </row>
    <row r="4" spans="1:11" s="35" customFormat="1" ht="12" customHeight="1" x14ac:dyDescent="0.3">
      <c r="A4" s="36"/>
      <c r="B4" s="28"/>
      <c r="D4" s="47"/>
      <c r="F4" s="113"/>
      <c r="G4" s="113"/>
      <c r="H4" s="113"/>
      <c r="I4" s="113"/>
      <c r="J4" s="113"/>
      <c r="K4" s="23"/>
    </row>
    <row r="5" spans="1:11" s="35" customFormat="1" ht="12" customHeight="1" x14ac:dyDescent="0.3">
      <c r="A5" s="36"/>
      <c r="B5" s="28"/>
      <c r="D5" s="47"/>
      <c r="F5" s="131"/>
      <c r="G5" s="131"/>
      <c r="H5" s="131"/>
      <c r="I5" s="131"/>
      <c r="J5" s="131"/>
      <c r="K5" s="23"/>
    </row>
    <row r="6" spans="1:11" s="35" customFormat="1" ht="36" customHeight="1" x14ac:dyDescent="0.3">
      <c r="A6" s="36"/>
      <c r="B6" s="28"/>
      <c r="D6" s="23"/>
      <c r="E6" s="75"/>
      <c r="G6" s="23"/>
      <c r="H6" s="23"/>
      <c r="I6" s="23"/>
      <c r="J6" s="23"/>
      <c r="K6" s="23"/>
    </row>
    <row r="7" spans="1:11" s="35" customFormat="1" ht="16.5" customHeight="1" x14ac:dyDescent="0.3">
      <c r="A7" s="130" t="s">
        <v>2</v>
      </c>
      <c r="B7" s="130"/>
      <c r="C7" s="130"/>
      <c r="D7" s="130"/>
      <c r="E7" s="130"/>
      <c r="F7" s="130"/>
      <c r="G7" s="130"/>
      <c r="H7" s="130"/>
      <c r="I7" s="130"/>
      <c r="J7" s="130"/>
      <c r="K7" s="130"/>
    </row>
    <row r="8" spans="1:11" s="35" customFormat="1" ht="16.5" customHeight="1" x14ac:dyDescent="0.3">
      <c r="A8" s="130" t="s">
        <v>46</v>
      </c>
      <c r="B8" s="130"/>
      <c r="C8" s="130"/>
      <c r="D8" s="130"/>
      <c r="E8" s="130"/>
      <c r="F8" s="130"/>
      <c r="G8" s="130"/>
      <c r="H8" s="130"/>
      <c r="I8" s="130"/>
      <c r="J8" s="130"/>
      <c r="K8" s="130"/>
    </row>
    <row r="9" spans="1:11" s="35" customFormat="1" ht="17.25" customHeight="1" thickBot="1" x14ac:dyDescent="0.35">
      <c r="A9" s="32"/>
      <c r="B9" s="29"/>
      <c r="C9" s="24"/>
      <c r="D9" s="24"/>
      <c r="E9" s="24"/>
      <c r="F9" s="25"/>
      <c r="G9" s="25"/>
      <c r="H9" s="25"/>
      <c r="I9" s="25"/>
      <c r="J9" s="25"/>
      <c r="K9" s="79"/>
    </row>
    <row r="10" spans="1:11" s="35" customFormat="1" ht="27.6" customHeight="1" thickTop="1" thickBot="1" x14ac:dyDescent="0.3">
      <c r="A10" s="118" t="s">
        <v>0</v>
      </c>
      <c r="B10" s="120" t="s">
        <v>5</v>
      </c>
      <c r="C10" s="115" t="s">
        <v>6</v>
      </c>
      <c r="D10" s="123" t="s">
        <v>11</v>
      </c>
      <c r="E10" s="126" t="s">
        <v>4</v>
      </c>
      <c r="F10" s="127"/>
      <c r="G10" s="127"/>
      <c r="H10" s="127"/>
      <c r="I10" s="127"/>
      <c r="J10" s="127"/>
      <c r="K10" s="128"/>
    </row>
    <row r="11" spans="1:11" s="35" customFormat="1" ht="15.75" customHeight="1" thickTop="1" x14ac:dyDescent="0.25">
      <c r="A11" s="118"/>
      <c r="B11" s="121"/>
      <c r="C11" s="116"/>
      <c r="D11" s="124"/>
      <c r="E11" s="118" t="s">
        <v>3</v>
      </c>
      <c r="F11" s="102" t="s">
        <v>12</v>
      </c>
      <c r="G11" s="102" t="s">
        <v>13</v>
      </c>
      <c r="H11" s="102" t="s">
        <v>14</v>
      </c>
      <c r="I11" s="102" t="s">
        <v>31</v>
      </c>
      <c r="J11" s="102" t="s">
        <v>41</v>
      </c>
      <c r="K11" s="102" t="s">
        <v>62</v>
      </c>
    </row>
    <row r="12" spans="1:11" s="35" customFormat="1" ht="20.25" customHeight="1" thickBot="1" x14ac:dyDescent="0.3">
      <c r="A12" s="119"/>
      <c r="B12" s="122"/>
      <c r="C12" s="117"/>
      <c r="D12" s="125"/>
      <c r="E12" s="119"/>
      <c r="F12" s="103"/>
      <c r="G12" s="103"/>
      <c r="H12" s="103"/>
      <c r="I12" s="103"/>
      <c r="J12" s="103"/>
      <c r="K12" s="103"/>
    </row>
    <row r="13" spans="1:11" s="26" customFormat="1" thickTop="1" thickBot="1" x14ac:dyDescent="0.3">
      <c r="A13" s="37">
        <v>1</v>
      </c>
      <c r="B13" s="38">
        <v>2</v>
      </c>
      <c r="C13" s="39">
        <v>3</v>
      </c>
      <c r="D13" s="40">
        <v>4</v>
      </c>
      <c r="E13" s="40">
        <v>5</v>
      </c>
      <c r="F13" s="39">
        <v>6</v>
      </c>
      <c r="G13" s="39">
        <v>7</v>
      </c>
      <c r="H13" s="39">
        <v>8</v>
      </c>
      <c r="I13" s="39">
        <v>9</v>
      </c>
      <c r="J13" s="39">
        <v>10</v>
      </c>
      <c r="K13" s="91">
        <v>11</v>
      </c>
    </row>
    <row r="14" spans="1:11" s="26" customFormat="1" ht="30.6" customHeight="1" thickTop="1" x14ac:dyDescent="0.25">
      <c r="A14" s="144">
        <v>1</v>
      </c>
      <c r="B14" s="141" t="s">
        <v>47</v>
      </c>
      <c r="C14" s="138" t="s">
        <v>68</v>
      </c>
      <c r="D14" s="53" t="s">
        <v>3</v>
      </c>
      <c r="E14" s="62">
        <f>F14+G14+H14+I14+J14+K14</f>
        <v>522620564.18000001</v>
      </c>
      <c r="F14" s="62">
        <f t="shared" ref="F14:K14" si="0">F27+F63+F59</f>
        <v>85239854.260000005</v>
      </c>
      <c r="G14" s="62">
        <f t="shared" si="0"/>
        <v>84036068.180000007</v>
      </c>
      <c r="H14" s="62">
        <f t="shared" si="0"/>
        <v>79887450.739999995</v>
      </c>
      <c r="I14" s="62">
        <f t="shared" si="0"/>
        <v>91152397</v>
      </c>
      <c r="J14" s="62">
        <f t="shared" si="0"/>
        <v>91152397</v>
      </c>
      <c r="K14" s="62">
        <f t="shared" si="0"/>
        <v>91152397</v>
      </c>
    </row>
    <row r="15" spans="1:11" s="26" customFormat="1" ht="33" customHeight="1" x14ac:dyDescent="0.25">
      <c r="A15" s="100"/>
      <c r="B15" s="142"/>
      <c r="C15" s="139"/>
      <c r="D15" s="53" t="s">
        <v>37</v>
      </c>
      <c r="E15" s="62">
        <f>F15+G15+H15+I15+J15+K15</f>
        <v>1322113.29</v>
      </c>
      <c r="F15" s="62">
        <v>0</v>
      </c>
      <c r="G15" s="62">
        <f>G19</f>
        <v>593637.69999999995</v>
      </c>
      <c r="H15" s="62">
        <f t="shared" ref="H15:I15" si="1">H19</f>
        <v>728475.59</v>
      </c>
      <c r="I15" s="62">
        <f t="shared" si="1"/>
        <v>0</v>
      </c>
      <c r="J15" s="62">
        <v>0</v>
      </c>
      <c r="K15" s="92">
        <v>0</v>
      </c>
    </row>
    <row r="16" spans="1:11" s="26" customFormat="1" ht="33" customHeight="1" x14ac:dyDescent="0.25">
      <c r="A16" s="100"/>
      <c r="B16" s="142"/>
      <c r="C16" s="139"/>
      <c r="D16" s="53" t="s">
        <v>38</v>
      </c>
      <c r="E16" s="62">
        <f>F16+G16+H16+I16+J16+K16</f>
        <v>218124.81</v>
      </c>
      <c r="F16" s="62">
        <v>0</v>
      </c>
      <c r="G16" s="62">
        <f>G20</f>
        <v>75812.3</v>
      </c>
      <c r="H16" s="62">
        <f t="shared" ref="H16:I16" si="2">H20</f>
        <v>142312.51</v>
      </c>
      <c r="I16" s="62">
        <f t="shared" si="2"/>
        <v>0</v>
      </c>
      <c r="J16" s="62">
        <v>0</v>
      </c>
      <c r="K16" s="92">
        <v>0</v>
      </c>
    </row>
    <row r="17" spans="1:12" s="26" customFormat="1" ht="54.6" customHeight="1" thickBot="1" x14ac:dyDescent="0.3">
      <c r="A17" s="101"/>
      <c r="B17" s="143"/>
      <c r="C17" s="140"/>
      <c r="D17" s="53" t="s">
        <v>48</v>
      </c>
      <c r="E17" s="62">
        <f>F17+G17+H17+I17+J17+K17</f>
        <v>521080326.07999998</v>
      </c>
      <c r="F17" s="62">
        <v>85239854.260000005</v>
      </c>
      <c r="G17" s="62">
        <f>G21+G63</f>
        <v>83366618.180000007</v>
      </c>
      <c r="H17" s="62">
        <f>H21+H63</f>
        <v>79016662.640000001</v>
      </c>
      <c r="I17" s="62">
        <f>I21+I63</f>
        <v>91152397</v>
      </c>
      <c r="J17" s="62">
        <f>J21+J63</f>
        <v>91152397</v>
      </c>
      <c r="K17" s="62">
        <f>K21+K63</f>
        <v>91152397</v>
      </c>
    </row>
    <row r="18" spans="1:12" s="44" customFormat="1" ht="37.200000000000003" customHeight="1" thickTop="1" x14ac:dyDescent="0.25">
      <c r="A18" s="99">
        <v>2</v>
      </c>
      <c r="B18" s="104" t="s">
        <v>29</v>
      </c>
      <c r="C18" s="115" t="s">
        <v>68</v>
      </c>
      <c r="D18" s="43" t="s">
        <v>3</v>
      </c>
      <c r="E18" s="63">
        <f t="shared" ref="E18:E26" si="3">F18+G18+H18+I18+J18+K18</f>
        <v>401723071.18000001</v>
      </c>
      <c r="F18" s="64">
        <f t="shared" ref="F18:K18" si="4">F22+F26</f>
        <v>67868974.260000005</v>
      </c>
      <c r="G18" s="64">
        <f t="shared" si="4"/>
        <v>64659386.18</v>
      </c>
      <c r="H18" s="64">
        <f t="shared" si="4"/>
        <v>60510768.739999995</v>
      </c>
      <c r="I18" s="64">
        <f t="shared" si="4"/>
        <v>69561314</v>
      </c>
      <c r="J18" s="64">
        <f t="shared" si="4"/>
        <v>69561314</v>
      </c>
      <c r="K18" s="64">
        <f t="shared" si="4"/>
        <v>69561314</v>
      </c>
    </row>
    <row r="19" spans="1:12" s="44" customFormat="1" ht="29.4" customHeight="1" x14ac:dyDescent="0.25">
      <c r="A19" s="100"/>
      <c r="B19" s="105"/>
      <c r="C19" s="116"/>
      <c r="D19" s="43" t="s">
        <v>37</v>
      </c>
      <c r="E19" s="63">
        <f t="shared" si="3"/>
        <v>1322113.29</v>
      </c>
      <c r="F19" s="64">
        <v>0</v>
      </c>
      <c r="G19" s="63">
        <f t="shared" ref="G19:I20" si="5">G23</f>
        <v>593637.69999999995</v>
      </c>
      <c r="H19" s="63">
        <f t="shared" si="5"/>
        <v>728475.59</v>
      </c>
      <c r="I19" s="63">
        <f t="shared" si="5"/>
        <v>0</v>
      </c>
      <c r="J19" s="63">
        <v>0</v>
      </c>
      <c r="K19" s="93">
        <v>0</v>
      </c>
    </row>
    <row r="20" spans="1:12" s="44" customFormat="1" ht="32.4" customHeight="1" x14ac:dyDescent="0.25">
      <c r="A20" s="100"/>
      <c r="B20" s="105"/>
      <c r="C20" s="116"/>
      <c r="D20" s="43" t="s">
        <v>39</v>
      </c>
      <c r="E20" s="63">
        <f t="shared" si="3"/>
        <v>218124.81</v>
      </c>
      <c r="F20" s="64">
        <v>0</v>
      </c>
      <c r="G20" s="63">
        <f t="shared" si="5"/>
        <v>75812.3</v>
      </c>
      <c r="H20" s="63">
        <f t="shared" si="5"/>
        <v>142312.51</v>
      </c>
      <c r="I20" s="63">
        <f t="shared" si="5"/>
        <v>0</v>
      </c>
      <c r="J20" s="63">
        <v>0</v>
      </c>
      <c r="K20" s="93">
        <v>0</v>
      </c>
    </row>
    <row r="21" spans="1:12" s="44" customFormat="1" ht="53.4" customHeight="1" x14ac:dyDescent="0.25">
      <c r="A21" s="101"/>
      <c r="B21" s="106"/>
      <c r="C21" s="149"/>
      <c r="D21" s="43" t="s">
        <v>48</v>
      </c>
      <c r="E21" s="63">
        <f t="shared" si="3"/>
        <v>400182833.07999998</v>
      </c>
      <c r="F21" s="64">
        <v>67868974.260000005</v>
      </c>
      <c r="G21" s="63">
        <f>G25+G26</f>
        <v>63989936.18</v>
      </c>
      <c r="H21" s="63">
        <f>H25+H26</f>
        <v>59639980.640000001</v>
      </c>
      <c r="I21" s="63">
        <f>I25+I26</f>
        <v>69561314</v>
      </c>
      <c r="J21" s="63">
        <f>J25+J26</f>
        <v>69561314</v>
      </c>
      <c r="K21" s="63">
        <f>K25+K26</f>
        <v>69561314</v>
      </c>
    </row>
    <row r="22" spans="1:12" s="44" customFormat="1" ht="31.8" customHeight="1" x14ac:dyDescent="0.25">
      <c r="A22" s="99">
        <v>3</v>
      </c>
      <c r="B22" s="104" t="s">
        <v>35</v>
      </c>
      <c r="C22" s="107" t="s">
        <v>69</v>
      </c>
      <c r="D22" s="43" t="s">
        <v>3</v>
      </c>
      <c r="E22" s="63">
        <f t="shared" si="3"/>
        <v>269466445.09000003</v>
      </c>
      <c r="F22" s="64">
        <f t="shared" ref="F22:K22" si="6">F31</f>
        <v>45912408</v>
      </c>
      <c r="G22" s="64">
        <f t="shared" si="6"/>
        <v>42543912.75</v>
      </c>
      <c r="H22" s="64">
        <f t="shared" si="6"/>
        <v>38755959.339999996</v>
      </c>
      <c r="I22" s="64">
        <f t="shared" si="6"/>
        <v>47418055</v>
      </c>
      <c r="J22" s="64">
        <f t="shared" si="6"/>
        <v>47418055</v>
      </c>
      <c r="K22" s="64">
        <f t="shared" si="6"/>
        <v>47418055</v>
      </c>
      <c r="L22" s="50"/>
    </row>
    <row r="23" spans="1:12" s="44" customFormat="1" ht="32.4" customHeight="1" x14ac:dyDescent="0.25">
      <c r="A23" s="100"/>
      <c r="B23" s="105"/>
      <c r="C23" s="108"/>
      <c r="D23" s="43" t="s">
        <v>37</v>
      </c>
      <c r="E23" s="63">
        <f t="shared" si="3"/>
        <v>1322113.29</v>
      </c>
      <c r="F23" s="63">
        <v>0</v>
      </c>
      <c r="G23" s="63">
        <f>G28</f>
        <v>593637.69999999995</v>
      </c>
      <c r="H23" s="63">
        <f t="shared" ref="H23:I23" si="7">H28</f>
        <v>728475.59</v>
      </c>
      <c r="I23" s="63">
        <f t="shared" si="7"/>
        <v>0</v>
      </c>
      <c r="J23" s="63">
        <v>0</v>
      </c>
      <c r="K23" s="93">
        <v>0</v>
      </c>
      <c r="L23" s="50"/>
    </row>
    <row r="24" spans="1:12" s="44" customFormat="1" ht="26.4" customHeight="1" x14ac:dyDescent="0.25">
      <c r="A24" s="100"/>
      <c r="B24" s="105"/>
      <c r="C24" s="108"/>
      <c r="D24" s="43" t="s">
        <v>38</v>
      </c>
      <c r="E24" s="63">
        <f t="shared" si="3"/>
        <v>218124.81</v>
      </c>
      <c r="F24" s="63">
        <v>0</v>
      </c>
      <c r="G24" s="63">
        <f>G29</f>
        <v>75812.3</v>
      </c>
      <c r="H24" s="63">
        <f t="shared" ref="H24:I24" si="8">H29</f>
        <v>142312.51</v>
      </c>
      <c r="I24" s="63">
        <f t="shared" si="8"/>
        <v>0</v>
      </c>
      <c r="J24" s="63">
        <v>0</v>
      </c>
      <c r="K24" s="93">
        <v>0</v>
      </c>
      <c r="L24" s="50"/>
    </row>
    <row r="25" spans="1:12" s="44" customFormat="1" ht="33" customHeight="1" x14ac:dyDescent="0.25">
      <c r="A25" s="101"/>
      <c r="B25" s="106"/>
      <c r="C25" s="109"/>
      <c r="D25" s="43" t="s">
        <v>48</v>
      </c>
      <c r="E25" s="63">
        <f t="shared" si="3"/>
        <v>267926206.99000001</v>
      </c>
      <c r="F25" s="63">
        <v>45912408</v>
      </c>
      <c r="G25" s="63">
        <f>G30</f>
        <v>41874462.75</v>
      </c>
      <c r="H25" s="63">
        <f>H30</f>
        <v>37885171.240000002</v>
      </c>
      <c r="I25" s="63">
        <f>I30</f>
        <v>47418055</v>
      </c>
      <c r="J25" s="63">
        <f>J30</f>
        <v>47418055</v>
      </c>
      <c r="K25" s="63">
        <f>K30</f>
        <v>47418055</v>
      </c>
      <c r="L25" s="50"/>
    </row>
    <row r="26" spans="1:12" s="26" customFormat="1" ht="73.8" customHeight="1" x14ac:dyDescent="0.25">
      <c r="A26" s="84">
        <v>4</v>
      </c>
      <c r="B26" s="85" t="s">
        <v>49</v>
      </c>
      <c r="C26" s="43" t="s">
        <v>10</v>
      </c>
      <c r="D26" s="43" t="s">
        <v>48</v>
      </c>
      <c r="E26" s="63">
        <f t="shared" si="3"/>
        <v>132256626.09</v>
      </c>
      <c r="F26" s="63">
        <f t="shared" ref="F26:K26" si="9">F60</f>
        <v>21956566.260000002</v>
      </c>
      <c r="G26" s="63">
        <f t="shared" si="9"/>
        <v>22115473.43</v>
      </c>
      <c r="H26" s="63">
        <f t="shared" si="9"/>
        <v>21754809.399999999</v>
      </c>
      <c r="I26" s="63">
        <f t="shared" si="9"/>
        <v>22143259</v>
      </c>
      <c r="J26" s="63">
        <f t="shared" si="9"/>
        <v>22143259</v>
      </c>
      <c r="K26" s="63">
        <f t="shared" si="9"/>
        <v>22143259</v>
      </c>
      <c r="L26" s="49"/>
    </row>
    <row r="27" spans="1:12" s="26" customFormat="1" ht="42.6" customHeight="1" x14ac:dyDescent="0.25">
      <c r="A27" s="99">
        <v>5</v>
      </c>
      <c r="B27" s="110" t="s">
        <v>9</v>
      </c>
      <c r="C27" s="107" t="s">
        <v>69</v>
      </c>
      <c r="D27" s="54" t="s">
        <v>3</v>
      </c>
      <c r="E27" s="65">
        <f t="shared" ref="E27:E48" si="10">F27+G27+H27+I27+J27+K27</f>
        <v>269466445.09000003</v>
      </c>
      <c r="F27" s="65">
        <f t="shared" ref="F27:K27" si="11">F31</f>
        <v>45912408</v>
      </c>
      <c r="G27" s="65">
        <f t="shared" si="11"/>
        <v>42543912.75</v>
      </c>
      <c r="H27" s="65">
        <f t="shared" si="11"/>
        <v>38755959.339999996</v>
      </c>
      <c r="I27" s="65">
        <f t="shared" si="11"/>
        <v>47418055</v>
      </c>
      <c r="J27" s="65">
        <f t="shared" si="11"/>
        <v>47418055</v>
      </c>
      <c r="K27" s="65">
        <f t="shared" si="11"/>
        <v>47418055</v>
      </c>
    </row>
    <row r="28" spans="1:12" s="26" customFormat="1" ht="32.4" customHeight="1" x14ac:dyDescent="0.25">
      <c r="A28" s="100"/>
      <c r="B28" s="111"/>
      <c r="C28" s="108"/>
      <c r="D28" s="54" t="s">
        <v>37</v>
      </c>
      <c r="E28" s="65">
        <f t="shared" si="10"/>
        <v>1322113.29</v>
      </c>
      <c r="F28" s="65">
        <v>0</v>
      </c>
      <c r="G28" s="65">
        <f>G32</f>
        <v>593637.69999999995</v>
      </c>
      <c r="H28" s="65">
        <f t="shared" ref="H28:I28" si="12">H32</f>
        <v>728475.59</v>
      </c>
      <c r="I28" s="65">
        <f t="shared" si="12"/>
        <v>0</v>
      </c>
      <c r="J28" s="65">
        <v>0</v>
      </c>
      <c r="K28" s="93">
        <v>0</v>
      </c>
    </row>
    <row r="29" spans="1:12" s="26" customFormat="1" ht="29.4" customHeight="1" x14ac:dyDescent="0.25">
      <c r="A29" s="100"/>
      <c r="B29" s="111"/>
      <c r="C29" s="108"/>
      <c r="D29" s="54" t="s">
        <v>38</v>
      </c>
      <c r="E29" s="65">
        <f t="shared" si="10"/>
        <v>218124.81</v>
      </c>
      <c r="F29" s="65">
        <v>0</v>
      </c>
      <c r="G29" s="65">
        <f>G33</f>
        <v>75812.3</v>
      </c>
      <c r="H29" s="65">
        <f t="shared" ref="H29:I29" si="13">H33</f>
        <v>142312.51</v>
      </c>
      <c r="I29" s="65">
        <f t="shared" si="13"/>
        <v>0</v>
      </c>
      <c r="J29" s="65">
        <v>0</v>
      </c>
      <c r="K29" s="93">
        <v>0</v>
      </c>
    </row>
    <row r="30" spans="1:12" s="26" customFormat="1" ht="34.200000000000003" customHeight="1" x14ac:dyDescent="0.25">
      <c r="A30" s="101"/>
      <c r="B30" s="112"/>
      <c r="C30" s="109"/>
      <c r="D30" s="54" t="s">
        <v>48</v>
      </c>
      <c r="E30" s="65">
        <f t="shared" si="10"/>
        <v>267926206.99000001</v>
      </c>
      <c r="F30" s="65">
        <v>45912408</v>
      </c>
      <c r="G30" s="65">
        <f>G34</f>
        <v>41874462.75</v>
      </c>
      <c r="H30" s="65">
        <f>H34</f>
        <v>37885171.240000002</v>
      </c>
      <c r="I30" s="65">
        <f>I34</f>
        <v>47418055</v>
      </c>
      <c r="J30" s="65">
        <f>J34</f>
        <v>47418055</v>
      </c>
      <c r="K30" s="65">
        <f>K34</f>
        <v>47418055</v>
      </c>
    </row>
    <row r="31" spans="1:12" s="44" customFormat="1" ht="30" customHeight="1" x14ac:dyDescent="0.25">
      <c r="A31" s="99">
        <v>6</v>
      </c>
      <c r="B31" s="104" t="s">
        <v>30</v>
      </c>
      <c r="C31" s="107" t="s">
        <v>69</v>
      </c>
      <c r="D31" s="43" t="s">
        <v>3</v>
      </c>
      <c r="E31" s="63">
        <f t="shared" si="10"/>
        <v>269466445.09000003</v>
      </c>
      <c r="F31" s="64">
        <f t="shared" ref="F31:K31" si="14">F35+F46+F49+F55</f>
        <v>45912408</v>
      </c>
      <c r="G31" s="64">
        <f t="shared" si="14"/>
        <v>42543912.75</v>
      </c>
      <c r="H31" s="64">
        <f>H35+H46+H49+H55+H57</f>
        <v>38755959.339999996</v>
      </c>
      <c r="I31" s="64">
        <f t="shared" si="14"/>
        <v>47418055</v>
      </c>
      <c r="J31" s="64">
        <f t="shared" si="14"/>
        <v>47418055</v>
      </c>
      <c r="K31" s="64">
        <f t="shared" si="14"/>
        <v>47418055</v>
      </c>
    </row>
    <row r="32" spans="1:12" s="44" customFormat="1" ht="32.4" customHeight="1" x14ac:dyDescent="0.25">
      <c r="A32" s="100"/>
      <c r="B32" s="105"/>
      <c r="C32" s="108"/>
      <c r="D32" s="43" t="s">
        <v>37</v>
      </c>
      <c r="E32" s="63">
        <f t="shared" si="10"/>
        <v>1322113.29</v>
      </c>
      <c r="F32" s="63">
        <v>0</v>
      </c>
      <c r="G32" s="63">
        <f>G36</f>
        <v>593637.69999999995</v>
      </c>
      <c r="H32" s="63">
        <f t="shared" ref="H32:I32" si="15">H36</f>
        <v>728475.59</v>
      </c>
      <c r="I32" s="63">
        <f t="shared" si="15"/>
        <v>0</v>
      </c>
      <c r="J32" s="64">
        <v>0</v>
      </c>
      <c r="K32" s="93">
        <v>0</v>
      </c>
    </row>
    <row r="33" spans="1:12" s="44" customFormat="1" ht="22.2" customHeight="1" x14ac:dyDescent="0.25">
      <c r="A33" s="100"/>
      <c r="B33" s="105"/>
      <c r="C33" s="108"/>
      <c r="D33" s="43" t="s">
        <v>38</v>
      </c>
      <c r="E33" s="63">
        <f t="shared" si="10"/>
        <v>218124.81</v>
      </c>
      <c r="F33" s="63">
        <v>0</v>
      </c>
      <c r="G33" s="63">
        <f>G37</f>
        <v>75812.3</v>
      </c>
      <c r="H33" s="63">
        <f t="shared" ref="H33:I33" si="16">H37</f>
        <v>142312.51</v>
      </c>
      <c r="I33" s="63">
        <f t="shared" si="16"/>
        <v>0</v>
      </c>
      <c r="J33" s="64">
        <v>0</v>
      </c>
      <c r="K33" s="93">
        <v>0</v>
      </c>
    </row>
    <row r="34" spans="1:12" s="44" customFormat="1" ht="40.200000000000003" customHeight="1" x14ac:dyDescent="0.25">
      <c r="A34" s="101"/>
      <c r="B34" s="106"/>
      <c r="C34" s="109"/>
      <c r="D34" s="43" t="s">
        <v>48</v>
      </c>
      <c r="E34" s="63">
        <f t="shared" si="10"/>
        <v>267926206.99000001</v>
      </c>
      <c r="F34" s="64">
        <f t="shared" ref="F34:K34" si="17">F38+F46+F49+F55</f>
        <v>45912408</v>
      </c>
      <c r="G34" s="64">
        <f t="shared" si="17"/>
        <v>41874462.75</v>
      </c>
      <c r="H34" s="64">
        <f>H38+H46+H49+H55+H57</f>
        <v>37885171.240000002</v>
      </c>
      <c r="I34" s="64">
        <f t="shared" si="17"/>
        <v>47418055</v>
      </c>
      <c r="J34" s="64">
        <f t="shared" si="17"/>
        <v>47418055</v>
      </c>
      <c r="K34" s="64">
        <f t="shared" si="17"/>
        <v>47418055</v>
      </c>
    </row>
    <row r="35" spans="1:12" s="44" customFormat="1" ht="25.2" customHeight="1" x14ac:dyDescent="0.25">
      <c r="A35" s="145" t="s">
        <v>8</v>
      </c>
      <c r="B35" s="104" t="s">
        <v>50</v>
      </c>
      <c r="C35" s="148" t="s">
        <v>70</v>
      </c>
      <c r="D35" s="43" t="s">
        <v>3</v>
      </c>
      <c r="E35" s="63">
        <f t="shared" si="10"/>
        <v>26027034.550000001</v>
      </c>
      <c r="F35" s="63">
        <f t="shared" ref="F35:K35" si="18">F36+F37+F38</f>
        <v>2661274.79</v>
      </c>
      <c r="G35" s="63">
        <f t="shared" si="18"/>
        <v>3830467.2</v>
      </c>
      <c r="H35" s="63">
        <f t="shared" si="18"/>
        <v>5795292.5599999996</v>
      </c>
      <c r="I35" s="63">
        <f t="shared" si="18"/>
        <v>4580000</v>
      </c>
      <c r="J35" s="63">
        <f t="shared" si="18"/>
        <v>4580000</v>
      </c>
      <c r="K35" s="63">
        <f t="shared" si="18"/>
        <v>4580000</v>
      </c>
    </row>
    <row r="36" spans="1:12" s="44" customFormat="1" ht="31.2" customHeight="1" x14ac:dyDescent="0.25">
      <c r="A36" s="146"/>
      <c r="B36" s="105"/>
      <c r="C36" s="116"/>
      <c r="D36" s="43" t="s">
        <v>37</v>
      </c>
      <c r="E36" s="63">
        <f t="shared" si="10"/>
        <v>1322113.29</v>
      </c>
      <c r="F36" s="63">
        <v>0</v>
      </c>
      <c r="G36" s="63">
        <f>G42</f>
        <v>593637.69999999995</v>
      </c>
      <c r="H36" s="63">
        <f t="shared" ref="H36:I36" si="19">H42</f>
        <v>728475.59</v>
      </c>
      <c r="I36" s="63">
        <f t="shared" si="19"/>
        <v>0</v>
      </c>
      <c r="J36" s="64">
        <v>0</v>
      </c>
      <c r="K36" s="93">
        <v>0</v>
      </c>
    </row>
    <row r="37" spans="1:12" s="44" customFormat="1" ht="26.4" customHeight="1" x14ac:dyDescent="0.25">
      <c r="A37" s="146"/>
      <c r="B37" s="105"/>
      <c r="C37" s="116"/>
      <c r="D37" s="43" t="s">
        <v>38</v>
      </c>
      <c r="E37" s="63">
        <f t="shared" si="10"/>
        <v>218124.81</v>
      </c>
      <c r="F37" s="63">
        <v>0</v>
      </c>
      <c r="G37" s="63">
        <f>G43</f>
        <v>75812.3</v>
      </c>
      <c r="H37" s="63">
        <f t="shared" ref="H37:I37" si="20">H43</f>
        <v>142312.51</v>
      </c>
      <c r="I37" s="63">
        <f t="shared" si="20"/>
        <v>0</v>
      </c>
      <c r="J37" s="64">
        <v>0</v>
      </c>
      <c r="K37" s="93">
        <v>0</v>
      </c>
    </row>
    <row r="38" spans="1:12" s="44" customFormat="1" ht="40.799999999999997" customHeight="1" x14ac:dyDescent="0.25">
      <c r="A38" s="147"/>
      <c r="B38" s="106"/>
      <c r="C38" s="149"/>
      <c r="D38" s="43" t="s">
        <v>48</v>
      </c>
      <c r="E38" s="63">
        <f t="shared" si="10"/>
        <v>24486796.449999999</v>
      </c>
      <c r="F38" s="63">
        <v>2661274.79</v>
      </c>
      <c r="G38" s="63">
        <f>G39+G40+G44</f>
        <v>3161017.2</v>
      </c>
      <c r="H38" s="63">
        <f>H39+H40+H44+H45</f>
        <v>4924504.46</v>
      </c>
      <c r="I38" s="63">
        <f>I39+I40+I44+I45</f>
        <v>4580000</v>
      </c>
      <c r="J38" s="63">
        <f>J39+J40+J44+J45</f>
        <v>4580000</v>
      </c>
      <c r="K38" s="63">
        <f>K39+K40+K44+K45</f>
        <v>4580000</v>
      </c>
    </row>
    <row r="39" spans="1:12" s="35" customFormat="1" ht="81" customHeight="1" x14ac:dyDescent="0.25">
      <c r="A39" s="57">
        <v>8</v>
      </c>
      <c r="B39" s="41" t="s">
        <v>51</v>
      </c>
      <c r="C39" s="42" t="s">
        <v>70</v>
      </c>
      <c r="D39" s="43" t="s">
        <v>48</v>
      </c>
      <c r="E39" s="63">
        <f t="shared" si="10"/>
        <v>14409344.9</v>
      </c>
      <c r="F39" s="66">
        <v>1431810</v>
      </c>
      <c r="G39" s="66">
        <v>1237272.2</v>
      </c>
      <c r="H39" s="66">
        <v>2980262.7</v>
      </c>
      <c r="I39" s="66">
        <v>2920000</v>
      </c>
      <c r="J39" s="66">
        <v>2920000</v>
      </c>
      <c r="K39" s="66">
        <v>2920000</v>
      </c>
    </row>
    <row r="40" spans="1:12" s="35" customFormat="1" ht="56.4" customHeight="1" x14ac:dyDescent="0.25">
      <c r="A40" s="57">
        <v>9</v>
      </c>
      <c r="B40" s="41" t="s">
        <v>24</v>
      </c>
      <c r="C40" s="42" t="s">
        <v>70</v>
      </c>
      <c r="D40" s="43" t="s">
        <v>48</v>
      </c>
      <c r="E40" s="63">
        <f t="shared" si="10"/>
        <v>8603404.5099999998</v>
      </c>
      <c r="F40" s="66">
        <v>1229464.79</v>
      </c>
      <c r="G40" s="66">
        <v>1857520</v>
      </c>
      <c r="H40" s="66">
        <v>1616419.72</v>
      </c>
      <c r="I40" s="66">
        <v>1300000</v>
      </c>
      <c r="J40" s="66">
        <v>1300000</v>
      </c>
      <c r="K40" s="66">
        <v>1300000</v>
      </c>
      <c r="L40" s="44"/>
    </row>
    <row r="41" spans="1:12" s="35" customFormat="1" ht="24" customHeight="1" x14ac:dyDescent="0.25">
      <c r="A41" s="99">
        <v>10</v>
      </c>
      <c r="B41" s="132" t="s">
        <v>52</v>
      </c>
      <c r="C41" s="135" t="s">
        <v>70</v>
      </c>
      <c r="D41" s="71" t="s">
        <v>36</v>
      </c>
      <c r="E41" s="63">
        <f t="shared" si="10"/>
        <v>1692585</v>
      </c>
      <c r="F41" s="72">
        <v>0</v>
      </c>
      <c r="G41" s="72">
        <f>G42+G43+G44</f>
        <v>735675</v>
      </c>
      <c r="H41" s="72">
        <f>H42+H43+H44</f>
        <v>956910</v>
      </c>
      <c r="I41" s="72">
        <f>I42+I43+I44</f>
        <v>0</v>
      </c>
      <c r="J41" s="72">
        <f>J42+J43+J44</f>
        <v>0</v>
      </c>
      <c r="K41" s="93">
        <v>0</v>
      </c>
      <c r="L41" s="44"/>
    </row>
    <row r="42" spans="1:12" s="35" customFormat="1" ht="22.8" customHeight="1" x14ac:dyDescent="0.25">
      <c r="A42" s="100"/>
      <c r="B42" s="133"/>
      <c r="C42" s="136"/>
      <c r="D42" s="42" t="s">
        <v>37</v>
      </c>
      <c r="E42" s="63">
        <f t="shared" si="10"/>
        <v>1322113.29</v>
      </c>
      <c r="F42" s="73">
        <v>0</v>
      </c>
      <c r="G42" s="73">
        <v>593637.69999999995</v>
      </c>
      <c r="H42" s="73">
        <v>728475.59</v>
      </c>
      <c r="I42" s="73">
        <v>0</v>
      </c>
      <c r="J42" s="66">
        <v>0</v>
      </c>
      <c r="K42" s="66">
        <v>0</v>
      </c>
      <c r="L42" s="44"/>
    </row>
    <row r="43" spans="1:12" s="35" customFormat="1" ht="22.2" customHeight="1" x14ac:dyDescent="0.25">
      <c r="A43" s="100"/>
      <c r="B43" s="133"/>
      <c r="C43" s="136"/>
      <c r="D43" s="42" t="s">
        <v>38</v>
      </c>
      <c r="E43" s="63">
        <f t="shared" si="10"/>
        <v>218124.81</v>
      </c>
      <c r="F43" s="73">
        <v>0</v>
      </c>
      <c r="G43" s="73">
        <v>75812.3</v>
      </c>
      <c r="H43" s="73">
        <v>142312.51</v>
      </c>
      <c r="I43" s="73">
        <v>0</v>
      </c>
      <c r="J43" s="66">
        <v>0</v>
      </c>
      <c r="K43" s="66">
        <v>0</v>
      </c>
      <c r="L43" s="44"/>
    </row>
    <row r="44" spans="1:12" s="35" customFormat="1" ht="37.799999999999997" customHeight="1" x14ac:dyDescent="0.25">
      <c r="A44" s="101"/>
      <c r="B44" s="134"/>
      <c r="C44" s="137"/>
      <c r="D44" s="43" t="s">
        <v>48</v>
      </c>
      <c r="E44" s="63">
        <f t="shared" si="10"/>
        <v>152346.9</v>
      </c>
      <c r="F44" s="73">
        <v>0</v>
      </c>
      <c r="G44" s="73">
        <v>66225</v>
      </c>
      <c r="H44" s="73">
        <v>86121.9</v>
      </c>
      <c r="I44" s="73">
        <v>0</v>
      </c>
      <c r="J44" s="66">
        <v>0</v>
      </c>
      <c r="K44" s="66">
        <v>0</v>
      </c>
    </row>
    <row r="45" spans="1:12" s="35" customFormat="1" ht="82.2" customHeight="1" x14ac:dyDescent="0.25">
      <c r="A45" s="84">
        <v>11</v>
      </c>
      <c r="B45" s="74" t="s">
        <v>43</v>
      </c>
      <c r="C45" s="88" t="s">
        <v>70</v>
      </c>
      <c r="D45" s="43" t="s">
        <v>48</v>
      </c>
      <c r="E45" s="63">
        <f t="shared" si="10"/>
        <v>1321700.1400000001</v>
      </c>
      <c r="F45" s="73">
        <v>0</v>
      </c>
      <c r="G45" s="73">
        <v>0</v>
      </c>
      <c r="H45" s="73">
        <v>241700.14</v>
      </c>
      <c r="I45" s="66">
        <v>360000</v>
      </c>
      <c r="J45" s="66">
        <v>360000</v>
      </c>
      <c r="K45" s="66">
        <v>360000</v>
      </c>
    </row>
    <row r="46" spans="1:12" s="44" customFormat="1" ht="94.2" customHeight="1" x14ac:dyDescent="0.25">
      <c r="A46" s="58" t="s">
        <v>16</v>
      </c>
      <c r="B46" s="45" t="s">
        <v>34</v>
      </c>
      <c r="C46" s="42" t="s">
        <v>69</v>
      </c>
      <c r="D46" s="43" t="s">
        <v>48</v>
      </c>
      <c r="E46" s="63">
        <f t="shared" si="10"/>
        <v>192312443.36000001</v>
      </c>
      <c r="F46" s="63">
        <f>F47+F48</f>
        <v>35253815.210000001</v>
      </c>
      <c r="G46" s="63">
        <f t="shared" ref="G46:K46" si="21">G47+G48</f>
        <v>30815606.550000001</v>
      </c>
      <c r="H46" s="63">
        <f t="shared" si="21"/>
        <v>23343021.600000001</v>
      </c>
      <c r="I46" s="63">
        <f t="shared" si="21"/>
        <v>34300000</v>
      </c>
      <c r="J46" s="63">
        <f t="shared" si="21"/>
        <v>34300000</v>
      </c>
      <c r="K46" s="63">
        <f t="shared" si="21"/>
        <v>34300000</v>
      </c>
    </row>
    <row r="47" spans="1:12" s="35" customFormat="1" ht="96" customHeight="1" x14ac:dyDescent="0.25">
      <c r="A47" s="58" t="s">
        <v>17</v>
      </c>
      <c r="B47" s="41" t="s">
        <v>53</v>
      </c>
      <c r="C47" s="42" t="s">
        <v>70</v>
      </c>
      <c r="D47" s="43" t="s">
        <v>48</v>
      </c>
      <c r="E47" s="63">
        <f t="shared" si="10"/>
        <v>192312443.36000001</v>
      </c>
      <c r="F47" s="67">
        <v>35253815.210000001</v>
      </c>
      <c r="G47" s="67">
        <v>30815606.550000001</v>
      </c>
      <c r="H47" s="67">
        <v>23343021.600000001</v>
      </c>
      <c r="I47" s="67">
        <v>34300000</v>
      </c>
      <c r="J47" s="67">
        <v>34300000</v>
      </c>
      <c r="K47" s="67">
        <v>34300000</v>
      </c>
    </row>
    <row r="48" spans="1:12" s="35" customFormat="1" ht="96" customHeight="1" x14ac:dyDescent="0.25">
      <c r="A48" s="59" t="s">
        <v>18</v>
      </c>
      <c r="B48" s="41" t="s">
        <v>32</v>
      </c>
      <c r="C48" s="42" t="s">
        <v>69</v>
      </c>
      <c r="D48" s="43" t="s">
        <v>48</v>
      </c>
      <c r="E48" s="63">
        <f t="shared" si="10"/>
        <v>0</v>
      </c>
      <c r="F48" s="70">
        <v>0</v>
      </c>
      <c r="G48" s="70">
        <v>0</v>
      </c>
      <c r="H48" s="70">
        <v>0</v>
      </c>
      <c r="I48" s="70">
        <v>0</v>
      </c>
      <c r="J48" s="67">
        <v>0</v>
      </c>
      <c r="K48" s="66">
        <v>0</v>
      </c>
    </row>
    <row r="49" spans="1:12" s="35" customFormat="1" ht="95.4" customHeight="1" x14ac:dyDescent="0.25">
      <c r="A49" s="60" t="s">
        <v>19</v>
      </c>
      <c r="B49" s="76" t="s">
        <v>54</v>
      </c>
      <c r="C49" s="43" t="s">
        <v>70</v>
      </c>
      <c r="D49" s="43" t="s">
        <v>48</v>
      </c>
      <c r="E49" s="63">
        <f t="shared" ref="E49:K49" si="22">E50+E51+E52+E53+E54</f>
        <v>43888972.150000006</v>
      </c>
      <c r="F49" s="63">
        <f t="shared" si="22"/>
        <v>7614520.6600000001</v>
      </c>
      <c r="G49" s="63">
        <f t="shared" si="22"/>
        <v>7267159</v>
      </c>
      <c r="H49" s="63">
        <f t="shared" si="22"/>
        <v>6243127.4900000002</v>
      </c>
      <c r="I49" s="63">
        <f t="shared" si="22"/>
        <v>7588055</v>
      </c>
      <c r="J49" s="63">
        <f t="shared" si="22"/>
        <v>7588055</v>
      </c>
      <c r="K49" s="63">
        <f t="shared" si="22"/>
        <v>7588055</v>
      </c>
    </row>
    <row r="50" spans="1:12" s="35" customFormat="1" ht="55.8" customHeight="1" x14ac:dyDescent="0.25">
      <c r="A50" s="89" t="s">
        <v>20</v>
      </c>
      <c r="B50" s="41" t="s">
        <v>25</v>
      </c>
      <c r="C50" s="42" t="s">
        <v>70</v>
      </c>
      <c r="D50" s="43" t="s">
        <v>48</v>
      </c>
      <c r="E50" s="63">
        <f t="shared" ref="E50:E63" si="23">F50+G50+H50+I50+J50+K50</f>
        <v>19199661.77</v>
      </c>
      <c r="F50" s="67">
        <v>3299055</v>
      </c>
      <c r="G50" s="67">
        <v>3435465</v>
      </c>
      <c r="H50" s="67">
        <v>2450976.77</v>
      </c>
      <c r="I50" s="67">
        <v>3338055</v>
      </c>
      <c r="J50" s="67">
        <v>3338055</v>
      </c>
      <c r="K50" s="66">
        <v>3338055</v>
      </c>
    </row>
    <row r="51" spans="1:12" s="35" customFormat="1" ht="55.8" customHeight="1" x14ac:dyDescent="0.25">
      <c r="A51" s="89" t="s">
        <v>21</v>
      </c>
      <c r="B51" s="41" t="s">
        <v>26</v>
      </c>
      <c r="C51" s="42" t="s">
        <v>70</v>
      </c>
      <c r="D51" s="43" t="s">
        <v>48</v>
      </c>
      <c r="E51" s="63">
        <f t="shared" si="23"/>
        <v>2454275.66</v>
      </c>
      <c r="F51" s="67">
        <v>2454275.66</v>
      </c>
      <c r="G51" s="67">
        <v>0</v>
      </c>
      <c r="H51" s="67">
        <v>0</v>
      </c>
      <c r="I51" s="67">
        <v>0</v>
      </c>
      <c r="J51" s="67">
        <v>0</v>
      </c>
      <c r="K51" s="66">
        <v>0</v>
      </c>
    </row>
    <row r="52" spans="1:12" s="35" customFormat="1" ht="72.599999999999994" customHeight="1" x14ac:dyDescent="0.25">
      <c r="A52" s="89" t="s">
        <v>22</v>
      </c>
      <c r="B52" s="41" t="s">
        <v>55</v>
      </c>
      <c r="C52" s="42" t="s">
        <v>70</v>
      </c>
      <c r="D52" s="43" t="s">
        <v>48</v>
      </c>
      <c r="E52" s="63">
        <f t="shared" si="23"/>
        <v>10524636.050000001</v>
      </c>
      <c r="F52" s="67">
        <v>0</v>
      </c>
      <c r="G52" s="67">
        <v>2370024</v>
      </c>
      <c r="H52" s="67">
        <v>1554612.05</v>
      </c>
      <c r="I52" s="67">
        <v>2200000</v>
      </c>
      <c r="J52" s="67">
        <v>2200000</v>
      </c>
      <c r="K52" s="67">
        <v>2200000</v>
      </c>
    </row>
    <row r="53" spans="1:12" s="35" customFormat="1" ht="57" customHeight="1" x14ac:dyDescent="0.25">
      <c r="A53" s="89" t="s">
        <v>33</v>
      </c>
      <c r="B53" s="41" t="s">
        <v>27</v>
      </c>
      <c r="C53" s="42" t="s">
        <v>70</v>
      </c>
      <c r="D53" s="43" t="s">
        <v>48</v>
      </c>
      <c r="E53" s="63">
        <f t="shared" si="23"/>
        <v>2223919.83</v>
      </c>
      <c r="F53" s="67">
        <v>325700</v>
      </c>
      <c r="G53" s="67">
        <v>51670</v>
      </c>
      <c r="H53" s="67">
        <v>346549.83</v>
      </c>
      <c r="I53" s="67">
        <v>500000</v>
      </c>
      <c r="J53" s="67">
        <v>500000</v>
      </c>
      <c r="K53" s="66">
        <v>500000</v>
      </c>
    </row>
    <row r="54" spans="1:12" s="35" customFormat="1" ht="69.599999999999994" customHeight="1" x14ac:dyDescent="0.25">
      <c r="A54" s="89" t="s">
        <v>40</v>
      </c>
      <c r="B54" s="77" t="s">
        <v>56</v>
      </c>
      <c r="C54" s="42" t="s">
        <v>70</v>
      </c>
      <c r="D54" s="43" t="s">
        <v>48</v>
      </c>
      <c r="E54" s="63">
        <f t="shared" si="23"/>
        <v>9486478.8399999999</v>
      </c>
      <c r="F54" s="67">
        <v>1535490</v>
      </c>
      <c r="G54" s="67">
        <v>1410000</v>
      </c>
      <c r="H54" s="67">
        <v>1890988.84</v>
      </c>
      <c r="I54" s="67">
        <v>1550000</v>
      </c>
      <c r="J54" s="67">
        <v>1550000</v>
      </c>
      <c r="K54" s="67">
        <v>1550000</v>
      </c>
    </row>
    <row r="55" spans="1:12" s="35" customFormat="1" ht="57" customHeight="1" x14ac:dyDescent="0.25">
      <c r="A55" s="58" t="s">
        <v>42</v>
      </c>
      <c r="B55" s="45" t="s">
        <v>28</v>
      </c>
      <c r="C55" s="43" t="s">
        <v>70</v>
      </c>
      <c r="D55" s="43" t="s">
        <v>48</v>
      </c>
      <c r="E55" s="63">
        <f t="shared" si="23"/>
        <v>6928995.0300000003</v>
      </c>
      <c r="F55" s="63">
        <f t="shared" ref="F55:K55" si="24">F56</f>
        <v>382797.34</v>
      </c>
      <c r="G55" s="63">
        <f t="shared" si="24"/>
        <v>630680</v>
      </c>
      <c r="H55" s="63">
        <f t="shared" si="24"/>
        <v>3065517.69</v>
      </c>
      <c r="I55" s="63">
        <f t="shared" si="24"/>
        <v>950000</v>
      </c>
      <c r="J55" s="63">
        <f t="shared" si="24"/>
        <v>950000</v>
      </c>
      <c r="K55" s="63">
        <f t="shared" si="24"/>
        <v>950000</v>
      </c>
    </row>
    <row r="56" spans="1:12" s="35" customFormat="1" ht="82.8" customHeight="1" x14ac:dyDescent="0.25">
      <c r="A56" s="58" t="s">
        <v>61</v>
      </c>
      <c r="B56" s="78" t="s">
        <v>57</v>
      </c>
      <c r="C56" s="42" t="s">
        <v>70</v>
      </c>
      <c r="D56" s="42" t="s">
        <v>48</v>
      </c>
      <c r="E56" s="63">
        <f t="shared" si="23"/>
        <v>6928995.0300000003</v>
      </c>
      <c r="F56" s="67">
        <v>382797.34</v>
      </c>
      <c r="G56" s="67">
        <v>630680</v>
      </c>
      <c r="H56" s="67">
        <v>3065517.69</v>
      </c>
      <c r="I56" s="67">
        <v>950000</v>
      </c>
      <c r="J56" s="67">
        <v>950000</v>
      </c>
      <c r="K56" s="67">
        <v>950000</v>
      </c>
    </row>
    <row r="57" spans="1:12" s="35" customFormat="1" ht="90.6" customHeight="1" x14ac:dyDescent="0.25">
      <c r="A57" s="90" t="s">
        <v>64</v>
      </c>
      <c r="B57" s="94" t="s">
        <v>66</v>
      </c>
      <c r="C57" s="86" t="s">
        <v>71</v>
      </c>
      <c r="D57" s="42" t="s">
        <v>48</v>
      </c>
      <c r="E57" s="63">
        <v>309000</v>
      </c>
      <c r="F57" s="70">
        <v>0</v>
      </c>
      <c r="G57" s="70">
        <v>0</v>
      </c>
      <c r="H57" s="95">
        <f>H58</f>
        <v>309000</v>
      </c>
      <c r="I57" s="70">
        <v>0</v>
      </c>
      <c r="J57" s="70">
        <v>0</v>
      </c>
      <c r="K57" s="70">
        <v>0</v>
      </c>
    </row>
    <row r="58" spans="1:12" s="35" customFormat="1" ht="105" customHeight="1" x14ac:dyDescent="0.25">
      <c r="A58" s="90" t="s">
        <v>65</v>
      </c>
      <c r="B58" s="94" t="s">
        <v>67</v>
      </c>
      <c r="C58" s="98" t="s">
        <v>71</v>
      </c>
      <c r="D58" s="42" t="s">
        <v>48</v>
      </c>
      <c r="E58" s="63">
        <v>309000</v>
      </c>
      <c r="F58" s="70">
        <v>0</v>
      </c>
      <c r="G58" s="70">
        <v>0</v>
      </c>
      <c r="H58" s="70">
        <v>309000</v>
      </c>
      <c r="I58" s="70">
        <v>0</v>
      </c>
      <c r="J58" s="70">
        <v>0</v>
      </c>
      <c r="K58" s="70">
        <v>0</v>
      </c>
    </row>
    <row r="59" spans="1:12" s="26" customFormat="1" ht="91.2" customHeight="1" x14ac:dyDescent="0.25">
      <c r="A59" s="84">
        <v>25</v>
      </c>
      <c r="B59" s="83" t="s">
        <v>58</v>
      </c>
      <c r="C59" s="96" t="s">
        <v>10</v>
      </c>
      <c r="D59" s="81" t="s">
        <v>48</v>
      </c>
      <c r="E59" s="68">
        <f t="shared" si="23"/>
        <v>132256626.09</v>
      </c>
      <c r="F59" s="68">
        <f t="shared" ref="F59:K59" si="25">F60</f>
        <v>21956566.260000002</v>
      </c>
      <c r="G59" s="68">
        <f t="shared" si="25"/>
        <v>22115473.43</v>
      </c>
      <c r="H59" s="68">
        <f t="shared" si="25"/>
        <v>21754809.399999999</v>
      </c>
      <c r="I59" s="68">
        <f t="shared" si="25"/>
        <v>22143259</v>
      </c>
      <c r="J59" s="68">
        <f t="shared" si="25"/>
        <v>22143259</v>
      </c>
      <c r="K59" s="68">
        <f t="shared" si="25"/>
        <v>22143259</v>
      </c>
      <c r="L59" s="35"/>
    </row>
    <row r="60" spans="1:12" s="19" customFormat="1" ht="72.599999999999994" customHeight="1" x14ac:dyDescent="0.25">
      <c r="A60" s="84">
        <v>26</v>
      </c>
      <c r="B60" s="41" t="s">
        <v>59</v>
      </c>
      <c r="C60" s="97" t="s">
        <v>10</v>
      </c>
      <c r="D60" s="43" t="s">
        <v>48</v>
      </c>
      <c r="E60" s="63">
        <f t="shared" si="23"/>
        <v>132256626.09</v>
      </c>
      <c r="F60" s="64">
        <f t="shared" ref="F60:K61" si="26">F61</f>
        <v>21956566.260000002</v>
      </c>
      <c r="G60" s="64">
        <f t="shared" si="26"/>
        <v>22115473.43</v>
      </c>
      <c r="H60" s="64">
        <f t="shared" si="26"/>
        <v>21754809.399999999</v>
      </c>
      <c r="I60" s="64">
        <f t="shared" si="26"/>
        <v>22143259</v>
      </c>
      <c r="J60" s="64">
        <f t="shared" si="26"/>
        <v>22143259</v>
      </c>
      <c r="K60" s="64">
        <f t="shared" si="26"/>
        <v>22143259</v>
      </c>
    </row>
    <row r="61" spans="1:12" s="44" customFormat="1" ht="66.599999999999994" customHeight="1" x14ac:dyDescent="0.25">
      <c r="A61" s="84">
        <v>27</v>
      </c>
      <c r="B61" s="41" t="s">
        <v>60</v>
      </c>
      <c r="C61" s="97" t="s">
        <v>10</v>
      </c>
      <c r="D61" s="43" t="s">
        <v>48</v>
      </c>
      <c r="E61" s="63">
        <f t="shared" si="23"/>
        <v>132256626.09</v>
      </c>
      <c r="F61" s="64">
        <f t="shared" si="26"/>
        <v>21956566.260000002</v>
      </c>
      <c r="G61" s="64">
        <f t="shared" si="26"/>
        <v>22115473.43</v>
      </c>
      <c r="H61" s="64">
        <f t="shared" si="26"/>
        <v>21754809.399999999</v>
      </c>
      <c r="I61" s="64">
        <f t="shared" si="26"/>
        <v>22143259</v>
      </c>
      <c r="J61" s="64">
        <f t="shared" si="26"/>
        <v>22143259</v>
      </c>
      <c r="K61" s="64">
        <f t="shared" si="26"/>
        <v>22143259</v>
      </c>
    </row>
    <row r="62" spans="1:12" s="35" customFormat="1" ht="69" customHeight="1" x14ac:dyDescent="0.25">
      <c r="A62" s="57">
        <v>28</v>
      </c>
      <c r="B62" s="41" t="s">
        <v>63</v>
      </c>
      <c r="C62" s="97" t="s">
        <v>10</v>
      </c>
      <c r="D62" s="43" t="s">
        <v>48</v>
      </c>
      <c r="E62" s="63">
        <f t="shared" si="23"/>
        <v>132256626.09</v>
      </c>
      <c r="F62" s="66">
        <v>21956566.260000002</v>
      </c>
      <c r="G62" s="66">
        <v>22115473.43</v>
      </c>
      <c r="H62" s="66">
        <v>21754809.399999999</v>
      </c>
      <c r="I62" s="66">
        <v>22143259</v>
      </c>
      <c r="J62" s="66">
        <v>22143259</v>
      </c>
      <c r="K62" s="66">
        <v>22143259</v>
      </c>
    </row>
    <row r="63" spans="1:12" s="26" customFormat="1" ht="57" customHeight="1" x14ac:dyDescent="0.25">
      <c r="A63" s="61">
        <v>29</v>
      </c>
      <c r="B63" s="55" t="s">
        <v>7</v>
      </c>
      <c r="C63" s="56" t="s">
        <v>70</v>
      </c>
      <c r="D63" s="82" t="s">
        <v>48</v>
      </c>
      <c r="E63" s="69">
        <f t="shared" si="23"/>
        <v>120897493</v>
      </c>
      <c r="F63" s="69">
        <v>17370880</v>
      </c>
      <c r="G63" s="69">
        <v>19376682</v>
      </c>
      <c r="H63" s="69">
        <v>19376682</v>
      </c>
      <c r="I63" s="69">
        <v>21591083</v>
      </c>
      <c r="J63" s="69">
        <v>21591083</v>
      </c>
      <c r="K63" s="69">
        <v>21591083</v>
      </c>
    </row>
    <row r="64" spans="1:12" s="35" customFormat="1" ht="15.75" customHeight="1" x14ac:dyDescent="0.25">
      <c r="A64" s="33"/>
      <c r="B64" s="46"/>
      <c r="C64" s="47"/>
      <c r="D64" s="47"/>
      <c r="E64" s="47"/>
      <c r="F64" s="18"/>
      <c r="G64" s="18"/>
      <c r="H64" s="18"/>
      <c r="I64" s="18"/>
      <c r="J64" s="18"/>
    </row>
    <row r="65" spans="1:11" s="35" customFormat="1" ht="15.75" hidden="1" customHeight="1" x14ac:dyDescent="0.25">
      <c r="A65" s="33"/>
      <c r="B65" s="48" t="s">
        <v>1</v>
      </c>
      <c r="C65" s="47"/>
      <c r="D65" s="47"/>
      <c r="E65" s="47"/>
      <c r="F65" s="27"/>
      <c r="G65" s="27"/>
      <c r="H65" s="27"/>
      <c r="I65" s="27" t="e">
        <f>#REF!+#REF!+#REF!+#REF!+#REF!+#REF!+#REF!+#REF!+#REF!+#REF!+#REF!+#REF!+#REF!+#REF!+#REF!+#REF!+#REF!+#REF!+#REF!+#REF!+#REF!+#REF!+#REF!</f>
        <v>#REF!</v>
      </c>
      <c r="J65" s="27"/>
    </row>
    <row r="66" spans="1:11" s="35" customFormat="1" ht="24.75" customHeight="1" x14ac:dyDescent="0.3">
      <c r="A66" s="129" t="s">
        <v>44</v>
      </c>
      <c r="B66" s="129"/>
      <c r="C66" s="129"/>
      <c r="D66" s="129"/>
      <c r="E66" s="129"/>
      <c r="F66" s="129"/>
      <c r="G66" s="129"/>
      <c r="H66" s="129"/>
      <c r="I66" s="129"/>
      <c r="J66" s="129"/>
      <c r="K66" s="129"/>
    </row>
    <row r="67" spans="1:11" s="35" customFormat="1" ht="15.75" hidden="1" customHeight="1" x14ac:dyDescent="0.3">
      <c r="A67" s="33"/>
      <c r="B67" s="48"/>
      <c r="C67" s="87"/>
      <c r="D67" s="87"/>
      <c r="E67" s="87"/>
      <c r="F67" s="20"/>
      <c r="G67" s="20"/>
      <c r="H67" s="20"/>
      <c r="I67" s="20"/>
      <c r="J67" s="20"/>
    </row>
    <row r="68" spans="1:11" s="35" customFormat="1" ht="15.75" customHeight="1" x14ac:dyDescent="0.25">
      <c r="A68" s="33"/>
      <c r="C68" s="87"/>
      <c r="D68" s="87"/>
      <c r="E68" s="87"/>
      <c r="F68" s="18"/>
      <c r="G68" s="18"/>
      <c r="H68" s="18"/>
      <c r="I68" s="18"/>
      <c r="J68" s="18"/>
    </row>
    <row r="69" spans="1:11" s="35" customFormat="1" ht="15.75" customHeight="1" x14ac:dyDescent="0.25">
      <c r="A69" s="33"/>
      <c r="B69" s="52" t="s">
        <v>23</v>
      </c>
      <c r="C69" s="87"/>
      <c r="D69" s="87"/>
      <c r="E69" s="87"/>
      <c r="F69" s="18"/>
      <c r="G69" s="18"/>
      <c r="H69" s="18"/>
      <c r="I69" s="18"/>
      <c r="J69" s="18"/>
    </row>
    <row r="70" spans="1:11" x14ac:dyDescent="0.25">
      <c r="B70" s="30"/>
      <c r="C70" s="21"/>
      <c r="D70" s="21"/>
      <c r="E70" s="21"/>
      <c r="K70" s="17"/>
    </row>
    <row r="71" spans="1:11" x14ac:dyDescent="0.25">
      <c r="C71" s="21"/>
      <c r="D71" s="21"/>
      <c r="E71" s="21"/>
      <c r="K71" s="17"/>
    </row>
    <row r="72" spans="1:11" x14ac:dyDescent="0.25">
      <c r="B72" s="30"/>
      <c r="C72" s="21"/>
      <c r="D72" s="21"/>
      <c r="E72" s="21"/>
      <c r="K72" s="17"/>
    </row>
    <row r="73" spans="1:11" x14ac:dyDescent="0.25">
      <c r="B73" s="30"/>
      <c r="C73" s="21"/>
      <c r="D73" s="21"/>
      <c r="E73" s="21"/>
      <c r="K73" s="17"/>
    </row>
    <row r="74" spans="1:11" x14ac:dyDescent="0.25">
      <c r="B74" s="30"/>
      <c r="C74" s="21"/>
      <c r="D74" s="21"/>
      <c r="E74" s="21"/>
      <c r="K74" s="17"/>
    </row>
    <row r="75" spans="1:11" x14ac:dyDescent="0.25">
      <c r="B75" s="30"/>
      <c r="C75" s="21"/>
      <c r="D75" s="21"/>
      <c r="E75" s="21"/>
      <c r="K75" s="17"/>
    </row>
    <row r="76" spans="1:11" x14ac:dyDescent="0.25">
      <c r="B76" s="30"/>
      <c r="C76" s="21"/>
      <c r="D76" s="21"/>
      <c r="E76" s="21"/>
      <c r="K76" s="17"/>
    </row>
    <row r="77" spans="1:11" x14ac:dyDescent="0.25">
      <c r="B77" s="30"/>
      <c r="C77" s="21"/>
      <c r="D77" s="21"/>
      <c r="E77" s="21"/>
      <c r="K77" s="17"/>
    </row>
    <row r="78" spans="1:11" x14ac:dyDescent="0.25">
      <c r="B78" s="30"/>
      <c r="C78" s="21"/>
      <c r="D78" s="21"/>
      <c r="E78" s="21"/>
      <c r="K78" s="17"/>
    </row>
    <row r="79" spans="1:11" x14ac:dyDescent="0.25">
      <c r="B79" s="30"/>
      <c r="C79" s="21"/>
      <c r="D79" s="21"/>
      <c r="E79" s="21"/>
      <c r="K79" s="17"/>
    </row>
    <row r="80" spans="1:11" x14ac:dyDescent="0.25">
      <c r="B80" s="30"/>
      <c r="C80" s="21"/>
      <c r="D80" s="21"/>
      <c r="E80" s="21"/>
      <c r="K80" s="17"/>
    </row>
    <row r="81" spans="2:11" x14ac:dyDescent="0.25">
      <c r="B81" s="30"/>
      <c r="C81" s="21"/>
      <c r="D81" s="21"/>
      <c r="E81" s="21"/>
      <c r="K81" s="17"/>
    </row>
    <row r="82" spans="2:11" x14ac:dyDescent="0.25">
      <c r="B82" s="30"/>
      <c r="C82" s="21"/>
      <c r="D82" s="21"/>
      <c r="E82" s="21"/>
      <c r="K82" s="17"/>
    </row>
    <row r="83" spans="2:11" x14ac:dyDescent="0.25">
      <c r="B83" s="30"/>
      <c r="C83" s="21"/>
      <c r="D83" s="21"/>
      <c r="E83" s="21"/>
      <c r="K83" s="17"/>
    </row>
    <row r="84" spans="2:11" x14ac:dyDescent="0.25">
      <c r="B84" s="30"/>
      <c r="C84" s="21"/>
      <c r="D84" s="21"/>
      <c r="E84" s="21"/>
      <c r="K84" s="17"/>
    </row>
    <row r="85" spans="2:11" x14ac:dyDescent="0.25">
      <c r="B85" s="30"/>
      <c r="C85" s="21"/>
      <c r="D85" s="21"/>
      <c r="E85" s="21"/>
      <c r="K85" s="17"/>
    </row>
    <row r="86" spans="2:11" x14ac:dyDescent="0.25">
      <c r="B86" s="30"/>
      <c r="C86" s="21"/>
      <c r="D86" s="21"/>
      <c r="E86" s="21"/>
      <c r="K86" s="17"/>
    </row>
    <row r="87" spans="2:11" x14ac:dyDescent="0.25">
      <c r="B87" s="30"/>
      <c r="C87" s="21"/>
      <c r="D87" s="21"/>
      <c r="E87" s="21"/>
      <c r="K87" s="17"/>
    </row>
    <row r="88" spans="2:11" x14ac:dyDescent="0.25">
      <c r="B88" s="30"/>
      <c r="C88" s="21"/>
      <c r="D88" s="21"/>
      <c r="E88" s="21"/>
      <c r="K88" s="17"/>
    </row>
    <row r="89" spans="2:11" x14ac:dyDescent="0.25">
      <c r="B89" s="30"/>
      <c r="C89" s="21"/>
      <c r="D89" s="21"/>
      <c r="E89" s="21"/>
      <c r="K89" s="17"/>
    </row>
    <row r="90" spans="2:11" x14ac:dyDescent="0.25">
      <c r="B90" s="30"/>
      <c r="C90" s="21"/>
      <c r="D90" s="21"/>
      <c r="E90" s="21"/>
      <c r="K90" s="17"/>
    </row>
    <row r="91" spans="2:11" x14ac:dyDescent="0.25">
      <c r="B91" s="30"/>
      <c r="C91" s="21"/>
      <c r="D91" s="21"/>
      <c r="E91" s="21"/>
      <c r="K91" s="17"/>
    </row>
    <row r="92" spans="2:11" x14ac:dyDescent="0.25">
      <c r="B92" s="30"/>
      <c r="C92" s="21"/>
      <c r="D92" s="21"/>
      <c r="E92" s="21"/>
      <c r="K92" s="17"/>
    </row>
    <row r="93" spans="2:11" x14ac:dyDescent="0.25">
      <c r="B93" s="30"/>
      <c r="C93" s="21"/>
      <c r="D93" s="21"/>
      <c r="E93" s="21"/>
      <c r="K93" s="17"/>
    </row>
    <row r="94" spans="2:11" x14ac:dyDescent="0.25">
      <c r="B94" s="30"/>
      <c r="C94" s="21"/>
      <c r="D94" s="21"/>
      <c r="E94" s="21"/>
      <c r="K94" s="17"/>
    </row>
    <row r="95" spans="2:11" x14ac:dyDescent="0.25">
      <c r="B95" s="30"/>
      <c r="C95" s="21"/>
      <c r="D95" s="21"/>
      <c r="E95" s="21"/>
      <c r="K95" s="17"/>
    </row>
    <row r="96" spans="2:11" x14ac:dyDescent="0.25">
      <c r="B96" s="30"/>
      <c r="C96" s="21"/>
      <c r="D96" s="21"/>
      <c r="E96" s="21"/>
      <c r="K96" s="17"/>
    </row>
    <row r="97" spans="2:11" x14ac:dyDescent="0.25">
      <c r="B97" s="30"/>
      <c r="C97" s="21"/>
      <c r="D97" s="21"/>
      <c r="E97" s="21"/>
      <c r="K97" s="17"/>
    </row>
    <row r="98" spans="2:11" x14ac:dyDescent="0.25">
      <c r="B98" s="30"/>
      <c r="C98" s="21"/>
      <c r="D98" s="21"/>
      <c r="E98" s="21"/>
      <c r="K98" s="17"/>
    </row>
    <row r="99" spans="2:11" x14ac:dyDescent="0.25">
      <c r="B99" s="30"/>
      <c r="C99" s="21"/>
      <c r="D99" s="21"/>
      <c r="E99" s="21"/>
      <c r="K99" s="17"/>
    </row>
    <row r="100" spans="2:11" x14ac:dyDescent="0.25">
      <c r="B100" s="30"/>
      <c r="C100" s="21"/>
      <c r="D100" s="21"/>
      <c r="E100" s="21"/>
      <c r="K100" s="17"/>
    </row>
    <row r="101" spans="2:11" x14ac:dyDescent="0.25">
      <c r="B101" s="30"/>
      <c r="C101" s="21"/>
      <c r="D101" s="21"/>
      <c r="E101" s="21"/>
      <c r="K101" s="17"/>
    </row>
    <row r="102" spans="2:11" x14ac:dyDescent="0.25">
      <c r="B102" s="30"/>
      <c r="C102" s="21"/>
      <c r="D102" s="21"/>
      <c r="E102" s="21"/>
      <c r="K102" s="17"/>
    </row>
    <row r="103" spans="2:11" x14ac:dyDescent="0.25">
      <c r="B103" s="30"/>
      <c r="C103" s="21"/>
      <c r="D103" s="21"/>
      <c r="E103" s="21"/>
      <c r="K103" s="17"/>
    </row>
    <row r="104" spans="2:11" x14ac:dyDescent="0.25">
      <c r="B104" s="30"/>
      <c r="C104" s="21"/>
      <c r="D104" s="21"/>
      <c r="E104" s="21"/>
      <c r="K104" s="17"/>
    </row>
    <row r="105" spans="2:11" x14ac:dyDescent="0.25">
      <c r="B105" s="30"/>
      <c r="C105" s="21"/>
      <c r="D105" s="21"/>
      <c r="E105" s="21"/>
      <c r="K105" s="17"/>
    </row>
    <row r="106" spans="2:11" x14ac:dyDescent="0.25">
      <c r="B106" s="30"/>
      <c r="C106" s="21"/>
      <c r="D106" s="21"/>
      <c r="E106" s="21"/>
      <c r="K106" s="17"/>
    </row>
    <row r="107" spans="2:11" x14ac:dyDescent="0.25">
      <c r="B107" s="30"/>
      <c r="C107" s="21"/>
      <c r="D107" s="21"/>
      <c r="E107" s="21"/>
      <c r="K107" s="17"/>
    </row>
    <row r="108" spans="2:11" x14ac:dyDescent="0.25">
      <c r="B108" s="30"/>
      <c r="C108" s="21"/>
      <c r="D108" s="21"/>
      <c r="E108" s="21"/>
      <c r="K108" s="17"/>
    </row>
    <row r="109" spans="2:11" x14ac:dyDescent="0.25">
      <c r="B109" s="30"/>
      <c r="C109" s="21"/>
      <c r="D109" s="21"/>
      <c r="E109" s="21"/>
      <c r="K109" s="17"/>
    </row>
    <row r="110" spans="2:11" x14ac:dyDescent="0.25">
      <c r="B110" s="30"/>
      <c r="C110" s="21"/>
      <c r="D110" s="21"/>
      <c r="E110" s="21"/>
      <c r="K110" s="17"/>
    </row>
    <row r="111" spans="2:11" x14ac:dyDescent="0.25">
      <c r="B111" s="30"/>
      <c r="C111" s="21"/>
      <c r="D111" s="21"/>
      <c r="E111" s="21"/>
      <c r="K111" s="17"/>
    </row>
    <row r="112" spans="2:11" x14ac:dyDescent="0.25">
      <c r="B112" s="30"/>
      <c r="C112" s="21"/>
      <c r="D112" s="21"/>
      <c r="E112" s="21"/>
      <c r="K112" s="17"/>
    </row>
    <row r="113" spans="2:11" x14ac:dyDescent="0.25">
      <c r="B113" s="30"/>
      <c r="C113" s="21"/>
      <c r="D113" s="21"/>
      <c r="E113" s="21"/>
      <c r="K113" s="17"/>
    </row>
    <row r="114" spans="2:11" x14ac:dyDescent="0.25">
      <c r="B114" s="30"/>
      <c r="C114" s="21"/>
      <c r="D114" s="21"/>
      <c r="E114" s="21"/>
      <c r="K114" s="17"/>
    </row>
    <row r="115" spans="2:11" x14ac:dyDescent="0.25">
      <c r="B115" s="30"/>
      <c r="C115" s="21"/>
      <c r="D115" s="21"/>
      <c r="E115" s="21"/>
      <c r="K115" s="17"/>
    </row>
    <row r="116" spans="2:11" x14ac:dyDescent="0.25">
      <c r="B116" s="30"/>
      <c r="C116" s="21"/>
      <c r="D116" s="21"/>
      <c r="E116" s="21"/>
      <c r="K116" s="17"/>
    </row>
    <row r="117" spans="2:11" x14ac:dyDescent="0.25">
      <c r="B117" s="30"/>
      <c r="C117" s="21"/>
      <c r="D117" s="21"/>
      <c r="E117" s="21"/>
      <c r="K117" s="17"/>
    </row>
    <row r="118" spans="2:11" x14ac:dyDescent="0.25">
      <c r="B118" s="30"/>
      <c r="C118" s="21"/>
      <c r="D118" s="21"/>
      <c r="E118" s="21"/>
      <c r="K118" s="17"/>
    </row>
    <row r="119" spans="2:11" x14ac:dyDescent="0.25">
      <c r="B119" s="30"/>
      <c r="C119" s="21"/>
      <c r="D119" s="21"/>
      <c r="E119" s="21"/>
      <c r="K119" s="17"/>
    </row>
    <row r="120" spans="2:11" x14ac:dyDescent="0.25">
      <c r="B120" s="30"/>
      <c r="C120" s="21"/>
      <c r="D120" s="21"/>
      <c r="E120" s="21"/>
      <c r="K120" s="17"/>
    </row>
    <row r="121" spans="2:11" x14ac:dyDescent="0.25">
      <c r="B121" s="30"/>
      <c r="C121" s="21"/>
      <c r="D121" s="21"/>
      <c r="E121" s="21"/>
      <c r="K121" s="17"/>
    </row>
    <row r="122" spans="2:11" x14ac:dyDescent="0.25">
      <c r="B122" s="30"/>
      <c r="C122" s="21"/>
      <c r="D122" s="21"/>
      <c r="E122" s="21"/>
      <c r="K122" s="17"/>
    </row>
    <row r="123" spans="2:11" x14ac:dyDescent="0.25">
      <c r="B123" s="30"/>
      <c r="C123" s="21"/>
      <c r="D123" s="21"/>
      <c r="E123" s="21"/>
    </row>
    <row r="124" spans="2:11" x14ac:dyDescent="0.25">
      <c r="B124" s="30"/>
      <c r="C124" s="21"/>
      <c r="D124" s="21"/>
      <c r="E124" s="21"/>
    </row>
  </sheetData>
  <mergeCells count="41">
    <mergeCell ref="A66:K66"/>
    <mergeCell ref="A7:K7"/>
    <mergeCell ref="A8:K8"/>
    <mergeCell ref="F4:J4"/>
    <mergeCell ref="F5:J5"/>
    <mergeCell ref="B41:B44"/>
    <mergeCell ref="A41:A44"/>
    <mergeCell ref="C41:C44"/>
    <mergeCell ref="C14:C17"/>
    <mergeCell ref="B14:B17"/>
    <mergeCell ref="A14:A17"/>
    <mergeCell ref="B35:B38"/>
    <mergeCell ref="A35:A38"/>
    <mergeCell ref="C35:C38"/>
    <mergeCell ref="C18:C21"/>
    <mergeCell ref="C22:C25"/>
    <mergeCell ref="F3:J3"/>
    <mergeCell ref="F1:K1"/>
    <mergeCell ref="F2:K2"/>
    <mergeCell ref="C10:C12"/>
    <mergeCell ref="A10:A12"/>
    <mergeCell ref="B10:B12"/>
    <mergeCell ref="D10:D12"/>
    <mergeCell ref="E11:E12"/>
    <mergeCell ref="I11:I12"/>
    <mergeCell ref="E10:K10"/>
    <mergeCell ref="K11:K12"/>
    <mergeCell ref="J11:J12"/>
    <mergeCell ref="H11:H12"/>
    <mergeCell ref="A31:A34"/>
    <mergeCell ref="F11:F12"/>
    <mergeCell ref="G11:G12"/>
    <mergeCell ref="A18:A21"/>
    <mergeCell ref="B18:B21"/>
    <mergeCell ref="C31:C34"/>
    <mergeCell ref="B31:B34"/>
    <mergeCell ref="B22:B25"/>
    <mergeCell ref="A22:A25"/>
    <mergeCell ref="C27:C30"/>
    <mergeCell ref="B27:B30"/>
    <mergeCell ref="A27:A30"/>
  </mergeCells>
  <phoneticPr fontId="2" type="noConversion"/>
  <printOptions horizontalCentered="1"/>
  <pageMargins left="0.39370078740157483" right="0.39370078740157483" top="1.3779527559055118" bottom="0.39370078740157483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3.2" x14ac:dyDescent="0.25"/>
  <cols>
    <col min="1" max="1" width="4.6640625" customWidth="1"/>
    <col min="2" max="2" width="27.5546875" customWidth="1"/>
    <col min="3" max="6" width="10.109375" customWidth="1"/>
    <col min="7" max="7" width="29" customWidth="1"/>
    <col min="8" max="8" width="10" customWidth="1"/>
    <col min="9" max="9" width="11.5546875" customWidth="1"/>
    <col min="10" max="10" width="12.44140625" customWidth="1"/>
    <col min="11" max="11" width="11.6640625" customWidth="1"/>
  </cols>
  <sheetData>
    <row r="1" spans="1:1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8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8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8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7.399999999999999" x14ac:dyDescent="0.3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7.399999999999999" x14ac:dyDescent="0.3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5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5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5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5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5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5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5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5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5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5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5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5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5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5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5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5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5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5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5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5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5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5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5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5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5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5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5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5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5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5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5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5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5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3.8" x14ac:dyDescent="0.25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3.8" x14ac:dyDescent="0.25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3.2" x14ac:dyDescent="0.25"/>
  <cols>
    <col min="1" max="1" width="29.109375" customWidth="1"/>
    <col min="2" max="2" width="31.33203125" customWidth="1"/>
    <col min="3" max="4" width="15.33203125" customWidth="1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ht="16.8" x14ac:dyDescent="0.3">
      <c r="A4" s="4"/>
      <c r="B4" s="3"/>
      <c r="C4" s="3"/>
      <c r="D4" s="3"/>
    </row>
    <row r="5" spans="1:4" ht="16.8" x14ac:dyDescent="0.3">
      <c r="A5" s="4"/>
      <c r="B5" s="4"/>
      <c r="C5" s="4"/>
      <c r="D5" s="4"/>
    </row>
    <row r="6" spans="1:4" ht="16.8" x14ac:dyDescent="0.3">
      <c r="A6" s="4"/>
      <c r="B6" s="4"/>
      <c r="C6" s="4"/>
      <c r="D6" s="4"/>
    </row>
    <row r="7" spans="1:4" ht="16.8" x14ac:dyDescent="0.3">
      <c r="A7" s="4"/>
      <c r="B7" s="4"/>
      <c r="C7" s="4"/>
      <c r="D7" s="4"/>
    </row>
    <row r="8" spans="1:4" ht="16.8" x14ac:dyDescent="0.3">
      <c r="A8" s="4"/>
      <c r="B8" s="4"/>
      <c r="C8" s="4"/>
      <c r="D8" s="4"/>
    </row>
    <row r="9" spans="1:4" ht="16.8" x14ac:dyDescent="0.3">
      <c r="A9" s="4"/>
      <c r="B9" s="4"/>
      <c r="C9" s="4"/>
      <c r="D9" s="4"/>
    </row>
    <row r="10" spans="1:4" ht="16.8" x14ac:dyDescent="0.3">
      <c r="A10" s="4"/>
      <c r="B10" s="4"/>
      <c r="C10" s="4"/>
      <c r="D10" s="4"/>
    </row>
    <row r="11" spans="1:4" ht="16.8" x14ac:dyDescent="0.3">
      <c r="A11" s="4"/>
      <c r="B11" s="4"/>
      <c r="C11" s="4"/>
      <c r="D11" s="4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ht="53.25" customHeight="1" x14ac:dyDescent="0.25">
      <c r="A14" s="150"/>
      <c r="B14" s="150"/>
      <c r="C14" s="150"/>
      <c r="D14" s="150"/>
    </row>
    <row r="15" spans="1:4" ht="43.5" customHeight="1" x14ac:dyDescent="0.25">
      <c r="A15" s="150"/>
      <c r="B15" s="150"/>
      <c r="C15" s="14"/>
      <c r="D15" s="14"/>
    </row>
    <row r="16" spans="1:4" ht="54" customHeight="1" x14ac:dyDescent="0.25">
      <c r="A16" s="15"/>
      <c r="B16" s="15"/>
      <c r="C16" s="16"/>
      <c r="D16" s="5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ht="13.8" x14ac:dyDescent="0.25">
      <c r="A20" s="2"/>
      <c r="B20" s="2"/>
      <c r="C20" s="2"/>
      <c r="D20" s="2"/>
    </row>
    <row r="21" spans="1:4" ht="13.8" x14ac:dyDescent="0.25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Абрамычева Татьяна Юрьевна</cp:lastModifiedBy>
  <cp:lastPrinted>2023-11-08T09:58:31Z</cp:lastPrinted>
  <dcterms:created xsi:type="dcterms:W3CDTF">2012-04-10T08:50:04Z</dcterms:created>
  <dcterms:modified xsi:type="dcterms:W3CDTF">2023-11-08T10:03:20Z</dcterms:modified>
</cp:coreProperties>
</file>