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0" yWindow="630" windowWidth="15480" windowHeight="10920"/>
  </bookViews>
  <sheets>
    <sheet name="Лист1" sheetId="1" r:id="rId1"/>
  </sheets>
  <definedNames>
    <definedName name="_xlnm.Print_Titles" localSheetId="0">Лист1!$11:$15</definedName>
    <definedName name="_xlnm.Print_Area" localSheetId="0">Лист1!$A$1:$M$93</definedName>
  </definedNames>
  <calcPr calcId="144525"/>
</workbook>
</file>

<file path=xl/calcChain.xml><?xml version="1.0" encoding="utf-8"?>
<calcChain xmlns="http://schemas.openxmlformats.org/spreadsheetml/2006/main">
  <c r="I59" i="1" l="1"/>
  <c r="M38" i="1" l="1"/>
  <c r="M58" i="1" l="1"/>
  <c r="L33" i="1" l="1"/>
  <c r="L58" i="1"/>
  <c r="K58" i="1"/>
  <c r="J58" i="1"/>
  <c r="J57" i="1"/>
  <c r="K57" i="1"/>
  <c r="H63" i="1"/>
  <c r="L77" i="1" l="1"/>
  <c r="H50" i="1" l="1"/>
  <c r="L81" i="1" l="1"/>
  <c r="M81" i="1"/>
  <c r="K81" i="1"/>
  <c r="J81" i="1"/>
  <c r="I81" i="1"/>
  <c r="H82" i="1"/>
  <c r="M65" i="1" l="1"/>
  <c r="L65" i="1" l="1"/>
  <c r="K37" i="1" l="1"/>
  <c r="K38" i="1"/>
  <c r="I65" i="1" l="1"/>
  <c r="J65" i="1"/>
  <c r="H76" i="1"/>
  <c r="H69" i="1"/>
  <c r="J38" i="1" l="1"/>
  <c r="H84" i="1" l="1"/>
  <c r="H83" i="1"/>
  <c r="H78" i="1"/>
  <c r="H74" i="1"/>
  <c r="H73" i="1"/>
  <c r="H72" i="1"/>
  <c r="H71" i="1"/>
  <c r="H70" i="1"/>
  <c r="H68" i="1"/>
  <c r="H67" i="1"/>
  <c r="H66" i="1"/>
  <c r="H64" i="1"/>
  <c r="H62" i="1"/>
  <c r="H61" i="1"/>
  <c r="H60" i="1"/>
  <c r="H56" i="1"/>
  <c r="H55" i="1"/>
  <c r="H52" i="1"/>
  <c r="H51" i="1"/>
  <c r="H49" i="1"/>
  <c r="H48" i="1"/>
  <c r="H47" i="1"/>
  <c r="H46" i="1"/>
  <c r="H44" i="1"/>
  <c r="H43" i="1"/>
  <c r="H42" i="1"/>
  <c r="H40" i="1"/>
  <c r="H39" i="1"/>
  <c r="H38" i="1"/>
  <c r="H36" i="1"/>
  <c r="H35" i="1"/>
  <c r="H32" i="1"/>
  <c r="H31" i="1"/>
  <c r="H27" i="1"/>
  <c r="H26" i="1"/>
  <c r="H23" i="1"/>
  <c r="H22" i="1"/>
  <c r="H19" i="1"/>
  <c r="H18" i="1"/>
  <c r="L80" i="1"/>
  <c r="L37" i="1"/>
  <c r="L30" i="1"/>
  <c r="L25" i="1"/>
  <c r="L29" i="1" l="1"/>
  <c r="L79" i="1"/>
  <c r="L28" i="1"/>
  <c r="L17" i="1" s="1"/>
  <c r="I25" i="1"/>
  <c r="M30" i="1"/>
  <c r="I30" i="1"/>
  <c r="M37" i="1"/>
  <c r="J37" i="1"/>
  <c r="J33" i="1" s="1"/>
  <c r="K65" i="1"/>
  <c r="I80" i="1"/>
  <c r="I79" i="1" s="1"/>
  <c r="J80" i="1"/>
  <c r="K80" i="1"/>
  <c r="M80" i="1"/>
  <c r="I45" i="1"/>
  <c r="H45" i="1" s="1"/>
  <c r="I54" i="1"/>
  <c r="I41" i="1"/>
  <c r="H41" i="1" s="1"/>
  <c r="K77" i="1"/>
  <c r="M77" i="1"/>
  <c r="M34" i="1" s="1"/>
  <c r="M25" i="1" s="1"/>
  <c r="M86" i="1"/>
  <c r="J86" i="1"/>
  <c r="I86" i="1"/>
  <c r="M33" i="1" l="1"/>
  <c r="M29" i="1" s="1"/>
  <c r="L16" i="1"/>
  <c r="L24" i="1"/>
  <c r="K34" i="1"/>
  <c r="H34" i="1" s="1"/>
  <c r="K33" i="1"/>
  <c r="K29" i="1" s="1"/>
  <c r="I57" i="1"/>
  <c r="H57" i="1" s="1"/>
  <c r="H59" i="1"/>
  <c r="H77" i="1"/>
  <c r="I37" i="1"/>
  <c r="I53" i="1"/>
  <c r="H53" i="1" s="1"/>
  <c r="H54" i="1"/>
  <c r="H65" i="1"/>
  <c r="I28" i="1"/>
  <c r="H80" i="1"/>
  <c r="H81" i="1"/>
  <c r="J28" i="1"/>
  <c r="J79" i="1"/>
  <c r="M79" i="1"/>
  <c r="M28" i="1"/>
  <c r="M17" i="1" s="1"/>
  <c r="K79" i="1"/>
  <c r="K28" i="1"/>
  <c r="K24" i="1"/>
  <c r="L20" i="1" l="1"/>
  <c r="L21" i="1"/>
  <c r="K30" i="1"/>
  <c r="H30" i="1" s="1"/>
  <c r="K21" i="1"/>
  <c r="J17" i="1"/>
  <c r="J16" i="1" s="1"/>
  <c r="J21" i="1"/>
  <c r="K25" i="1"/>
  <c r="H25" i="1" s="1"/>
  <c r="K16" i="1"/>
  <c r="M24" i="1"/>
  <c r="M21" i="1" s="1"/>
  <c r="H37" i="1"/>
  <c r="I33" i="1"/>
  <c r="H33" i="1" s="1"/>
  <c r="K20" i="1"/>
  <c r="H79" i="1"/>
  <c r="H28" i="1"/>
  <c r="J29" i="1"/>
  <c r="J24" i="1"/>
  <c r="M16" i="1"/>
  <c r="M20" i="1" l="1"/>
  <c r="K17" i="1"/>
  <c r="H17" i="1" s="1"/>
  <c r="I29" i="1"/>
  <c r="I16" i="1" s="1"/>
  <c r="H16" i="1" s="1"/>
  <c r="I24" i="1"/>
  <c r="I20" i="1" s="1"/>
  <c r="H29" i="1" l="1"/>
  <c r="H24" i="1"/>
  <c r="J20" i="1"/>
  <c r="H20" i="1" s="1"/>
  <c r="H21" i="1"/>
</calcChain>
</file>

<file path=xl/sharedStrings.xml><?xml version="1.0" encoding="utf-8"?>
<sst xmlns="http://schemas.openxmlformats.org/spreadsheetml/2006/main" count="587" uniqueCount="114">
  <si>
    <t>И.о.начальника  управления</t>
  </si>
  <si>
    <t>2016                                                 год</t>
  </si>
  <si>
    <t>2017                                                 год</t>
  </si>
  <si>
    <t>2018                                                 год</t>
  </si>
  <si>
    <t>№      п/п</t>
  </si>
  <si>
    <t>Проверка</t>
  </si>
  <si>
    <t>Распределение расходов на реализацию муниципальной программы</t>
  </si>
  <si>
    <t>Коды классификации</t>
  </si>
  <si>
    <t>целевая статья</t>
  </si>
  <si>
    <t>вид расходов</t>
  </si>
  <si>
    <t>ВСЕГО</t>
  </si>
  <si>
    <t>Планируемые расходы, руб.</t>
  </si>
  <si>
    <t>Цели, задачи, наименование                                                                 программных мероприятий</t>
  </si>
  <si>
    <t>к муниципальной программе муниципального образования "Город Астрахань"</t>
  </si>
  <si>
    <t xml:space="preserve">"Распоряжение и управление муниципальным имуществом и земельными участками </t>
  </si>
  <si>
    <t xml:space="preserve">"Приложение 2 </t>
  </si>
  <si>
    <t>Ответственные исполнители, соисполнители, участники</t>
  </si>
  <si>
    <t>х</t>
  </si>
  <si>
    <t>Задача 1.2                                                                                                  Организация и проведение торгов по продаже находящихся в государственной или муниципальной собственности земельных участков или права на заключение договоров аренды таких земельных участков</t>
  </si>
  <si>
    <t>Задача 1.3                                                                                           Установление правовых и нормативных основ по выполнению переселения из аварийного жилого фонда</t>
  </si>
  <si>
    <t>Задача 1.4                                                                                Обеспечение эффективного и рационального использования земельных ресурсов и объектов недвижимости в пределах границ МО "Город Астрахань"</t>
  </si>
  <si>
    <t>27</t>
  </si>
  <si>
    <t>28</t>
  </si>
  <si>
    <t>29</t>
  </si>
  <si>
    <t>30</t>
  </si>
  <si>
    <t>Бюджет МО                        "Город Астрахань"</t>
  </si>
  <si>
    <t>города Астрахани"</t>
  </si>
  <si>
    <t>"Распоряжение и управление муниципальным имуществом и земельными участками города Астрахани"</t>
  </si>
  <si>
    <t>Муниципальная программа                                                                                               «Распоряжение и управление муниципальным имуществом и земельными участками  города Астрахани"</t>
  </si>
  <si>
    <t>Обеспечивающая подпрограмма                                                                                         "Обеспечение эффективности управления"</t>
  </si>
  <si>
    <t>Подпрограмма 2                                                                                        "Техническое обслуживание зданий администрации МО "Город Астрахань"</t>
  </si>
  <si>
    <t>Задача 1:  Обеспечение эффективного управления и распоряжения муниципальным имуществом и земельными участками</t>
  </si>
  <si>
    <t>8</t>
  </si>
  <si>
    <t>31</t>
  </si>
  <si>
    <t>32</t>
  </si>
  <si>
    <t>33</t>
  </si>
  <si>
    <t>34</t>
  </si>
  <si>
    <t>2019                                                 год</t>
  </si>
  <si>
    <t>Задача 1.1                                                                                    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"Город Астрахань"</t>
  </si>
  <si>
    <t>18</t>
  </si>
  <si>
    <t>22</t>
  </si>
  <si>
    <t>35</t>
  </si>
  <si>
    <t>36</t>
  </si>
  <si>
    <t>37</t>
  </si>
  <si>
    <t>от___________ №__________</t>
  </si>
  <si>
    <t>7</t>
  </si>
  <si>
    <t>12</t>
  </si>
  <si>
    <t>-</t>
  </si>
  <si>
    <t>Цель 1:  Обеспечение эффективного управления и распоряжения муниципальным имуществом и земельными участками</t>
  </si>
  <si>
    <t>19</t>
  </si>
  <si>
    <t>23</t>
  </si>
  <si>
    <t>38</t>
  </si>
  <si>
    <t>Бюджет АО</t>
  </si>
  <si>
    <t>Федеральный бюджет</t>
  </si>
  <si>
    <t>Всего</t>
  </si>
  <si>
    <t xml:space="preserve">Бюджет МО                         "Город Астрахань" </t>
  </si>
  <si>
    <t>Бюджет МО                         "Город Астрахань"</t>
  </si>
  <si>
    <t>Подпрограмма 1                                                                                                                "Управление муниципальным имуществом и земельными участками"</t>
  </si>
  <si>
    <t xml:space="preserve">Цель 1:  Улучшение технического состояния зданий и помещений администрации муниципального образования «Город Астрахань» </t>
  </si>
  <si>
    <t>Управление по коммунальному хозяйству и благоустройству администрации муниципального образования "Город Астрахань"</t>
  </si>
  <si>
    <t>Источники финансирования</t>
  </si>
  <si>
    <t>2020                                                 год</t>
  </si>
  <si>
    <t>Цель 1: Управление, распоряжение муниципальным имуществом и земельными участками</t>
  </si>
  <si>
    <t>Задача 1.5                                                                                Оформление правоустанавливающих и правоподтверждающих документов на объекты недвижимости казны</t>
  </si>
  <si>
    <t>Задача 1.5                                                                                Обеспечение полной инвентаризации всего муниципального имущества</t>
  </si>
  <si>
    <t>Бюджет МО "Город Астрахань"</t>
  </si>
  <si>
    <t>39</t>
  </si>
  <si>
    <t>40</t>
  </si>
  <si>
    <t>раздел, подраз-дел</t>
  </si>
  <si>
    <t xml:space="preserve">Управление муниципального имущества администрации муниципального образования "Город Астрахань" </t>
  </si>
  <si>
    <t>Мероприятие 1.1.1                                                                                            Проведение работ по межеванию и подготовке проекта границ земельных участков с последующей постановкой на кадастровый учет</t>
  </si>
  <si>
    <t>а) отнесенных к муниципальной собственности, для муниципальных бюджетных организаций и учреждений;</t>
  </si>
  <si>
    <t>б) изымаемых у собственников для дальнейшей постановки на государственный кадастровый учет</t>
  </si>
  <si>
    <t>в) подготовкой землеустроительной документации и постановкой на кадастровый учет парков, скверов, зеленых зон и разделительных полос</t>
  </si>
  <si>
    <t>Мероприятие 1.1.2                                                                                           Формирование и кадастровый учет земельных участков, предназначенных для эксплуатации многоквартирных домов</t>
  </si>
  <si>
    <t>а) оформление документов землепользования и постановка на государственный кадастровый учет</t>
  </si>
  <si>
    <t>б) подготовка технической документации на объекты недвижимости и земельные участки</t>
  </si>
  <si>
    <t>Мероприятие 1.1.3                                                                                            Выполнение кадастровых работ, необходимых для постановки на кадастровый учет  земельных участков, территорий и границ МО "Город Астрахань"</t>
  </si>
  <si>
    <t>Мероприятие 1.1.4                                                                                           Подготовка землеустроительной документации, необходимой для оформления земельных участков</t>
  </si>
  <si>
    <t xml:space="preserve">Мероприятие 1.1.5                                                                                           Проведение комплексных кадастровых работ </t>
  </si>
  <si>
    <t>Мероприятие 1.2.1                                                                                            Оформление документов на земельные участки и объекты недвижимости</t>
  </si>
  <si>
    <t>а) для предоставления земельных участков в аренду или собственность комиссией по проведению торгов (конкурсов, аукционов);</t>
  </si>
  <si>
    <t>б) подготовка технической документации на объекты недвижимого имущества</t>
  </si>
  <si>
    <t>Мероприятие 1.3.1                                                                                            Проведение мероприятий по изъятию для муниципальных нужд МО "Город Астрахань" домовладений, признанных аварийными и подлежащими сносу</t>
  </si>
  <si>
    <t>а) оформление документов по изъятию земельных участков;</t>
  </si>
  <si>
    <t>б) проведение мероприятий по изъятию и выкупу для муниципальных нужд МО "Город Астрахань" домовладений, признанных аварийными и подлежащими сносу или реконструкции</t>
  </si>
  <si>
    <t>Мероприятие 1.3.2                                                                                            Формирование и кадастровый учет земельных участков, предназначенных для строительства объектов муниципальной собственности для муниципальных нужд</t>
  </si>
  <si>
    <t>Мероприятие 1.3.3                                                                                            Проведение мероприятий по изъятию и выкупу для муниципальных нужд МО "Город Астрахань" домовладений, признанных аварийными и подлежащими сносу или реконструкции</t>
  </si>
  <si>
    <t>Мероприятие 1.4.1                                                                                            Установление городской черты МО "Город Астрахань"</t>
  </si>
  <si>
    <t>Мероприятие 1.4.2                                                                                            Совершенствование программно-технического обеспечения</t>
  </si>
  <si>
    <t>Мероприятие 1.4.3                                                                                            Проведение обследований земельных участков с целью получения сведений о фактическом их использовании на территории МО "Город Астрахань"</t>
  </si>
  <si>
    <t>Мероприятие 1.4.4                                                                                            Обеспечение учета, содержания и оформления на распоряжение имуществом казны</t>
  </si>
  <si>
    <t>Мероприятие 1.4.4                                                                                            Обеспечение учета и оформления документов на распоряжение имуществом казны</t>
  </si>
  <si>
    <t>Мероприятие 1.4.5                                                                                            Формирование и предоставление земельных участков гражданам, имеющим право на бесплатное предоставление в собственность земельных участков</t>
  </si>
  <si>
    <t>Мероприятие 1.4.6                                                                                            Проведение работ по рекламному оформлению города</t>
  </si>
  <si>
    <t>Мероприятие 1.4.7                                                                                            Проведение оценочных услуг по видам объектов нежилого муниципального фонда и публикация информационных сообщений в средствах массовой информации и подготовка сведений на объекты недвижимого имущества</t>
  </si>
  <si>
    <t>Мероприятие 1.4.7                                                                                            Проведение оценочных услуг по недвижимому имуществу, публикация информационных сообщений в средствах массовой информации, подготовка сведений на объекты недвижимого имущества</t>
  </si>
  <si>
    <t>Мероприятие 1.5.1                                                                                            Подготовка технической документации на объекты недвижимого имущества, находящегося в собственности муниципального образования "Город Астрахань"</t>
  </si>
  <si>
    <r>
      <rPr>
        <b/>
        <sz val="11"/>
        <rFont val="Arial Cyr"/>
        <charset val="204"/>
      </rPr>
      <t xml:space="preserve">Мероприятие 1.1.1       </t>
    </r>
    <r>
      <rPr>
        <b/>
        <sz val="12"/>
        <rFont val="Arial Cyr"/>
        <charset val="204"/>
      </rPr>
      <t xml:space="preserve">                                                               </t>
    </r>
    <r>
      <rPr>
        <b/>
        <sz val="11"/>
        <rFont val="Arial Cyr"/>
        <charset val="204"/>
      </rPr>
      <t>Содержание и обслуживание зданий и помещений администрации муниципального образования "Город Астрахань"</t>
    </r>
  </si>
  <si>
    <t>Задача 1.1                                                                                  Техническое обеспечение зданий и помещений администрации муниципального образования "Город Астрахань"</t>
  </si>
  <si>
    <t>Мероприятие 1.4.7                                 Проведение оценочных услуг по недвижимому имуществу и земельным участкам, публикация информационных сообщений в средствах массовой информации, подготовка сведений на объекты недвижимого имущества</t>
  </si>
  <si>
    <t>41</t>
  </si>
  <si>
    <t>к постановлению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</si>
  <si>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Астрахань"</t>
  </si>
  <si>
    <r>
      <rPr>
        <b/>
        <sz val="11"/>
        <rFont val="Arial Cyr"/>
        <charset val="204"/>
      </rPr>
      <t xml:space="preserve">Мероприятие 1.1.2       </t>
    </r>
    <r>
      <rPr>
        <b/>
        <sz val="12"/>
        <rFont val="Arial Cyr"/>
        <charset val="204"/>
      </rPr>
      <t xml:space="preserve">                                                              Капитальный ремонт здания управления образования администрации муниципального образования "Город Астрахань", расположенного по адресу: г. Астрахань, Советский район,                       ул. Б. Хмельницкого, 29"</t>
    </r>
  </si>
  <si>
    <t>Приложение  3</t>
  </si>
  <si>
    <t>42</t>
  </si>
  <si>
    <t>Задача 1.3                                                                                                                                                               Обеспечение жилищных прав собственников помещений в домовладениях, признанных аварийными и подлежащими сносу</t>
  </si>
  <si>
    <t>Мероприятие 1.3.3                                                                                            Проведение мероприятий по изъятию и выкупу для муниципальных нужд МО "Город Астрахань" домовладений, признанных аварийными и подлежащими сносу</t>
  </si>
  <si>
    <t>24</t>
  </si>
  <si>
    <t>43</t>
  </si>
  <si>
    <t>Т.Ю. Абрамычева, 39-23-76</t>
  </si>
  <si>
    <t>Задача 2:  Улучшение технического состояния зданий и помещений администрации муниципального образования "Город Астрахань"</t>
  </si>
  <si>
    <t>Начальник  управления                                                                   Е.А. Сафронова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</si>
</sst>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3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3"/>
      <name val="Arial Cyr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0" borderId="0" xfId="0" applyFont="1" applyFill="1"/>
    <xf numFmtId="3" fontId="0" fillId="0" borderId="0" xfId="0" applyNumberFormat="1" applyFill="1" applyAlignment="1">
      <alignment horizontal="center"/>
    </xf>
    <xf numFmtId="0" fontId="4" fillId="0" borderId="0" xfId="0" applyFont="1" applyFill="1"/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ont="1" applyFill="1"/>
    <xf numFmtId="0" fontId="1" fillId="0" borderId="0" xfId="0" applyFont="1" applyFill="1" applyAlignment="1">
      <alignment vertical="top"/>
    </xf>
    <xf numFmtId="0" fontId="7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left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49" fontId="7" fillId="0" borderId="6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 wrapText="1"/>
    </xf>
    <xf numFmtId="3" fontId="6" fillId="0" borderId="4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vertical="center"/>
    </xf>
    <xf numFmtId="4" fontId="6" fillId="0" borderId="0" xfId="0" applyNumberFormat="1" applyFont="1" applyFill="1"/>
    <xf numFmtId="0" fontId="9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 wrapText="1"/>
    </xf>
    <xf numFmtId="0" fontId="8" fillId="0" borderId="0" xfId="0" applyFont="1" applyFill="1"/>
    <xf numFmtId="0" fontId="10" fillId="0" borderId="0" xfId="0" applyFont="1" applyFill="1"/>
    <xf numFmtId="0" fontId="9" fillId="2" borderId="0" xfId="0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Alignment="1"/>
    <xf numFmtId="0" fontId="8" fillId="0" borderId="0" xfId="0" applyFont="1" applyAlignment="1"/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/>
    <xf numFmtId="3" fontId="10" fillId="0" borderId="1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 wrapText="1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vertical="top" wrapText="1"/>
    </xf>
    <xf numFmtId="3" fontId="6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top" wrapText="1"/>
    </xf>
    <xf numFmtId="3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49" fontId="7" fillId="0" borderId="7" xfId="0" applyNumberFormat="1" applyFont="1" applyFill="1" applyBorder="1" applyAlignment="1">
      <alignment horizontal="center" vertical="top"/>
    </xf>
    <xf numFmtId="4" fontId="10" fillId="0" borderId="0" xfId="0" applyNumberFormat="1" applyFont="1" applyFill="1"/>
    <xf numFmtId="4" fontId="10" fillId="0" borderId="1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" fontId="10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8" fillId="0" borderId="4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top"/>
    </xf>
    <xf numFmtId="49" fontId="7" fillId="0" borderId="11" xfId="0" applyNumberFormat="1" applyFont="1" applyFill="1" applyBorder="1" applyAlignment="1">
      <alignment horizontal="center" vertical="top"/>
    </xf>
    <xf numFmtId="49" fontId="7" fillId="0" borderId="5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9" fillId="0" borderId="12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top" wrapText="1"/>
    </xf>
    <xf numFmtId="3" fontId="6" fillId="0" borderId="13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abSelected="1" view="pageLayout" topLeftCell="A32" zoomScale="80" zoomScaleNormal="80" zoomScalePageLayoutView="80" workbookViewId="0">
      <selection activeCell="O84" sqref="O84"/>
    </sheetView>
  </sheetViews>
  <sheetFormatPr defaultColWidth="9.140625" defaultRowHeight="12.75" x14ac:dyDescent="0.2"/>
  <cols>
    <col min="1" max="1" width="4.28515625" style="9" customWidth="1"/>
    <col min="2" max="2" width="46.28515625" style="8" customWidth="1"/>
    <col min="3" max="3" width="15.5703125" style="1" customWidth="1"/>
    <col min="4" max="4" width="16.85546875" style="1" customWidth="1"/>
    <col min="5" max="5" width="8.140625" style="1" customWidth="1"/>
    <col min="6" max="6" width="8" style="1" customWidth="1"/>
    <col min="7" max="7" width="9.42578125" style="9" customWidth="1"/>
    <col min="8" max="8" width="16.7109375" style="1" customWidth="1"/>
    <col min="9" max="9" width="14.5703125" style="4" customWidth="1"/>
    <col min="10" max="10" width="15.85546875" style="4" customWidth="1"/>
    <col min="11" max="11" width="13.28515625" style="4" customWidth="1"/>
    <col min="12" max="12" width="15.28515625" style="80" customWidth="1"/>
    <col min="13" max="13" width="15.5703125" style="4" customWidth="1"/>
    <col min="14" max="14" width="9.140625" style="1"/>
    <col min="15" max="15" width="15.5703125" style="1" bestFit="1" customWidth="1"/>
    <col min="16" max="16384" width="9.140625" style="1"/>
  </cols>
  <sheetData>
    <row r="1" spans="1:14" s="10" customFormat="1" ht="12" customHeight="1" x14ac:dyDescent="0.25">
      <c r="A1" s="43"/>
      <c r="B1" s="44"/>
      <c r="C1" s="45"/>
      <c r="D1" s="46"/>
      <c r="E1" s="47"/>
      <c r="F1" s="48"/>
      <c r="G1" s="49" t="s">
        <v>105</v>
      </c>
      <c r="H1" s="45"/>
      <c r="I1" s="45"/>
      <c r="J1" s="45"/>
      <c r="K1" s="45"/>
      <c r="L1" s="72"/>
      <c r="M1" s="46"/>
    </row>
    <row r="2" spans="1:14" s="10" customFormat="1" ht="12" customHeight="1" x14ac:dyDescent="0.25">
      <c r="A2" s="43"/>
      <c r="B2" s="44"/>
      <c r="C2" s="45"/>
      <c r="D2" s="46"/>
      <c r="E2" s="48"/>
      <c r="F2" s="48"/>
      <c r="G2" s="49" t="s">
        <v>102</v>
      </c>
      <c r="H2" s="45"/>
      <c r="I2" s="45"/>
      <c r="J2" s="45"/>
      <c r="K2" s="45"/>
      <c r="L2" s="72"/>
      <c r="M2" s="46"/>
    </row>
    <row r="3" spans="1:14" s="10" customFormat="1" ht="12" customHeight="1" x14ac:dyDescent="0.25">
      <c r="A3" s="43"/>
      <c r="B3" s="44"/>
      <c r="C3" s="45"/>
      <c r="D3" s="46"/>
      <c r="E3" s="48"/>
      <c r="F3" s="48"/>
      <c r="G3" s="49" t="s">
        <v>44</v>
      </c>
      <c r="H3" s="45"/>
      <c r="I3" s="45"/>
      <c r="J3" s="45"/>
      <c r="K3" s="45"/>
      <c r="L3" s="72"/>
      <c r="M3" s="46"/>
    </row>
    <row r="4" spans="1:14" s="10" customFormat="1" ht="12" customHeight="1" x14ac:dyDescent="0.25">
      <c r="A4" s="43"/>
      <c r="B4" s="44"/>
      <c r="C4" s="45"/>
      <c r="D4" s="46"/>
      <c r="E4" s="50"/>
      <c r="F4" s="50"/>
      <c r="G4" s="51" t="s">
        <v>15</v>
      </c>
      <c r="H4" s="45"/>
      <c r="I4" s="45"/>
      <c r="J4" s="45"/>
      <c r="K4" s="45"/>
      <c r="L4" s="72"/>
      <c r="M4" s="46"/>
      <c r="N4" s="5"/>
    </row>
    <row r="5" spans="1:14" s="10" customFormat="1" ht="12" customHeight="1" x14ac:dyDescent="0.25">
      <c r="A5" s="43"/>
      <c r="B5" s="44"/>
      <c r="C5" s="45"/>
      <c r="D5" s="46"/>
      <c r="E5" s="50"/>
      <c r="F5" s="50"/>
      <c r="G5" s="51" t="s">
        <v>13</v>
      </c>
      <c r="H5" s="45"/>
      <c r="I5" s="45"/>
      <c r="J5" s="45"/>
      <c r="K5" s="45"/>
      <c r="L5" s="72"/>
      <c r="M5" s="46"/>
      <c r="N5" s="5"/>
    </row>
    <row r="6" spans="1:14" s="10" customFormat="1" ht="12" customHeight="1" x14ac:dyDescent="0.25">
      <c r="A6" s="43"/>
      <c r="B6" s="44"/>
      <c r="C6" s="45"/>
      <c r="D6" s="46"/>
      <c r="E6" s="50"/>
      <c r="F6" s="50"/>
      <c r="G6" s="51" t="s">
        <v>14</v>
      </c>
      <c r="H6" s="45"/>
      <c r="I6" s="45"/>
      <c r="J6" s="45"/>
      <c r="K6" s="45"/>
      <c r="L6" s="72"/>
      <c r="M6" s="46"/>
      <c r="N6" s="5"/>
    </row>
    <row r="7" spans="1:14" s="10" customFormat="1" ht="12" customHeight="1" x14ac:dyDescent="0.25">
      <c r="A7" s="43"/>
      <c r="B7" s="44"/>
      <c r="C7" s="45"/>
      <c r="D7" s="46"/>
      <c r="E7" s="50"/>
      <c r="F7" s="50"/>
      <c r="G7" s="51" t="s">
        <v>26</v>
      </c>
      <c r="H7" s="45"/>
      <c r="I7" s="45"/>
      <c r="J7" s="45"/>
      <c r="K7" s="45"/>
      <c r="L7" s="72"/>
      <c r="M7" s="46"/>
      <c r="N7" s="5"/>
    </row>
    <row r="8" spans="1:14" s="10" customFormat="1" ht="12" customHeight="1" x14ac:dyDescent="0.25">
      <c r="A8" s="43"/>
      <c r="B8" s="44"/>
      <c r="C8" s="45"/>
      <c r="D8" s="46"/>
      <c r="E8" s="50"/>
      <c r="F8" s="50"/>
      <c r="G8" s="50"/>
      <c r="H8" s="45"/>
      <c r="I8" s="46"/>
      <c r="J8" s="46"/>
      <c r="K8" s="46"/>
      <c r="L8" s="72"/>
      <c r="M8" s="46"/>
      <c r="N8" s="5"/>
    </row>
    <row r="9" spans="1:14" s="10" customFormat="1" ht="16.5" customHeight="1" x14ac:dyDescent="0.25">
      <c r="A9" s="107" t="s">
        <v>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</row>
    <row r="10" spans="1:14" s="10" customFormat="1" ht="16.5" customHeight="1" x14ac:dyDescent="0.25">
      <c r="A10" s="107" t="s">
        <v>27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  <row r="11" spans="1:14" s="10" customFormat="1" ht="17.25" customHeight="1" thickBot="1" x14ac:dyDescent="0.3">
      <c r="A11" s="52"/>
      <c r="B11" s="53"/>
      <c r="C11" s="54"/>
      <c r="D11" s="54"/>
      <c r="E11" s="54"/>
      <c r="F11" s="54"/>
      <c r="G11" s="52"/>
      <c r="H11" s="54"/>
      <c r="I11" s="55"/>
      <c r="J11" s="55"/>
      <c r="K11" s="55"/>
      <c r="L11" s="73"/>
      <c r="M11" s="55"/>
    </row>
    <row r="12" spans="1:14" s="10" customFormat="1" ht="33" customHeight="1" thickTop="1" thickBot="1" x14ac:dyDescent="0.25">
      <c r="A12" s="111" t="s">
        <v>4</v>
      </c>
      <c r="B12" s="113" t="s">
        <v>12</v>
      </c>
      <c r="C12" s="87" t="s">
        <v>16</v>
      </c>
      <c r="D12" s="116" t="s">
        <v>60</v>
      </c>
      <c r="E12" s="124" t="s">
        <v>7</v>
      </c>
      <c r="F12" s="125"/>
      <c r="G12" s="125"/>
      <c r="H12" s="121" t="s">
        <v>11</v>
      </c>
      <c r="I12" s="122"/>
      <c r="J12" s="122"/>
      <c r="K12" s="122"/>
      <c r="L12" s="122"/>
      <c r="M12" s="123"/>
    </row>
    <row r="13" spans="1:14" s="10" customFormat="1" ht="15.75" customHeight="1" thickTop="1" x14ac:dyDescent="0.2">
      <c r="A13" s="111"/>
      <c r="B13" s="114"/>
      <c r="C13" s="88"/>
      <c r="D13" s="117"/>
      <c r="E13" s="116" t="s">
        <v>68</v>
      </c>
      <c r="F13" s="87" t="s">
        <v>8</v>
      </c>
      <c r="G13" s="87" t="s">
        <v>9</v>
      </c>
      <c r="H13" s="119" t="s">
        <v>10</v>
      </c>
      <c r="I13" s="109" t="s">
        <v>1</v>
      </c>
      <c r="J13" s="109" t="s">
        <v>2</v>
      </c>
      <c r="K13" s="109" t="s">
        <v>3</v>
      </c>
      <c r="L13" s="126" t="s">
        <v>37</v>
      </c>
      <c r="M13" s="109" t="s">
        <v>61</v>
      </c>
    </row>
    <row r="14" spans="1:14" s="10" customFormat="1" ht="20.25" customHeight="1" thickBot="1" x14ac:dyDescent="0.25">
      <c r="A14" s="112"/>
      <c r="B14" s="115"/>
      <c r="C14" s="108"/>
      <c r="D14" s="118"/>
      <c r="E14" s="118"/>
      <c r="F14" s="108"/>
      <c r="G14" s="108"/>
      <c r="H14" s="112"/>
      <c r="I14" s="110"/>
      <c r="J14" s="110"/>
      <c r="K14" s="110"/>
      <c r="L14" s="127"/>
      <c r="M14" s="110"/>
    </row>
    <row r="15" spans="1:14" s="6" customFormat="1" ht="13.5" thickTop="1" thickBot="1" x14ac:dyDescent="0.25">
      <c r="A15" s="12">
        <v>1</v>
      </c>
      <c r="B15" s="13">
        <v>2</v>
      </c>
      <c r="C15" s="14">
        <v>3</v>
      </c>
      <c r="D15" s="15">
        <v>4</v>
      </c>
      <c r="E15" s="15">
        <v>5</v>
      </c>
      <c r="F15" s="15">
        <v>6</v>
      </c>
      <c r="G15" s="16">
        <v>7</v>
      </c>
      <c r="H15" s="15">
        <v>8</v>
      </c>
      <c r="I15" s="15">
        <v>9</v>
      </c>
      <c r="J15" s="14">
        <v>10</v>
      </c>
      <c r="K15" s="14">
        <v>11</v>
      </c>
      <c r="L15" s="83">
        <v>12</v>
      </c>
      <c r="M15" s="14">
        <v>13</v>
      </c>
    </row>
    <row r="16" spans="1:14" s="6" customFormat="1" ht="60.75" customHeight="1" thickTop="1" x14ac:dyDescent="0.2">
      <c r="A16" s="84">
        <v>1</v>
      </c>
      <c r="B16" s="120" t="s">
        <v>28</v>
      </c>
      <c r="C16" s="87" t="s">
        <v>69</v>
      </c>
      <c r="D16" s="27" t="s">
        <v>54</v>
      </c>
      <c r="E16" s="28" t="s">
        <v>17</v>
      </c>
      <c r="F16" s="28" t="s">
        <v>17</v>
      </c>
      <c r="G16" s="28" t="s">
        <v>17</v>
      </c>
      <c r="H16" s="35">
        <f>SUM(I16:M16)</f>
        <v>510941867</v>
      </c>
      <c r="I16" s="18">
        <f>I29+I84+I79</f>
        <v>85709419</v>
      </c>
      <c r="J16" s="35">
        <f>J17+J18+J19</f>
        <v>92810406.280000016</v>
      </c>
      <c r="K16" s="18">
        <f>K29+K84+K79</f>
        <v>131654185</v>
      </c>
      <c r="L16" s="35">
        <f>L29+L84+L79</f>
        <v>96982262.719999999</v>
      </c>
      <c r="M16" s="18">
        <f>M29+M84+M79</f>
        <v>103785594</v>
      </c>
    </row>
    <row r="17" spans="1:15" s="6" customFormat="1" ht="32.25" customHeight="1" x14ac:dyDescent="0.2">
      <c r="A17" s="85"/>
      <c r="B17" s="98"/>
      <c r="C17" s="88"/>
      <c r="D17" s="27" t="s">
        <v>55</v>
      </c>
      <c r="E17" s="28" t="s">
        <v>17</v>
      </c>
      <c r="F17" s="28" t="s">
        <v>17</v>
      </c>
      <c r="G17" s="28" t="s">
        <v>17</v>
      </c>
      <c r="H17" s="35">
        <f t="shared" ref="H17:H84" si="0">SUM(I17:M17)</f>
        <v>509291314.34000003</v>
      </c>
      <c r="I17" s="18">
        <v>85709419</v>
      </c>
      <c r="J17" s="35">
        <f>J25+J28+J84</f>
        <v>91159853.620000005</v>
      </c>
      <c r="K17" s="18">
        <f>K25+K28+K84</f>
        <v>131654185</v>
      </c>
      <c r="L17" s="35">
        <f>L25+L28+L84</f>
        <v>96982262.719999999</v>
      </c>
      <c r="M17" s="18">
        <f>M25+M28+M84</f>
        <v>103785594</v>
      </c>
    </row>
    <row r="18" spans="1:15" s="6" customFormat="1" ht="29.25" customHeight="1" x14ac:dyDescent="0.2">
      <c r="A18" s="85"/>
      <c r="B18" s="98"/>
      <c r="C18" s="88"/>
      <c r="D18" s="27" t="s">
        <v>52</v>
      </c>
      <c r="E18" s="28" t="s">
        <v>17</v>
      </c>
      <c r="F18" s="28" t="s">
        <v>17</v>
      </c>
      <c r="G18" s="28" t="s">
        <v>17</v>
      </c>
      <c r="H18" s="35">
        <f t="shared" si="0"/>
        <v>264088.43</v>
      </c>
      <c r="I18" s="56" t="s">
        <v>47</v>
      </c>
      <c r="J18" s="35">
        <v>264088.43</v>
      </c>
      <c r="K18" s="56" t="s">
        <v>47</v>
      </c>
      <c r="L18" s="60" t="s">
        <v>47</v>
      </c>
      <c r="M18" s="56" t="s">
        <v>47</v>
      </c>
    </row>
    <row r="19" spans="1:15" s="6" customFormat="1" ht="28.5" customHeight="1" x14ac:dyDescent="0.2">
      <c r="A19" s="86"/>
      <c r="B19" s="99"/>
      <c r="C19" s="89"/>
      <c r="D19" s="27" t="s">
        <v>53</v>
      </c>
      <c r="E19" s="28" t="s">
        <v>17</v>
      </c>
      <c r="F19" s="28" t="s">
        <v>17</v>
      </c>
      <c r="G19" s="28" t="s">
        <v>17</v>
      </c>
      <c r="H19" s="35">
        <f t="shared" si="0"/>
        <v>1386464.23</v>
      </c>
      <c r="I19" s="56" t="s">
        <v>47</v>
      </c>
      <c r="J19" s="35">
        <v>1386464.23</v>
      </c>
      <c r="K19" s="56" t="s">
        <v>47</v>
      </c>
      <c r="L19" s="60" t="s">
        <v>47</v>
      </c>
      <c r="M19" s="56" t="s">
        <v>47</v>
      </c>
    </row>
    <row r="20" spans="1:15" s="29" customFormat="1" ht="33.75" customHeight="1" x14ac:dyDescent="0.25">
      <c r="A20" s="90">
        <v>2</v>
      </c>
      <c r="B20" s="104" t="s">
        <v>62</v>
      </c>
      <c r="C20" s="100" t="s">
        <v>69</v>
      </c>
      <c r="D20" s="27" t="s">
        <v>54</v>
      </c>
      <c r="E20" s="28" t="s">
        <v>17</v>
      </c>
      <c r="F20" s="28" t="s">
        <v>17</v>
      </c>
      <c r="G20" s="28" t="s">
        <v>17</v>
      </c>
      <c r="H20" s="35">
        <f t="shared" si="0"/>
        <v>437844704</v>
      </c>
      <c r="I20" s="24">
        <f>I24+I28</f>
        <v>71610321</v>
      </c>
      <c r="J20" s="37">
        <f>J21+J22+J23</f>
        <v>78711308.280000016</v>
      </c>
      <c r="K20" s="24">
        <f>K24+K28</f>
        <v>117019246</v>
      </c>
      <c r="L20" s="37">
        <f>L24+L28</f>
        <v>82347323.719999999</v>
      </c>
      <c r="M20" s="24">
        <f>M24+M28</f>
        <v>88156505</v>
      </c>
    </row>
    <row r="21" spans="1:15" s="29" customFormat="1" ht="22.5" x14ac:dyDescent="0.25">
      <c r="A21" s="85"/>
      <c r="B21" s="105"/>
      <c r="C21" s="88"/>
      <c r="D21" s="27" t="s">
        <v>55</v>
      </c>
      <c r="E21" s="28" t="s">
        <v>17</v>
      </c>
      <c r="F21" s="28" t="s">
        <v>17</v>
      </c>
      <c r="G21" s="28" t="s">
        <v>17</v>
      </c>
      <c r="H21" s="35">
        <f t="shared" si="0"/>
        <v>436194151.34000003</v>
      </c>
      <c r="I21" s="24">
        <v>71610321</v>
      </c>
      <c r="J21" s="37">
        <f>J25+J28</f>
        <v>77060755.620000005</v>
      </c>
      <c r="K21" s="24">
        <f>K24+K28</f>
        <v>117019246</v>
      </c>
      <c r="L21" s="37">
        <f>L24+L28</f>
        <v>82347323.719999999</v>
      </c>
      <c r="M21" s="24">
        <f>M24+M28</f>
        <v>88156505</v>
      </c>
    </row>
    <row r="22" spans="1:15" s="29" customFormat="1" ht="15" x14ac:dyDescent="0.25">
      <c r="A22" s="85"/>
      <c r="B22" s="105"/>
      <c r="C22" s="88"/>
      <c r="D22" s="27" t="s">
        <v>52</v>
      </c>
      <c r="E22" s="28" t="s">
        <v>17</v>
      </c>
      <c r="F22" s="28" t="s">
        <v>17</v>
      </c>
      <c r="G22" s="28" t="s">
        <v>17</v>
      </c>
      <c r="H22" s="35">
        <f t="shared" si="0"/>
        <v>264088.43</v>
      </c>
      <c r="I22" s="24" t="s">
        <v>47</v>
      </c>
      <c r="J22" s="35">
        <v>264088.43</v>
      </c>
      <c r="K22" s="24" t="s">
        <v>47</v>
      </c>
      <c r="L22" s="37" t="s">
        <v>47</v>
      </c>
      <c r="M22" s="24" t="s">
        <v>47</v>
      </c>
    </row>
    <row r="23" spans="1:15" s="29" customFormat="1" ht="22.5" x14ac:dyDescent="0.25">
      <c r="A23" s="86"/>
      <c r="B23" s="106"/>
      <c r="C23" s="89"/>
      <c r="D23" s="27" t="s">
        <v>53</v>
      </c>
      <c r="E23" s="28" t="s">
        <v>17</v>
      </c>
      <c r="F23" s="28" t="s">
        <v>17</v>
      </c>
      <c r="G23" s="28" t="s">
        <v>17</v>
      </c>
      <c r="H23" s="35">
        <f t="shared" si="0"/>
        <v>1386464.23</v>
      </c>
      <c r="I23" s="24" t="s">
        <v>47</v>
      </c>
      <c r="J23" s="35">
        <v>1386464.23</v>
      </c>
      <c r="K23" s="24" t="s">
        <v>47</v>
      </c>
      <c r="L23" s="37" t="s">
        <v>47</v>
      </c>
      <c r="M23" s="24" t="s">
        <v>47</v>
      </c>
    </row>
    <row r="24" spans="1:15" s="29" customFormat="1" ht="45" customHeight="1" x14ac:dyDescent="0.25">
      <c r="A24" s="90">
        <v>3</v>
      </c>
      <c r="B24" s="104" t="s">
        <v>31</v>
      </c>
      <c r="C24" s="100" t="s">
        <v>69</v>
      </c>
      <c r="D24" s="27" t="s">
        <v>54</v>
      </c>
      <c r="E24" s="28" t="s">
        <v>17</v>
      </c>
      <c r="F24" s="28" t="s">
        <v>17</v>
      </c>
      <c r="G24" s="28" t="s">
        <v>17</v>
      </c>
      <c r="H24" s="35">
        <f t="shared" si="0"/>
        <v>334939305.65999997</v>
      </c>
      <c r="I24" s="24">
        <f>I33</f>
        <v>50518451</v>
      </c>
      <c r="J24" s="37">
        <f>J33</f>
        <v>59068607.659999996</v>
      </c>
      <c r="K24" s="24">
        <f>K33</f>
        <v>95318246</v>
      </c>
      <c r="L24" s="37">
        <f>L33</f>
        <v>64020755</v>
      </c>
      <c r="M24" s="24">
        <f>M33</f>
        <v>66013246</v>
      </c>
      <c r="O24" s="39"/>
    </row>
    <row r="25" spans="1:15" s="29" customFormat="1" ht="22.5" x14ac:dyDescent="0.25">
      <c r="A25" s="85"/>
      <c r="B25" s="105"/>
      <c r="C25" s="88"/>
      <c r="D25" s="27" t="s">
        <v>55</v>
      </c>
      <c r="E25" s="28" t="s">
        <v>17</v>
      </c>
      <c r="F25" s="28" t="s">
        <v>17</v>
      </c>
      <c r="G25" s="28" t="s">
        <v>17</v>
      </c>
      <c r="H25" s="35">
        <f t="shared" si="0"/>
        <v>333288753</v>
      </c>
      <c r="I25" s="24">
        <f>I34</f>
        <v>50518451</v>
      </c>
      <c r="J25" s="18">
        <v>57418055</v>
      </c>
      <c r="K25" s="24">
        <f>K34</f>
        <v>95318246</v>
      </c>
      <c r="L25" s="37">
        <f>L34</f>
        <v>64020755</v>
      </c>
      <c r="M25" s="24">
        <f>M34</f>
        <v>66013246</v>
      </c>
    </row>
    <row r="26" spans="1:15" s="29" customFormat="1" ht="15" x14ac:dyDescent="0.25">
      <c r="A26" s="85"/>
      <c r="B26" s="105"/>
      <c r="C26" s="88"/>
      <c r="D26" s="27" t="s">
        <v>52</v>
      </c>
      <c r="E26" s="28" t="s">
        <v>17</v>
      </c>
      <c r="F26" s="28" t="s">
        <v>17</v>
      </c>
      <c r="G26" s="28" t="s">
        <v>17</v>
      </c>
      <c r="H26" s="35">
        <f t="shared" si="0"/>
        <v>264088.43</v>
      </c>
      <c r="I26" s="18" t="s">
        <v>47</v>
      </c>
      <c r="J26" s="35">
        <v>264088.43</v>
      </c>
      <c r="K26" s="18" t="s">
        <v>47</v>
      </c>
      <c r="L26" s="35" t="s">
        <v>47</v>
      </c>
      <c r="M26" s="18" t="s">
        <v>47</v>
      </c>
    </row>
    <row r="27" spans="1:15" s="29" customFormat="1" ht="22.5" x14ac:dyDescent="0.25">
      <c r="A27" s="86"/>
      <c r="B27" s="106"/>
      <c r="C27" s="89"/>
      <c r="D27" s="27" t="s">
        <v>53</v>
      </c>
      <c r="E27" s="28" t="s">
        <v>17</v>
      </c>
      <c r="F27" s="28" t="s">
        <v>17</v>
      </c>
      <c r="G27" s="28" t="s">
        <v>17</v>
      </c>
      <c r="H27" s="35">
        <f t="shared" si="0"/>
        <v>1386464.23</v>
      </c>
      <c r="I27" s="18" t="s">
        <v>47</v>
      </c>
      <c r="J27" s="35">
        <v>1386464.23</v>
      </c>
      <c r="K27" s="18" t="s">
        <v>47</v>
      </c>
      <c r="L27" s="35" t="s">
        <v>47</v>
      </c>
      <c r="M27" s="18" t="s">
        <v>47</v>
      </c>
    </row>
    <row r="28" spans="1:15" s="6" customFormat="1" ht="85.5" customHeight="1" x14ac:dyDescent="0.2">
      <c r="A28" s="41">
        <v>4</v>
      </c>
      <c r="B28" s="30" t="s">
        <v>112</v>
      </c>
      <c r="C28" s="27" t="s">
        <v>69</v>
      </c>
      <c r="D28" s="27" t="s">
        <v>56</v>
      </c>
      <c r="E28" s="28" t="s">
        <v>17</v>
      </c>
      <c r="F28" s="28" t="s">
        <v>17</v>
      </c>
      <c r="G28" s="28" t="s">
        <v>17</v>
      </c>
      <c r="H28" s="35">
        <f t="shared" si="0"/>
        <v>102905398.34</v>
      </c>
      <c r="I28" s="18">
        <f>I80</f>
        <v>21091870</v>
      </c>
      <c r="J28" s="35">
        <f>J80</f>
        <v>19642700.620000001</v>
      </c>
      <c r="K28" s="18">
        <f>K80</f>
        <v>21701000</v>
      </c>
      <c r="L28" s="35">
        <f>L80</f>
        <v>18326568.719999999</v>
      </c>
      <c r="M28" s="18">
        <f>M80</f>
        <v>22143259</v>
      </c>
      <c r="O28" s="38"/>
    </row>
    <row r="29" spans="1:15" s="6" customFormat="1" ht="33.75" customHeight="1" x14ac:dyDescent="0.2">
      <c r="A29" s="90">
        <v>5</v>
      </c>
      <c r="B29" s="97" t="s">
        <v>57</v>
      </c>
      <c r="C29" s="100" t="s">
        <v>69</v>
      </c>
      <c r="D29" s="36" t="s">
        <v>54</v>
      </c>
      <c r="E29" s="28" t="s">
        <v>17</v>
      </c>
      <c r="F29" s="28" t="s">
        <v>17</v>
      </c>
      <c r="G29" s="28" t="s">
        <v>17</v>
      </c>
      <c r="H29" s="35">
        <f t="shared" si="0"/>
        <v>334939305.65999997</v>
      </c>
      <c r="I29" s="18">
        <f>I33</f>
        <v>50518451</v>
      </c>
      <c r="J29" s="35">
        <f>J33</f>
        <v>59068607.659999996</v>
      </c>
      <c r="K29" s="18">
        <f>K33</f>
        <v>95318246</v>
      </c>
      <c r="L29" s="35">
        <f>L33</f>
        <v>64020755</v>
      </c>
      <c r="M29" s="18">
        <f>M33</f>
        <v>66013246</v>
      </c>
    </row>
    <row r="30" spans="1:15" s="6" customFormat="1" ht="22.5" x14ac:dyDescent="0.2">
      <c r="A30" s="85"/>
      <c r="B30" s="98"/>
      <c r="C30" s="88"/>
      <c r="D30" s="27" t="s">
        <v>56</v>
      </c>
      <c r="E30" s="28" t="s">
        <v>17</v>
      </c>
      <c r="F30" s="28" t="s">
        <v>17</v>
      </c>
      <c r="G30" s="28" t="s">
        <v>17</v>
      </c>
      <c r="H30" s="35">
        <f t="shared" si="0"/>
        <v>333288753</v>
      </c>
      <c r="I30" s="18">
        <f>I34</f>
        <v>50518451</v>
      </c>
      <c r="J30" s="18">
        <v>57418055</v>
      </c>
      <c r="K30" s="18">
        <f>K34</f>
        <v>95318246</v>
      </c>
      <c r="L30" s="35">
        <f>L34</f>
        <v>64020755</v>
      </c>
      <c r="M30" s="18">
        <f>M34</f>
        <v>66013246</v>
      </c>
    </row>
    <row r="31" spans="1:15" s="6" customFormat="1" ht="15" x14ac:dyDescent="0.2">
      <c r="A31" s="85"/>
      <c r="B31" s="98"/>
      <c r="C31" s="88"/>
      <c r="D31" s="27" t="s">
        <v>52</v>
      </c>
      <c r="E31" s="28" t="s">
        <v>17</v>
      </c>
      <c r="F31" s="28" t="s">
        <v>17</v>
      </c>
      <c r="G31" s="28" t="s">
        <v>17</v>
      </c>
      <c r="H31" s="35">
        <f t="shared" si="0"/>
        <v>264088.43</v>
      </c>
      <c r="I31" s="56" t="s">
        <v>47</v>
      </c>
      <c r="J31" s="35">
        <v>264088.43</v>
      </c>
      <c r="K31" s="56" t="s">
        <v>47</v>
      </c>
      <c r="L31" s="60" t="s">
        <v>47</v>
      </c>
      <c r="M31" s="56" t="s">
        <v>47</v>
      </c>
    </row>
    <row r="32" spans="1:15" s="6" customFormat="1" ht="42.75" customHeight="1" x14ac:dyDescent="0.2">
      <c r="A32" s="86"/>
      <c r="B32" s="99"/>
      <c r="C32" s="89"/>
      <c r="D32" s="27" t="s">
        <v>53</v>
      </c>
      <c r="E32" s="28" t="s">
        <v>17</v>
      </c>
      <c r="F32" s="28" t="s">
        <v>17</v>
      </c>
      <c r="G32" s="28" t="s">
        <v>17</v>
      </c>
      <c r="H32" s="35">
        <f t="shared" si="0"/>
        <v>1386464.23</v>
      </c>
      <c r="I32" s="56" t="s">
        <v>47</v>
      </c>
      <c r="J32" s="35">
        <v>1386464.23</v>
      </c>
      <c r="K32" s="56" t="s">
        <v>47</v>
      </c>
      <c r="L32" s="60" t="s">
        <v>47</v>
      </c>
      <c r="M32" s="56" t="s">
        <v>47</v>
      </c>
    </row>
    <row r="33" spans="1:13" s="29" customFormat="1" ht="76.5" customHeight="1" x14ac:dyDescent="0.25">
      <c r="A33" s="90">
        <v>6</v>
      </c>
      <c r="B33" s="104" t="s">
        <v>48</v>
      </c>
      <c r="C33" s="100" t="s">
        <v>69</v>
      </c>
      <c r="D33" s="27" t="s">
        <v>54</v>
      </c>
      <c r="E33" s="28" t="s">
        <v>17</v>
      </c>
      <c r="F33" s="28" t="s">
        <v>17</v>
      </c>
      <c r="G33" s="28" t="s">
        <v>17</v>
      </c>
      <c r="H33" s="35">
        <f t="shared" si="0"/>
        <v>334939305.65999997</v>
      </c>
      <c r="I33" s="24">
        <f>I37+I53+I57+I65+I76</f>
        <v>50518451</v>
      </c>
      <c r="J33" s="37">
        <f>J37+J57+J65+J76</f>
        <v>59068607.659999996</v>
      </c>
      <c r="K33" s="24">
        <f>K37+K57+K65+K77</f>
        <v>95318246</v>
      </c>
      <c r="L33" s="37">
        <f>L37+L58+L65+L77</f>
        <v>64020755</v>
      </c>
      <c r="M33" s="24">
        <f>M37+M58+M65+M77</f>
        <v>66013246</v>
      </c>
    </row>
    <row r="34" spans="1:13" s="29" customFormat="1" ht="22.5" x14ac:dyDescent="0.25">
      <c r="A34" s="85"/>
      <c r="B34" s="105"/>
      <c r="C34" s="88"/>
      <c r="D34" s="27" t="s">
        <v>25</v>
      </c>
      <c r="E34" s="28" t="s">
        <v>17</v>
      </c>
      <c r="F34" s="28" t="s">
        <v>17</v>
      </c>
      <c r="G34" s="28" t="s">
        <v>17</v>
      </c>
      <c r="H34" s="35">
        <f t="shared" si="0"/>
        <v>333288753</v>
      </c>
      <c r="I34" s="18">
        <v>50518451</v>
      </c>
      <c r="J34" s="18">
        <v>57418055</v>
      </c>
      <c r="K34" s="18">
        <f>K37+K57+K65+K77</f>
        <v>95318246</v>
      </c>
      <c r="L34" s="35">
        <v>64020755</v>
      </c>
      <c r="M34" s="18">
        <f>M38+M58+M65+M77</f>
        <v>66013246</v>
      </c>
    </row>
    <row r="35" spans="1:13" s="29" customFormat="1" ht="18" customHeight="1" x14ac:dyDescent="0.25">
      <c r="A35" s="85"/>
      <c r="B35" s="105"/>
      <c r="C35" s="88"/>
      <c r="D35" s="27" t="s">
        <v>52</v>
      </c>
      <c r="E35" s="28" t="s">
        <v>17</v>
      </c>
      <c r="F35" s="28" t="s">
        <v>17</v>
      </c>
      <c r="G35" s="28" t="s">
        <v>17</v>
      </c>
      <c r="H35" s="35">
        <f t="shared" si="0"/>
        <v>264088.43</v>
      </c>
      <c r="I35" s="56" t="s">
        <v>47</v>
      </c>
      <c r="J35" s="35">
        <v>264088.43</v>
      </c>
      <c r="K35" s="56" t="s">
        <v>47</v>
      </c>
      <c r="L35" s="60" t="s">
        <v>47</v>
      </c>
      <c r="M35" s="56" t="s">
        <v>47</v>
      </c>
    </row>
    <row r="36" spans="1:13" s="29" customFormat="1" ht="22.5" x14ac:dyDescent="0.25">
      <c r="A36" s="86"/>
      <c r="B36" s="106"/>
      <c r="C36" s="89"/>
      <c r="D36" s="27" t="s">
        <v>53</v>
      </c>
      <c r="E36" s="28" t="s">
        <v>17</v>
      </c>
      <c r="F36" s="28" t="s">
        <v>17</v>
      </c>
      <c r="G36" s="28" t="s">
        <v>17</v>
      </c>
      <c r="H36" s="35">
        <f t="shared" si="0"/>
        <v>1386464.23</v>
      </c>
      <c r="I36" s="56" t="s">
        <v>47</v>
      </c>
      <c r="J36" s="35">
        <v>1386464.23</v>
      </c>
      <c r="K36" s="56" t="s">
        <v>47</v>
      </c>
      <c r="L36" s="60" t="s">
        <v>47</v>
      </c>
      <c r="M36" s="56" t="s">
        <v>47</v>
      </c>
    </row>
    <row r="37" spans="1:13" s="29" customFormat="1" ht="50.25" customHeight="1" x14ac:dyDescent="0.25">
      <c r="A37" s="101" t="s">
        <v>45</v>
      </c>
      <c r="B37" s="104" t="s">
        <v>38</v>
      </c>
      <c r="C37" s="100" t="s">
        <v>69</v>
      </c>
      <c r="D37" s="27" t="s">
        <v>54</v>
      </c>
      <c r="E37" s="28" t="s">
        <v>17</v>
      </c>
      <c r="F37" s="28" t="s">
        <v>17</v>
      </c>
      <c r="G37" s="28" t="s">
        <v>17</v>
      </c>
      <c r="H37" s="35">
        <f t="shared" si="0"/>
        <v>19718834.66</v>
      </c>
      <c r="I37" s="18">
        <f>I41+I45</f>
        <v>655900</v>
      </c>
      <c r="J37" s="35">
        <f>J48+J49+J50</f>
        <v>5090552.66</v>
      </c>
      <c r="K37" s="18">
        <f>K48+K49</f>
        <v>8660000</v>
      </c>
      <c r="L37" s="35">
        <f>L48+L49</f>
        <v>4092100</v>
      </c>
      <c r="M37" s="18">
        <f>M48+M49</f>
        <v>1220282</v>
      </c>
    </row>
    <row r="38" spans="1:13" s="29" customFormat="1" ht="22.5" x14ac:dyDescent="0.25">
      <c r="A38" s="102"/>
      <c r="B38" s="105"/>
      <c r="C38" s="88"/>
      <c r="D38" s="27" t="s">
        <v>25</v>
      </c>
      <c r="E38" s="28" t="s">
        <v>17</v>
      </c>
      <c r="F38" s="28" t="s">
        <v>17</v>
      </c>
      <c r="G38" s="28" t="s">
        <v>17</v>
      </c>
      <c r="H38" s="35">
        <f t="shared" si="0"/>
        <v>18068282</v>
      </c>
      <c r="I38" s="18">
        <v>655900</v>
      </c>
      <c r="J38" s="18">
        <f>J48+J49</f>
        <v>3440000</v>
      </c>
      <c r="K38" s="18">
        <f>K48+K49</f>
        <v>8660000</v>
      </c>
      <c r="L38" s="35">
        <v>4092100</v>
      </c>
      <c r="M38" s="18">
        <f>M48+M49</f>
        <v>1220282</v>
      </c>
    </row>
    <row r="39" spans="1:13" s="29" customFormat="1" ht="15" x14ac:dyDescent="0.25">
      <c r="A39" s="102"/>
      <c r="B39" s="105"/>
      <c r="C39" s="88"/>
      <c r="D39" s="27" t="s">
        <v>52</v>
      </c>
      <c r="E39" s="28" t="s">
        <v>17</v>
      </c>
      <c r="F39" s="28" t="s">
        <v>17</v>
      </c>
      <c r="G39" s="28" t="s">
        <v>17</v>
      </c>
      <c r="H39" s="35">
        <f t="shared" si="0"/>
        <v>264088.43</v>
      </c>
      <c r="I39" s="56" t="s">
        <v>47</v>
      </c>
      <c r="J39" s="35">
        <v>264088.43</v>
      </c>
      <c r="K39" s="56" t="s">
        <v>47</v>
      </c>
      <c r="L39" s="60" t="s">
        <v>47</v>
      </c>
      <c r="M39" s="56" t="s">
        <v>47</v>
      </c>
    </row>
    <row r="40" spans="1:13" s="29" customFormat="1" ht="22.5" x14ac:dyDescent="0.25">
      <c r="A40" s="103"/>
      <c r="B40" s="106"/>
      <c r="C40" s="89"/>
      <c r="D40" s="27" t="s">
        <v>53</v>
      </c>
      <c r="E40" s="28" t="s">
        <v>17</v>
      </c>
      <c r="F40" s="28" t="s">
        <v>17</v>
      </c>
      <c r="G40" s="28" t="s">
        <v>17</v>
      </c>
      <c r="H40" s="35">
        <f t="shared" si="0"/>
        <v>1386464.23</v>
      </c>
      <c r="I40" s="56" t="s">
        <v>47</v>
      </c>
      <c r="J40" s="35">
        <v>1386464.23</v>
      </c>
      <c r="K40" s="56" t="s">
        <v>47</v>
      </c>
      <c r="L40" s="60" t="s">
        <v>47</v>
      </c>
      <c r="M40" s="56" t="s">
        <v>47</v>
      </c>
    </row>
    <row r="41" spans="1:13" s="10" customFormat="1" ht="91.5" customHeight="1" x14ac:dyDescent="0.2">
      <c r="A41" s="19" t="s">
        <v>32</v>
      </c>
      <c r="B41" s="17" t="s">
        <v>70</v>
      </c>
      <c r="C41" s="27" t="s">
        <v>69</v>
      </c>
      <c r="D41" s="27" t="s">
        <v>56</v>
      </c>
      <c r="E41" s="28" t="s">
        <v>17</v>
      </c>
      <c r="F41" s="28" t="s">
        <v>17</v>
      </c>
      <c r="G41" s="28" t="s">
        <v>17</v>
      </c>
      <c r="H41" s="35">
        <f t="shared" si="0"/>
        <v>301600</v>
      </c>
      <c r="I41" s="56">
        <f>SUM(I42:I44)</f>
        <v>301600</v>
      </c>
      <c r="J41" s="56" t="s">
        <v>47</v>
      </c>
      <c r="K41" s="56" t="s">
        <v>47</v>
      </c>
      <c r="L41" s="60" t="s">
        <v>47</v>
      </c>
      <c r="M41" s="56" t="s">
        <v>47</v>
      </c>
    </row>
    <row r="42" spans="1:13" s="10" customFormat="1" ht="95.25" customHeight="1" x14ac:dyDescent="0.2">
      <c r="A42" s="20">
        <v>9</v>
      </c>
      <c r="B42" s="57" t="s">
        <v>71</v>
      </c>
      <c r="C42" s="27" t="s">
        <v>69</v>
      </c>
      <c r="D42" s="27" t="s">
        <v>56</v>
      </c>
      <c r="E42" s="28" t="s">
        <v>17</v>
      </c>
      <c r="F42" s="28" t="s">
        <v>17</v>
      </c>
      <c r="G42" s="28" t="s">
        <v>17</v>
      </c>
      <c r="H42" s="35">
        <f t="shared" si="0"/>
        <v>100</v>
      </c>
      <c r="I42" s="58">
        <v>100</v>
      </c>
      <c r="J42" s="56" t="s">
        <v>47</v>
      </c>
      <c r="K42" s="56" t="s">
        <v>47</v>
      </c>
      <c r="L42" s="60" t="s">
        <v>47</v>
      </c>
      <c r="M42" s="56" t="s">
        <v>47</v>
      </c>
    </row>
    <row r="43" spans="1:13" s="10" customFormat="1" ht="90" customHeight="1" x14ac:dyDescent="0.2">
      <c r="A43" s="20">
        <v>10</v>
      </c>
      <c r="B43" s="57" t="s">
        <v>72</v>
      </c>
      <c r="C43" s="27" t="s">
        <v>69</v>
      </c>
      <c r="D43" s="27" t="s">
        <v>56</v>
      </c>
      <c r="E43" s="28" t="s">
        <v>17</v>
      </c>
      <c r="F43" s="28" t="s">
        <v>17</v>
      </c>
      <c r="G43" s="28" t="s">
        <v>17</v>
      </c>
      <c r="H43" s="35">
        <f t="shared" si="0"/>
        <v>100</v>
      </c>
      <c r="I43" s="58">
        <v>100</v>
      </c>
      <c r="J43" s="56" t="s">
        <v>47</v>
      </c>
      <c r="K43" s="56" t="s">
        <v>47</v>
      </c>
      <c r="L43" s="60" t="s">
        <v>47</v>
      </c>
      <c r="M43" s="56" t="s">
        <v>47</v>
      </c>
    </row>
    <row r="44" spans="1:13" s="10" customFormat="1" ht="88.5" customHeight="1" x14ac:dyDescent="0.2">
      <c r="A44" s="20">
        <v>11</v>
      </c>
      <c r="B44" s="57" t="s">
        <v>73</v>
      </c>
      <c r="C44" s="27" t="s">
        <v>69</v>
      </c>
      <c r="D44" s="27" t="s">
        <v>56</v>
      </c>
      <c r="E44" s="33" t="s">
        <v>17</v>
      </c>
      <c r="F44" s="33" t="s">
        <v>17</v>
      </c>
      <c r="G44" s="28" t="s">
        <v>17</v>
      </c>
      <c r="H44" s="35">
        <f t="shared" si="0"/>
        <v>301400</v>
      </c>
      <c r="I44" s="58">
        <v>301400</v>
      </c>
      <c r="J44" s="56" t="s">
        <v>47</v>
      </c>
      <c r="K44" s="56" t="s">
        <v>47</v>
      </c>
      <c r="L44" s="60" t="s">
        <v>47</v>
      </c>
      <c r="M44" s="56" t="s">
        <v>47</v>
      </c>
    </row>
    <row r="45" spans="1:13" s="10" customFormat="1" ht="90.75" customHeight="1" x14ac:dyDescent="0.2">
      <c r="A45" s="19" t="s">
        <v>46</v>
      </c>
      <c r="B45" s="17" t="s">
        <v>74</v>
      </c>
      <c r="C45" s="27" t="s">
        <v>69</v>
      </c>
      <c r="D45" s="27" t="s">
        <v>56</v>
      </c>
      <c r="E45" s="33" t="s">
        <v>17</v>
      </c>
      <c r="F45" s="33" t="s">
        <v>17</v>
      </c>
      <c r="G45" s="28" t="s">
        <v>17</v>
      </c>
      <c r="H45" s="35">
        <f t="shared" si="0"/>
        <v>354300</v>
      </c>
      <c r="I45" s="56">
        <f>I46+I47</f>
        <v>354300</v>
      </c>
      <c r="J45" s="56" t="s">
        <v>47</v>
      </c>
      <c r="K45" s="56" t="s">
        <v>47</v>
      </c>
      <c r="L45" s="60" t="s">
        <v>47</v>
      </c>
      <c r="M45" s="56" t="s">
        <v>47</v>
      </c>
    </row>
    <row r="46" spans="1:13" s="10" customFormat="1" ht="79.5" customHeight="1" x14ac:dyDescent="0.2">
      <c r="A46" s="20">
        <v>13</v>
      </c>
      <c r="B46" s="57" t="s">
        <v>75</v>
      </c>
      <c r="C46" s="27" t="s">
        <v>69</v>
      </c>
      <c r="D46" s="27" t="s">
        <v>56</v>
      </c>
      <c r="E46" s="33" t="s">
        <v>17</v>
      </c>
      <c r="F46" s="33" t="s">
        <v>17</v>
      </c>
      <c r="G46" s="28" t="s">
        <v>17</v>
      </c>
      <c r="H46" s="35">
        <f t="shared" si="0"/>
        <v>242000</v>
      </c>
      <c r="I46" s="58">
        <v>242000</v>
      </c>
      <c r="J46" s="56" t="s">
        <v>47</v>
      </c>
      <c r="K46" s="56" t="s">
        <v>47</v>
      </c>
      <c r="L46" s="60" t="s">
        <v>47</v>
      </c>
      <c r="M46" s="56" t="s">
        <v>47</v>
      </c>
    </row>
    <row r="47" spans="1:13" s="10" customFormat="1" ht="90" x14ac:dyDescent="0.2">
      <c r="A47" s="20">
        <v>14</v>
      </c>
      <c r="B47" s="57" t="s">
        <v>76</v>
      </c>
      <c r="C47" s="27" t="s">
        <v>69</v>
      </c>
      <c r="D47" s="27" t="s">
        <v>56</v>
      </c>
      <c r="E47" s="33" t="s">
        <v>17</v>
      </c>
      <c r="F47" s="33" t="s">
        <v>17</v>
      </c>
      <c r="G47" s="28" t="s">
        <v>17</v>
      </c>
      <c r="H47" s="35">
        <f t="shared" si="0"/>
        <v>112300</v>
      </c>
      <c r="I47" s="58">
        <v>112300</v>
      </c>
      <c r="J47" s="56" t="s">
        <v>47</v>
      </c>
      <c r="K47" s="56" t="s">
        <v>47</v>
      </c>
      <c r="L47" s="60" t="s">
        <v>47</v>
      </c>
      <c r="M47" s="56" t="s">
        <v>47</v>
      </c>
    </row>
    <row r="48" spans="1:13" s="10" customFormat="1" ht="81.75" customHeight="1" x14ac:dyDescent="0.2">
      <c r="A48" s="20">
        <v>15</v>
      </c>
      <c r="B48" s="17" t="s">
        <v>77</v>
      </c>
      <c r="C48" s="27" t="s">
        <v>69</v>
      </c>
      <c r="D48" s="27" t="s">
        <v>56</v>
      </c>
      <c r="E48" s="33" t="s">
        <v>17</v>
      </c>
      <c r="F48" s="33" t="s">
        <v>17</v>
      </c>
      <c r="G48" s="28" t="s">
        <v>17</v>
      </c>
      <c r="H48" s="35">
        <f t="shared" si="0"/>
        <v>12842200</v>
      </c>
      <c r="I48" s="59" t="s">
        <v>47</v>
      </c>
      <c r="J48" s="56">
        <v>2000000</v>
      </c>
      <c r="K48" s="56">
        <v>6792500</v>
      </c>
      <c r="L48" s="60">
        <v>3276100</v>
      </c>
      <c r="M48" s="56">
        <v>773600</v>
      </c>
    </row>
    <row r="49" spans="1:13" s="10" customFormat="1" ht="85.5" customHeight="1" x14ac:dyDescent="0.2">
      <c r="A49" s="20">
        <v>16</v>
      </c>
      <c r="B49" s="17" t="s">
        <v>78</v>
      </c>
      <c r="C49" s="27" t="s">
        <v>69</v>
      </c>
      <c r="D49" s="27" t="s">
        <v>56</v>
      </c>
      <c r="E49" s="33" t="s">
        <v>17</v>
      </c>
      <c r="F49" s="33" t="s">
        <v>17</v>
      </c>
      <c r="G49" s="28" t="s">
        <v>17</v>
      </c>
      <c r="H49" s="35">
        <f t="shared" si="0"/>
        <v>4570182</v>
      </c>
      <c r="I49" s="59" t="s">
        <v>47</v>
      </c>
      <c r="J49" s="56">
        <v>1440000</v>
      </c>
      <c r="K49" s="56">
        <v>1867500</v>
      </c>
      <c r="L49" s="60">
        <v>816000</v>
      </c>
      <c r="M49" s="56">
        <v>446682</v>
      </c>
    </row>
    <row r="50" spans="1:13" s="10" customFormat="1" ht="46.5" customHeight="1" x14ac:dyDescent="0.2">
      <c r="A50" s="90">
        <v>17</v>
      </c>
      <c r="B50" s="91" t="s">
        <v>79</v>
      </c>
      <c r="C50" s="94" t="s">
        <v>69</v>
      </c>
      <c r="D50" s="27" t="s">
        <v>54</v>
      </c>
      <c r="E50" s="33" t="s">
        <v>17</v>
      </c>
      <c r="F50" s="33" t="s">
        <v>17</v>
      </c>
      <c r="G50" s="33" t="s">
        <v>17</v>
      </c>
      <c r="H50" s="35">
        <f>SUM(I50:M50)</f>
        <v>1650552.66</v>
      </c>
      <c r="I50" s="59" t="s">
        <v>47</v>
      </c>
      <c r="J50" s="35">
        <v>1650552.66</v>
      </c>
      <c r="K50" s="59" t="s">
        <v>47</v>
      </c>
      <c r="L50" s="74" t="s">
        <v>47</v>
      </c>
      <c r="M50" s="59" t="s">
        <v>47</v>
      </c>
    </row>
    <row r="51" spans="1:13" s="10" customFormat="1" ht="30" customHeight="1" x14ac:dyDescent="0.2">
      <c r="A51" s="85"/>
      <c r="B51" s="92"/>
      <c r="C51" s="95"/>
      <c r="D51" s="27" t="s">
        <v>52</v>
      </c>
      <c r="E51" s="33" t="s">
        <v>17</v>
      </c>
      <c r="F51" s="33" t="s">
        <v>17</v>
      </c>
      <c r="G51" s="28" t="s">
        <v>17</v>
      </c>
      <c r="H51" s="35">
        <f t="shared" si="0"/>
        <v>264088.43</v>
      </c>
      <c r="I51" s="59" t="s">
        <v>47</v>
      </c>
      <c r="J51" s="60">
        <v>264088.43</v>
      </c>
      <c r="K51" s="56" t="s">
        <v>47</v>
      </c>
      <c r="L51" s="60" t="s">
        <v>47</v>
      </c>
      <c r="M51" s="56" t="s">
        <v>47</v>
      </c>
    </row>
    <row r="52" spans="1:13" s="10" customFormat="1" ht="34.5" customHeight="1" x14ac:dyDescent="0.2">
      <c r="A52" s="86"/>
      <c r="B52" s="93"/>
      <c r="C52" s="96"/>
      <c r="D52" s="27" t="s">
        <v>53</v>
      </c>
      <c r="E52" s="33" t="s">
        <v>17</v>
      </c>
      <c r="F52" s="33" t="s">
        <v>17</v>
      </c>
      <c r="G52" s="28" t="s">
        <v>17</v>
      </c>
      <c r="H52" s="35">
        <f t="shared" si="0"/>
        <v>1386464.23</v>
      </c>
      <c r="I52" s="59" t="s">
        <v>47</v>
      </c>
      <c r="J52" s="60">
        <v>1386464.23</v>
      </c>
      <c r="K52" s="56" t="s">
        <v>47</v>
      </c>
      <c r="L52" s="60"/>
      <c r="M52" s="56" t="s">
        <v>47</v>
      </c>
    </row>
    <row r="53" spans="1:13" s="2" customFormat="1" ht="109.5" customHeight="1" x14ac:dyDescent="0.2">
      <c r="A53" s="19" t="s">
        <v>39</v>
      </c>
      <c r="B53" s="31" t="s">
        <v>18</v>
      </c>
      <c r="C53" s="27" t="s">
        <v>69</v>
      </c>
      <c r="D53" s="27" t="s">
        <v>56</v>
      </c>
      <c r="E53" s="28" t="s">
        <v>17</v>
      </c>
      <c r="F53" s="28" t="s">
        <v>17</v>
      </c>
      <c r="G53" s="28" t="s">
        <v>17</v>
      </c>
      <c r="H53" s="35">
        <f t="shared" si="0"/>
        <v>1099500</v>
      </c>
      <c r="I53" s="18">
        <f>I54</f>
        <v>1099500</v>
      </c>
      <c r="J53" s="18" t="s">
        <v>47</v>
      </c>
      <c r="K53" s="18" t="s">
        <v>47</v>
      </c>
      <c r="L53" s="35" t="s">
        <v>47</v>
      </c>
      <c r="M53" s="18" t="s">
        <v>47</v>
      </c>
    </row>
    <row r="54" spans="1:13" s="10" customFormat="1" ht="96" customHeight="1" x14ac:dyDescent="0.2">
      <c r="A54" s="19" t="s">
        <v>49</v>
      </c>
      <c r="B54" s="17" t="s">
        <v>80</v>
      </c>
      <c r="C54" s="27" t="s">
        <v>69</v>
      </c>
      <c r="D54" s="27" t="s">
        <v>56</v>
      </c>
      <c r="E54" s="33" t="s">
        <v>17</v>
      </c>
      <c r="F54" s="33" t="s">
        <v>17</v>
      </c>
      <c r="G54" s="33" t="s">
        <v>17</v>
      </c>
      <c r="H54" s="35">
        <f t="shared" si="0"/>
        <v>1099500</v>
      </c>
      <c r="I54" s="58">
        <f>SUM(I55:I56)</f>
        <v>1099500</v>
      </c>
      <c r="J54" s="18" t="s">
        <v>47</v>
      </c>
      <c r="K54" s="18" t="s">
        <v>47</v>
      </c>
      <c r="L54" s="35" t="s">
        <v>47</v>
      </c>
      <c r="M54" s="18" t="s">
        <v>47</v>
      </c>
    </row>
    <row r="55" spans="1:13" s="10" customFormat="1" ht="81" customHeight="1" x14ac:dyDescent="0.2">
      <c r="A55" s="20">
        <v>20</v>
      </c>
      <c r="B55" s="57" t="s">
        <v>81</v>
      </c>
      <c r="C55" s="27" t="s">
        <v>69</v>
      </c>
      <c r="D55" s="27" t="s">
        <v>56</v>
      </c>
      <c r="E55" s="33" t="s">
        <v>17</v>
      </c>
      <c r="F55" s="33" t="s">
        <v>17</v>
      </c>
      <c r="G55" s="33" t="s">
        <v>17</v>
      </c>
      <c r="H55" s="35">
        <f t="shared" si="0"/>
        <v>1049500</v>
      </c>
      <c r="I55" s="58">
        <v>1049500</v>
      </c>
      <c r="J55" s="18" t="s">
        <v>47</v>
      </c>
      <c r="K55" s="18" t="s">
        <v>47</v>
      </c>
      <c r="L55" s="35" t="s">
        <v>47</v>
      </c>
      <c r="M55" s="18" t="s">
        <v>47</v>
      </c>
    </row>
    <row r="56" spans="1:13" s="10" customFormat="1" ht="90" x14ac:dyDescent="0.2">
      <c r="A56" s="20">
        <v>21</v>
      </c>
      <c r="B56" s="57" t="s">
        <v>82</v>
      </c>
      <c r="C56" s="27" t="s">
        <v>69</v>
      </c>
      <c r="D56" s="27" t="s">
        <v>56</v>
      </c>
      <c r="E56" s="33" t="s">
        <v>17</v>
      </c>
      <c r="F56" s="33" t="s">
        <v>17</v>
      </c>
      <c r="G56" s="33" t="s">
        <v>17</v>
      </c>
      <c r="H56" s="35">
        <f t="shared" si="0"/>
        <v>50000</v>
      </c>
      <c r="I56" s="58">
        <v>50000</v>
      </c>
      <c r="J56" s="18" t="s">
        <v>47</v>
      </c>
      <c r="K56" s="18" t="s">
        <v>47</v>
      </c>
      <c r="L56" s="35" t="s">
        <v>47</v>
      </c>
      <c r="M56" s="18" t="s">
        <v>47</v>
      </c>
    </row>
    <row r="57" spans="1:13" s="29" customFormat="1" ht="88.5" customHeight="1" x14ac:dyDescent="0.25">
      <c r="A57" s="19" t="s">
        <v>40</v>
      </c>
      <c r="B57" s="31" t="s">
        <v>19</v>
      </c>
      <c r="C57" s="27" t="s">
        <v>69</v>
      </c>
      <c r="D57" s="27" t="s">
        <v>56</v>
      </c>
      <c r="E57" s="28" t="s">
        <v>17</v>
      </c>
      <c r="F57" s="28" t="s">
        <v>17</v>
      </c>
      <c r="G57" s="28" t="s">
        <v>17</v>
      </c>
      <c r="H57" s="35">
        <f>SUM(I57:M57)</f>
        <v>162656151</v>
      </c>
      <c r="I57" s="18">
        <f>I59+I62</f>
        <v>41856151</v>
      </c>
      <c r="J57" s="18">
        <f>J63</f>
        <v>46300000</v>
      </c>
      <c r="K57" s="18">
        <f>K63</f>
        <v>74500000</v>
      </c>
      <c r="L57" s="35" t="s">
        <v>47</v>
      </c>
      <c r="M57" s="18" t="s">
        <v>47</v>
      </c>
    </row>
    <row r="58" spans="1:13" s="29" customFormat="1" ht="88.5" customHeight="1" x14ac:dyDescent="0.25">
      <c r="A58" s="19" t="s">
        <v>50</v>
      </c>
      <c r="B58" s="31" t="s">
        <v>107</v>
      </c>
      <c r="C58" s="27" t="s">
        <v>69</v>
      </c>
      <c r="D58" s="27" t="s">
        <v>56</v>
      </c>
      <c r="E58" s="28" t="s">
        <v>17</v>
      </c>
      <c r="F58" s="28" t="s">
        <v>17</v>
      </c>
      <c r="G58" s="28" t="s">
        <v>17</v>
      </c>
      <c r="H58" s="35">
        <v>108752986</v>
      </c>
      <c r="I58" s="18"/>
      <c r="J58" s="18" t="str">
        <f>J64</f>
        <v>-</v>
      </c>
      <c r="K58" s="18" t="str">
        <f>K64</f>
        <v>-</v>
      </c>
      <c r="L58" s="35">
        <f>L64</f>
        <v>51092100</v>
      </c>
      <c r="M58" s="18">
        <f>M64</f>
        <v>57660886</v>
      </c>
    </row>
    <row r="59" spans="1:13" s="10" customFormat="1" ht="82.5" customHeight="1" x14ac:dyDescent="0.2">
      <c r="A59" s="19" t="s">
        <v>109</v>
      </c>
      <c r="B59" s="17" t="s">
        <v>83</v>
      </c>
      <c r="C59" s="27" t="s">
        <v>69</v>
      </c>
      <c r="D59" s="27" t="s">
        <v>56</v>
      </c>
      <c r="E59" s="33" t="s">
        <v>17</v>
      </c>
      <c r="F59" s="33" t="s">
        <v>17</v>
      </c>
      <c r="G59" s="33" t="s">
        <v>17</v>
      </c>
      <c r="H59" s="35">
        <f t="shared" si="0"/>
        <v>41834251</v>
      </c>
      <c r="I59" s="58">
        <f>SUM(I60:I61)</f>
        <v>41834251</v>
      </c>
      <c r="J59" s="58" t="s">
        <v>47</v>
      </c>
      <c r="K59" s="58" t="s">
        <v>47</v>
      </c>
      <c r="L59" s="75" t="s">
        <v>47</v>
      </c>
      <c r="M59" s="58" t="s">
        <v>47</v>
      </c>
    </row>
    <row r="60" spans="1:13" s="10" customFormat="1" ht="94.5" customHeight="1" x14ac:dyDescent="0.2">
      <c r="A60" s="20">
        <v>25</v>
      </c>
      <c r="B60" s="57" t="s">
        <v>84</v>
      </c>
      <c r="C60" s="27" t="s">
        <v>69</v>
      </c>
      <c r="D60" s="27" t="s">
        <v>56</v>
      </c>
      <c r="E60" s="33" t="s">
        <v>17</v>
      </c>
      <c r="F60" s="33" t="s">
        <v>17</v>
      </c>
      <c r="G60" s="33" t="s">
        <v>17</v>
      </c>
      <c r="H60" s="35">
        <f t="shared" si="0"/>
        <v>865800</v>
      </c>
      <c r="I60" s="58">
        <v>865800</v>
      </c>
      <c r="J60" s="58" t="s">
        <v>47</v>
      </c>
      <c r="K60" s="58" t="s">
        <v>47</v>
      </c>
      <c r="L60" s="75" t="s">
        <v>47</v>
      </c>
      <c r="M60" s="58" t="s">
        <v>47</v>
      </c>
    </row>
    <row r="61" spans="1:13" s="10" customFormat="1" ht="86.25" customHeight="1" x14ac:dyDescent="0.2">
      <c r="A61" s="20">
        <v>26</v>
      </c>
      <c r="B61" s="57" t="s">
        <v>85</v>
      </c>
      <c r="C61" s="27" t="s">
        <v>69</v>
      </c>
      <c r="D61" s="27" t="s">
        <v>56</v>
      </c>
      <c r="E61" s="33" t="s">
        <v>17</v>
      </c>
      <c r="F61" s="33" t="s">
        <v>17</v>
      </c>
      <c r="G61" s="33" t="s">
        <v>17</v>
      </c>
      <c r="H61" s="35">
        <f t="shared" si="0"/>
        <v>40968451</v>
      </c>
      <c r="I61" s="58">
        <v>40968451</v>
      </c>
      <c r="J61" s="58" t="s">
        <v>47</v>
      </c>
      <c r="K61" s="58" t="s">
        <v>47</v>
      </c>
      <c r="L61" s="75" t="s">
        <v>47</v>
      </c>
      <c r="M61" s="58" t="s">
        <v>47</v>
      </c>
    </row>
    <row r="62" spans="1:13" s="10" customFormat="1" ht="87" customHeight="1" x14ac:dyDescent="0.2">
      <c r="A62" s="19" t="s">
        <v>21</v>
      </c>
      <c r="B62" s="17" t="s">
        <v>86</v>
      </c>
      <c r="C62" s="27" t="s">
        <v>69</v>
      </c>
      <c r="D62" s="27" t="s">
        <v>56</v>
      </c>
      <c r="E62" s="33" t="s">
        <v>17</v>
      </c>
      <c r="F62" s="33" t="s">
        <v>17</v>
      </c>
      <c r="G62" s="33" t="s">
        <v>17</v>
      </c>
      <c r="H62" s="35">
        <f t="shared" si="0"/>
        <v>21900</v>
      </c>
      <c r="I62" s="58">
        <v>21900</v>
      </c>
      <c r="J62" s="58" t="s">
        <v>47</v>
      </c>
      <c r="K62" s="58" t="s">
        <v>47</v>
      </c>
      <c r="L62" s="75" t="s">
        <v>47</v>
      </c>
      <c r="M62" s="58" t="s">
        <v>47</v>
      </c>
    </row>
    <row r="63" spans="1:13" s="10" customFormat="1" ht="84.75" customHeight="1" x14ac:dyDescent="0.2">
      <c r="A63" s="19" t="s">
        <v>22</v>
      </c>
      <c r="B63" s="17" t="s">
        <v>87</v>
      </c>
      <c r="C63" s="27" t="s">
        <v>69</v>
      </c>
      <c r="D63" s="27" t="s">
        <v>56</v>
      </c>
      <c r="E63" s="33" t="s">
        <v>17</v>
      </c>
      <c r="F63" s="33" t="s">
        <v>17</v>
      </c>
      <c r="G63" s="33" t="s">
        <v>17</v>
      </c>
      <c r="H63" s="35">
        <f t="shared" ref="H63" si="1">SUM(I63:M63)</f>
        <v>120800000</v>
      </c>
      <c r="I63" s="59" t="s">
        <v>47</v>
      </c>
      <c r="J63" s="58">
        <v>46300000</v>
      </c>
      <c r="K63" s="58">
        <v>74500000</v>
      </c>
      <c r="L63" s="75" t="s">
        <v>47</v>
      </c>
      <c r="M63" s="58" t="s">
        <v>47</v>
      </c>
    </row>
    <row r="64" spans="1:13" s="10" customFormat="1" ht="84.75" customHeight="1" x14ac:dyDescent="0.2">
      <c r="A64" s="25" t="s">
        <v>23</v>
      </c>
      <c r="B64" s="17" t="s">
        <v>108</v>
      </c>
      <c r="C64" s="27" t="s">
        <v>69</v>
      </c>
      <c r="D64" s="27" t="s">
        <v>56</v>
      </c>
      <c r="E64" s="33" t="s">
        <v>17</v>
      </c>
      <c r="F64" s="33" t="s">
        <v>17</v>
      </c>
      <c r="G64" s="33" t="s">
        <v>17</v>
      </c>
      <c r="H64" s="35">
        <f t="shared" si="0"/>
        <v>108752986</v>
      </c>
      <c r="I64" s="59" t="s">
        <v>47</v>
      </c>
      <c r="J64" s="58" t="s">
        <v>47</v>
      </c>
      <c r="K64" s="58" t="s">
        <v>47</v>
      </c>
      <c r="L64" s="81">
        <v>51092100</v>
      </c>
      <c r="M64" s="58">
        <v>57660886</v>
      </c>
    </row>
    <row r="65" spans="1:13" s="10" customFormat="1" ht="100.5" customHeight="1" x14ac:dyDescent="0.2">
      <c r="A65" s="21" t="s">
        <v>24</v>
      </c>
      <c r="B65" s="32" t="s">
        <v>20</v>
      </c>
      <c r="C65" s="27" t="s">
        <v>69</v>
      </c>
      <c r="D65" s="27" t="s">
        <v>56</v>
      </c>
      <c r="E65" s="28" t="s">
        <v>17</v>
      </c>
      <c r="F65" s="28" t="s">
        <v>17</v>
      </c>
      <c r="G65" s="28" t="s">
        <v>17</v>
      </c>
      <c r="H65" s="35">
        <f t="shared" si="0"/>
        <v>37507743</v>
      </c>
      <c r="I65" s="18">
        <f>I66+I67+I68+I69+I71+I72+I73</f>
        <v>5742500</v>
      </c>
      <c r="J65" s="18">
        <f>J67+J69+J72+J74</f>
        <v>6478055</v>
      </c>
      <c r="K65" s="18">
        <f>K67+K70+K72+K74</f>
        <v>10350055</v>
      </c>
      <c r="L65" s="35">
        <f>L67+L70+L72+L75</f>
        <v>8040055</v>
      </c>
      <c r="M65" s="82">
        <f>M67+M70+M72+M75</f>
        <v>6897078</v>
      </c>
    </row>
    <row r="66" spans="1:13" s="10" customFormat="1" ht="82.5" customHeight="1" x14ac:dyDescent="0.2">
      <c r="A66" s="42" t="s">
        <v>33</v>
      </c>
      <c r="B66" s="17" t="s">
        <v>88</v>
      </c>
      <c r="C66" s="27" t="s">
        <v>69</v>
      </c>
      <c r="D66" s="27" t="s">
        <v>56</v>
      </c>
      <c r="E66" s="33" t="s">
        <v>17</v>
      </c>
      <c r="F66" s="33" t="s">
        <v>17</v>
      </c>
      <c r="G66" s="33" t="s">
        <v>17</v>
      </c>
      <c r="H66" s="35">
        <f t="shared" si="0"/>
        <v>10000</v>
      </c>
      <c r="I66" s="58">
        <v>10000</v>
      </c>
      <c r="J66" s="58" t="s">
        <v>47</v>
      </c>
      <c r="K66" s="58" t="s">
        <v>47</v>
      </c>
      <c r="L66" s="75" t="s">
        <v>47</v>
      </c>
      <c r="M66" s="58" t="s">
        <v>47</v>
      </c>
    </row>
    <row r="67" spans="1:13" s="10" customFormat="1" ht="80.25" customHeight="1" x14ac:dyDescent="0.2">
      <c r="A67" s="42" t="s">
        <v>34</v>
      </c>
      <c r="B67" s="17" t="s">
        <v>89</v>
      </c>
      <c r="C67" s="27" t="s">
        <v>69</v>
      </c>
      <c r="D67" s="27" t="s">
        <v>56</v>
      </c>
      <c r="E67" s="33" t="s">
        <v>17</v>
      </c>
      <c r="F67" s="33" t="s">
        <v>17</v>
      </c>
      <c r="G67" s="33" t="s">
        <v>17</v>
      </c>
      <c r="H67" s="35">
        <f t="shared" si="0"/>
        <v>14901250</v>
      </c>
      <c r="I67" s="58">
        <v>2191300</v>
      </c>
      <c r="J67" s="58">
        <v>2228055</v>
      </c>
      <c r="K67" s="58">
        <v>6100055</v>
      </c>
      <c r="L67" s="75">
        <v>2173785</v>
      </c>
      <c r="M67" s="58">
        <v>2208055</v>
      </c>
    </row>
    <row r="68" spans="1:13" s="10" customFormat="1" ht="90.75" customHeight="1" x14ac:dyDescent="0.2">
      <c r="A68" s="42" t="s">
        <v>35</v>
      </c>
      <c r="B68" s="17" t="s">
        <v>90</v>
      </c>
      <c r="C68" s="27" t="s">
        <v>69</v>
      </c>
      <c r="D68" s="27" t="s">
        <v>56</v>
      </c>
      <c r="E68" s="33" t="s">
        <v>17</v>
      </c>
      <c r="F68" s="33" t="s">
        <v>17</v>
      </c>
      <c r="G68" s="33" t="s">
        <v>17</v>
      </c>
      <c r="H68" s="35">
        <f t="shared" si="0"/>
        <v>100</v>
      </c>
      <c r="I68" s="58">
        <v>100</v>
      </c>
      <c r="J68" s="58" t="s">
        <v>47</v>
      </c>
      <c r="K68" s="58" t="s">
        <v>47</v>
      </c>
      <c r="L68" s="75" t="s">
        <v>47</v>
      </c>
      <c r="M68" s="58" t="s">
        <v>47</v>
      </c>
    </row>
    <row r="69" spans="1:13" s="10" customFormat="1" ht="90" customHeight="1" x14ac:dyDescent="0.2">
      <c r="A69" s="42" t="s">
        <v>36</v>
      </c>
      <c r="B69" s="17" t="s">
        <v>91</v>
      </c>
      <c r="C69" s="27" t="s">
        <v>69</v>
      </c>
      <c r="D69" s="27" t="s">
        <v>56</v>
      </c>
      <c r="E69" s="33" t="s">
        <v>17</v>
      </c>
      <c r="F69" s="33" t="s">
        <v>17</v>
      </c>
      <c r="G69" s="33" t="s">
        <v>17</v>
      </c>
      <c r="H69" s="35">
        <f t="shared" ref="H69" si="2">SUM(I69:M69)</f>
        <v>4203000</v>
      </c>
      <c r="I69" s="58">
        <v>2003000</v>
      </c>
      <c r="J69" s="58">
        <v>2200000</v>
      </c>
      <c r="K69" s="58" t="s">
        <v>47</v>
      </c>
      <c r="L69" s="75" t="s">
        <v>47</v>
      </c>
      <c r="M69" s="58" t="s">
        <v>47</v>
      </c>
    </row>
    <row r="70" spans="1:13" s="10" customFormat="1" ht="89.25" customHeight="1" x14ac:dyDescent="0.2">
      <c r="A70" s="42" t="s">
        <v>41</v>
      </c>
      <c r="B70" s="17" t="s">
        <v>92</v>
      </c>
      <c r="C70" s="27" t="s">
        <v>69</v>
      </c>
      <c r="D70" s="27" t="s">
        <v>56</v>
      </c>
      <c r="E70" s="33" t="s">
        <v>17</v>
      </c>
      <c r="F70" s="33" t="s">
        <v>17</v>
      </c>
      <c r="G70" s="33" t="s">
        <v>17</v>
      </c>
      <c r="H70" s="35">
        <f t="shared" si="0"/>
        <v>9233240</v>
      </c>
      <c r="I70" s="58" t="s">
        <v>47</v>
      </c>
      <c r="J70" s="58" t="s">
        <v>47</v>
      </c>
      <c r="K70" s="58">
        <v>2200000</v>
      </c>
      <c r="L70" s="75">
        <v>4097840</v>
      </c>
      <c r="M70" s="58">
        <v>2935400</v>
      </c>
    </row>
    <row r="71" spans="1:13" s="10" customFormat="1" ht="87" customHeight="1" x14ac:dyDescent="0.2">
      <c r="A71" s="42" t="s">
        <v>42</v>
      </c>
      <c r="B71" s="17" t="s">
        <v>93</v>
      </c>
      <c r="C71" s="27" t="s">
        <v>69</v>
      </c>
      <c r="D71" s="27" t="s">
        <v>56</v>
      </c>
      <c r="E71" s="33" t="s">
        <v>17</v>
      </c>
      <c r="F71" s="33" t="s">
        <v>17</v>
      </c>
      <c r="G71" s="33" t="s">
        <v>17</v>
      </c>
      <c r="H71" s="35">
        <f t="shared" si="0"/>
        <v>448000</v>
      </c>
      <c r="I71" s="58">
        <v>448000</v>
      </c>
      <c r="J71" s="58" t="s">
        <v>47</v>
      </c>
      <c r="K71" s="58" t="s">
        <v>47</v>
      </c>
      <c r="L71" s="75" t="s">
        <v>47</v>
      </c>
      <c r="M71" s="58" t="s">
        <v>47</v>
      </c>
    </row>
    <row r="72" spans="1:13" s="10" customFormat="1" ht="90.75" customHeight="1" x14ac:dyDescent="0.2">
      <c r="A72" s="42" t="s">
        <v>43</v>
      </c>
      <c r="B72" s="17" t="s">
        <v>94</v>
      </c>
      <c r="C72" s="27" t="s">
        <v>69</v>
      </c>
      <c r="D72" s="27" t="s">
        <v>56</v>
      </c>
      <c r="E72" s="33" t="s">
        <v>17</v>
      </c>
      <c r="F72" s="33" t="s">
        <v>17</v>
      </c>
      <c r="G72" s="33" t="s">
        <v>17</v>
      </c>
      <c r="H72" s="35">
        <f t="shared" si="0"/>
        <v>1140830</v>
      </c>
      <c r="I72" s="58">
        <v>207600</v>
      </c>
      <c r="J72" s="58">
        <v>500000</v>
      </c>
      <c r="K72" s="58">
        <v>70200</v>
      </c>
      <c r="L72" s="75">
        <v>257430</v>
      </c>
      <c r="M72" s="58">
        <v>105600</v>
      </c>
    </row>
    <row r="73" spans="1:13" s="10" customFormat="1" ht="91.5" customHeight="1" x14ac:dyDescent="0.2">
      <c r="A73" s="42" t="s">
        <v>51</v>
      </c>
      <c r="B73" s="17" t="s">
        <v>95</v>
      </c>
      <c r="C73" s="27" t="s">
        <v>69</v>
      </c>
      <c r="D73" s="27" t="s">
        <v>56</v>
      </c>
      <c r="E73" s="33" t="s">
        <v>17</v>
      </c>
      <c r="F73" s="33" t="s">
        <v>17</v>
      </c>
      <c r="G73" s="33" t="s">
        <v>17</v>
      </c>
      <c r="H73" s="35">
        <f t="shared" si="0"/>
        <v>882500</v>
      </c>
      <c r="I73" s="58">
        <v>882500</v>
      </c>
      <c r="J73" s="58" t="s">
        <v>47</v>
      </c>
      <c r="K73" s="58" t="s">
        <v>47</v>
      </c>
      <c r="L73" s="75" t="s">
        <v>47</v>
      </c>
      <c r="M73" s="58" t="s">
        <v>47</v>
      </c>
    </row>
    <row r="74" spans="1:13" s="10" customFormat="1" ht="99" customHeight="1" x14ac:dyDescent="0.2">
      <c r="A74" s="42" t="s">
        <v>66</v>
      </c>
      <c r="B74" s="17" t="s">
        <v>96</v>
      </c>
      <c r="C74" s="27" t="s">
        <v>69</v>
      </c>
      <c r="D74" s="27" t="s">
        <v>56</v>
      </c>
      <c r="E74" s="33" t="s">
        <v>17</v>
      </c>
      <c r="F74" s="33" t="s">
        <v>17</v>
      </c>
      <c r="G74" s="33" t="s">
        <v>17</v>
      </c>
      <c r="H74" s="35">
        <f t="shared" si="0"/>
        <v>3529800</v>
      </c>
      <c r="I74" s="59" t="s">
        <v>47</v>
      </c>
      <c r="J74" s="58">
        <v>1550000</v>
      </c>
      <c r="K74" s="58">
        <v>1979800</v>
      </c>
      <c r="L74" s="75" t="s">
        <v>47</v>
      </c>
      <c r="M74" s="58" t="s">
        <v>47</v>
      </c>
    </row>
    <row r="75" spans="1:13" s="10" customFormat="1" ht="99" customHeight="1" x14ac:dyDescent="0.2">
      <c r="A75" s="71" t="s">
        <v>67</v>
      </c>
      <c r="B75" s="17" t="s">
        <v>100</v>
      </c>
      <c r="C75" s="27" t="s">
        <v>69</v>
      </c>
      <c r="D75" s="27" t="s">
        <v>56</v>
      </c>
      <c r="E75" s="33" t="s">
        <v>17</v>
      </c>
      <c r="F75" s="33" t="s">
        <v>17</v>
      </c>
      <c r="G75" s="33" t="s">
        <v>17</v>
      </c>
      <c r="H75" s="35">
        <v>3159023</v>
      </c>
      <c r="I75" s="59" t="s">
        <v>47</v>
      </c>
      <c r="J75" s="58" t="s">
        <v>47</v>
      </c>
      <c r="K75" s="58" t="s">
        <v>47</v>
      </c>
      <c r="L75" s="75">
        <v>1511000</v>
      </c>
      <c r="M75" s="58">
        <v>1648023</v>
      </c>
    </row>
    <row r="76" spans="1:13" s="10" customFormat="1" ht="84" customHeight="1" x14ac:dyDescent="0.2">
      <c r="A76" s="42" t="s">
        <v>101</v>
      </c>
      <c r="B76" s="32" t="s">
        <v>64</v>
      </c>
      <c r="C76" s="27" t="s">
        <v>69</v>
      </c>
      <c r="D76" s="27" t="s">
        <v>65</v>
      </c>
      <c r="E76" s="33" t="s">
        <v>17</v>
      </c>
      <c r="F76" s="33" t="s">
        <v>17</v>
      </c>
      <c r="G76" s="33" t="s">
        <v>17</v>
      </c>
      <c r="H76" s="35">
        <f t="shared" ref="H76" si="3">SUM(I76:M76)</f>
        <v>2364400</v>
      </c>
      <c r="I76" s="18">
        <v>1164400</v>
      </c>
      <c r="J76" s="18">
        <v>1200000</v>
      </c>
      <c r="K76" s="18"/>
      <c r="L76" s="35"/>
      <c r="M76" s="18"/>
    </row>
    <row r="77" spans="1:13" s="10" customFormat="1" ht="84" customHeight="1" x14ac:dyDescent="0.2">
      <c r="A77" s="19" t="s">
        <v>106</v>
      </c>
      <c r="B77" s="31" t="s">
        <v>63</v>
      </c>
      <c r="C77" s="27" t="s">
        <v>69</v>
      </c>
      <c r="D77" s="27" t="s">
        <v>56</v>
      </c>
      <c r="E77" s="33" t="s">
        <v>17</v>
      </c>
      <c r="F77" s="33" t="s">
        <v>17</v>
      </c>
      <c r="G77" s="33" t="s">
        <v>17</v>
      </c>
      <c r="H77" s="35">
        <f t="shared" si="0"/>
        <v>2839691</v>
      </c>
      <c r="I77" s="18"/>
      <c r="J77" s="18"/>
      <c r="K77" s="18">
        <f>K78</f>
        <v>1808191</v>
      </c>
      <c r="L77" s="35">
        <f>L78</f>
        <v>796500</v>
      </c>
      <c r="M77" s="18">
        <f>M78</f>
        <v>235000</v>
      </c>
    </row>
    <row r="78" spans="1:13" s="10" customFormat="1" ht="90" customHeight="1" x14ac:dyDescent="0.2">
      <c r="A78" s="19" t="s">
        <v>110</v>
      </c>
      <c r="B78" s="22" t="s">
        <v>97</v>
      </c>
      <c r="C78" s="27" t="s">
        <v>69</v>
      </c>
      <c r="D78" s="27" t="s">
        <v>56</v>
      </c>
      <c r="E78" s="33" t="s">
        <v>17</v>
      </c>
      <c r="F78" s="33" t="s">
        <v>17</v>
      </c>
      <c r="G78" s="33" t="s">
        <v>17</v>
      </c>
      <c r="H78" s="35">
        <f t="shared" si="0"/>
        <v>5204091</v>
      </c>
      <c r="I78" s="58">
        <v>1164400</v>
      </c>
      <c r="J78" s="58">
        <v>1200000</v>
      </c>
      <c r="K78" s="58">
        <v>1808191</v>
      </c>
      <c r="L78" s="75">
        <v>796500</v>
      </c>
      <c r="M78" s="58">
        <v>235000</v>
      </c>
    </row>
    <row r="79" spans="1:13" s="6" customFormat="1" ht="96" customHeight="1" x14ac:dyDescent="0.2">
      <c r="A79" s="41">
        <v>44</v>
      </c>
      <c r="B79" s="26" t="s">
        <v>30</v>
      </c>
      <c r="C79" s="61" t="s">
        <v>59</v>
      </c>
      <c r="D79" s="27" t="s">
        <v>56</v>
      </c>
      <c r="E79" s="28" t="s">
        <v>17</v>
      </c>
      <c r="F79" s="28" t="s">
        <v>17</v>
      </c>
      <c r="G79" s="28" t="s">
        <v>17</v>
      </c>
      <c r="H79" s="35">
        <f t="shared" si="0"/>
        <v>102905398.34</v>
      </c>
      <c r="I79" s="18">
        <f>I80</f>
        <v>21091870</v>
      </c>
      <c r="J79" s="35">
        <f>J80</f>
        <v>19642700.620000001</v>
      </c>
      <c r="K79" s="18">
        <f>K80</f>
        <v>21701000</v>
      </c>
      <c r="L79" s="35">
        <f>L80</f>
        <v>18326568.719999999</v>
      </c>
      <c r="M79" s="18">
        <f>M80</f>
        <v>22143259</v>
      </c>
    </row>
    <row r="80" spans="1:13" s="2" customFormat="1" ht="96.75" customHeight="1" x14ac:dyDescent="0.2">
      <c r="A80" s="41">
        <v>45</v>
      </c>
      <c r="B80" s="30" t="s">
        <v>58</v>
      </c>
      <c r="C80" s="62" t="s">
        <v>59</v>
      </c>
      <c r="D80" s="27" t="s">
        <v>25</v>
      </c>
      <c r="E80" s="33" t="s">
        <v>17</v>
      </c>
      <c r="F80" s="33" t="s">
        <v>17</v>
      </c>
      <c r="G80" s="33" t="s">
        <v>17</v>
      </c>
      <c r="H80" s="35">
        <f t="shared" si="0"/>
        <v>102905398.34</v>
      </c>
      <c r="I80" s="24">
        <f t="shared" ref="I80:M80" si="4">I81</f>
        <v>21091870</v>
      </c>
      <c r="J80" s="37">
        <f t="shared" si="4"/>
        <v>19642700.620000001</v>
      </c>
      <c r="K80" s="24">
        <f t="shared" si="4"/>
        <v>21701000</v>
      </c>
      <c r="L80" s="37">
        <f t="shared" si="4"/>
        <v>18326568.719999999</v>
      </c>
      <c r="M80" s="24">
        <f t="shared" si="4"/>
        <v>22143259</v>
      </c>
    </row>
    <row r="81" spans="1:18" s="29" customFormat="1" ht="97.5" customHeight="1" x14ac:dyDescent="0.25">
      <c r="A81" s="41">
        <v>46</v>
      </c>
      <c r="B81" s="30" t="s">
        <v>99</v>
      </c>
      <c r="C81" s="62" t="s">
        <v>59</v>
      </c>
      <c r="D81" s="27" t="s">
        <v>25</v>
      </c>
      <c r="E81" s="34" t="s">
        <v>17</v>
      </c>
      <c r="F81" s="34" t="s">
        <v>17</v>
      </c>
      <c r="G81" s="34" t="s">
        <v>17</v>
      </c>
      <c r="H81" s="35">
        <f t="shared" si="0"/>
        <v>102905398.34</v>
      </c>
      <c r="I81" s="24">
        <f>I82</f>
        <v>21091870</v>
      </c>
      <c r="J81" s="37">
        <f>J82</f>
        <v>19642700.620000001</v>
      </c>
      <c r="K81" s="24">
        <f>K82</f>
        <v>21701000</v>
      </c>
      <c r="L81" s="37">
        <f>L82+L83</f>
        <v>18326568.719999999</v>
      </c>
      <c r="M81" s="24">
        <f>M82</f>
        <v>22143259</v>
      </c>
    </row>
    <row r="82" spans="1:18" s="10" customFormat="1" ht="95.25" customHeight="1" x14ac:dyDescent="0.2">
      <c r="A82" s="20">
        <v>47</v>
      </c>
      <c r="B82" s="23" t="s">
        <v>98</v>
      </c>
      <c r="C82" s="62" t="s">
        <v>59</v>
      </c>
      <c r="D82" s="27" t="s">
        <v>25</v>
      </c>
      <c r="E82" s="34" t="s">
        <v>17</v>
      </c>
      <c r="F82" s="34" t="s">
        <v>17</v>
      </c>
      <c r="G82" s="34" t="s">
        <v>17</v>
      </c>
      <c r="H82" s="35">
        <f t="shared" ref="H82" si="5">SUM(I82:M82)</f>
        <v>102705398.34</v>
      </c>
      <c r="I82" s="56">
        <v>21091870</v>
      </c>
      <c r="J82" s="60">
        <v>19642700.620000001</v>
      </c>
      <c r="K82" s="56">
        <v>21701000</v>
      </c>
      <c r="L82" s="60">
        <v>18126568.719999999</v>
      </c>
      <c r="M82" s="56">
        <v>22143259</v>
      </c>
    </row>
    <row r="83" spans="1:18" s="10" customFormat="1" ht="126" x14ac:dyDescent="0.2">
      <c r="A83" s="20">
        <v>48</v>
      </c>
      <c r="B83" s="23" t="s">
        <v>104</v>
      </c>
      <c r="C83" s="27" t="s">
        <v>103</v>
      </c>
      <c r="D83" s="27" t="s">
        <v>25</v>
      </c>
      <c r="E83" s="34" t="s">
        <v>17</v>
      </c>
      <c r="F83" s="34" t="s">
        <v>17</v>
      </c>
      <c r="G83" s="34" t="s">
        <v>17</v>
      </c>
      <c r="H83" s="35">
        <f t="shared" si="0"/>
        <v>200000</v>
      </c>
      <c r="I83" s="56" t="s">
        <v>47</v>
      </c>
      <c r="J83" s="60" t="s">
        <v>47</v>
      </c>
      <c r="K83" s="56" t="s">
        <v>47</v>
      </c>
      <c r="L83" s="60">
        <v>200000</v>
      </c>
      <c r="M83" s="56" t="s">
        <v>47</v>
      </c>
    </row>
    <row r="84" spans="1:18" s="6" customFormat="1" ht="96.75" customHeight="1" x14ac:dyDescent="0.2">
      <c r="A84" s="41">
        <v>49</v>
      </c>
      <c r="B84" s="26" t="s">
        <v>29</v>
      </c>
      <c r="C84" s="40" t="s">
        <v>69</v>
      </c>
      <c r="D84" s="27" t="s">
        <v>25</v>
      </c>
      <c r="E84" s="28" t="s">
        <v>17</v>
      </c>
      <c r="F84" s="28" t="s">
        <v>17</v>
      </c>
      <c r="G84" s="28" t="s">
        <v>17</v>
      </c>
      <c r="H84" s="35">
        <f t="shared" si="0"/>
        <v>73097163</v>
      </c>
      <c r="I84" s="18">
        <v>14099098</v>
      </c>
      <c r="J84" s="18">
        <v>14099098</v>
      </c>
      <c r="K84" s="18">
        <v>14634939</v>
      </c>
      <c r="L84" s="35">
        <v>14634939</v>
      </c>
      <c r="M84" s="18">
        <v>15629089</v>
      </c>
    </row>
    <row r="85" spans="1:18" s="10" customFormat="1" ht="15.75" customHeight="1" x14ac:dyDescent="0.25">
      <c r="A85" s="63"/>
      <c r="B85" s="64"/>
      <c r="C85" s="49"/>
      <c r="D85" s="49"/>
      <c r="E85" s="49"/>
      <c r="F85" s="49"/>
      <c r="G85" s="43"/>
      <c r="H85" s="49"/>
      <c r="I85" s="65"/>
      <c r="J85" s="65"/>
      <c r="K85" s="65"/>
      <c r="L85" s="76"/>
      <c r="M85" s="65"/>
    </row>
    <row r="86" spans="1:18" s="10" customFormat="1" ht="15.75" hidden="1" customHeight="1" x14ac:dyDescent="0.2">
      <c r="A86" s="63"/>
      <c r="B86" s="66" t="s">
        <v>5</v>
      </c>
      <c r="C86" s="49"/>
      <c r="D86" s="49"/>
      <c r="E86" s="49"/>
      <c r="F86" s="49"/>
      <c r="G86" s="43"/>
      <c r="H86" s="49"/>
      <c r="I86" s="67" t="e">
        <f>I42+I44+#REF!+I46+I47+I55+I56+I60+I61+#REF!+#REF!+#REF!+#REF!+#REF!+#REF!+#REF!+#REF!+#REF!+#REF!+#REF!+#REF!+#REF!+#REF!</f>
        <v>#REF!</v>
      </c>
      <c r="J86" s="67" t="e">
        <f>J42+J44+#REF!+J46+J47+J55+J56+J60+J61+#REF!+#REF!+#REF!+#REF!+#REF!+#REF!+#REF!+#REF!+#REF!+#REF!+#REF!+#REF!+#REF!+#REF!</f>
        <v>#VALUE!</v>
      </c>
      <c r="K86" s="67"/>
      <c r="L86" s="77"/>
      <c r="M86" s="67" t="e">
        <f>M42+M44+#REF!+M46+M47+M55+M56+M60+M61+#REF!+#REF!+#REF!+#REF!+#REF!+#REF!+#REF!+#REF!+#REF!+#REF!+#REF!+#REF!+#REF!+#REF!</f>
        <v>#VALUE!</v>
      </c>
    </row>
    <row r="87" spans="1:18" s="10" customFormat="1" ht="24.75" customHeight="1" x14ac:dyDescent="0.25">
      <c r="A87" s="107" t="s">
        <v>113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</row>
    <row r="88" spans="1:18" s="10" customFormat="1" ht="15.75" hidden="1" customHeight="1" x14ac:dyDescent="0.25">
      <c r="A88" s="63"/>
      <c r="B88" s="66"/>
      <c r="C88" s="68"/>
      <c r="D88" s="68"/>
      <c r="E88" s="68"/>
      <c r="F88" s="68"/>
      <c r="G88" s="63"/>
      <c r="H88" s="68"/>
      <c r="I88" s="69" t="s">
        <v>0</v>
      </c>
      <c r="J88" s="69"/>
      <c r="K88" s="69"/>
      <c r="L88" s="78"/>
      <c r="M88" s="69"/>
    </row>
    <row r="89" spans="1:18" s="10" customFormat="1" ht="15.75" customHeight="1" x14ac:dyDescent="0.25">
      <c r="A89" s="63"/>
      <c r="B89" s="66"/>
      <c r="C89" s="68"/>
      <c r="D89" s="68"/>
      <c r="E89" s="68"/>
      <c r="F89" s="68"/>
      <c r="G89" s="63"/>
      <c r="H89" s="68"/>
      <c r="I89" s="65"/>
      <c r="J89" s="65"/>
      <c r="K89" s="65"/>
      <c r="L89" s="76"/>
      <c r="M89" s="65"/>
    </row>
    <row r="90" spans="1:18" s="10" customFormat="1" ht="15.75" customHeight="1" x14ac:dyDescent="0.25">
      <c r="A90" s="63"/>
      <c r="B90" s="66"/>
      <c r="C90" s="68"/>
      <c r="D90" s="68"/>
      <c r="E90" s="68"/>
      <c r="F90" s="68"/>
      <c r="G90" s="63"/>
      <c r="H90" s="68"/>
      <c r="I90" s="65"/>
      <c r="J90" s="65"/>
      <c r="K90" s="65"/>
      <c r="L90" s="76"/>
      <c r="M90" s="65"/>
    </row>
    <row r="91" spans="1:18" ht="15.75" customHeight="1" x14ac:dyDescent="0.2">
      <c r="A91" s="63"/>
      <c r="B91" s="66" t="s">
        <v>111</v>
      </c>
      <c r="C91" s="68"/>
      <c r="D91" s="68"/>
      <c r="E91" s="68"/>
      <c r="F91" s="68"/>
      <c r="G91" s="68"/>
      <c r="H91" s="68"/>
      <c r="I91" s="68"/>
      <c r="J91" s="68"/>
      <c r="K91" s="68"/>
      <c r="L91" s="79"/>
      <c r="M91" s="68"/>
      <c r="N91" s="68"/>
      <c r="O91" s="68"/>
      <c r="P91" s="68"/>
      <c r="Q91" s="68"/>
      <c r="R91" s="68"/>
    </row>
    <row r="92" spans="1:18" x14ac:dyDescent="0.2">
      <c r="A92" s="43"/>
      <c r="B92" s="64"/>
      <c r="C92" s="45"/>
      <c r="D92" s="45"/>
      <c r="E92" s="45"/>
      <c r="F92" s="45"/>
      <c r="G92" s="43"/>
      <c r="H92" s="45"/>
      <c r="I92" s="70"/>
      <c r="J92" s="70"/>
      <c r="K92" s="70"/>
      <c r="L92" s="79"/>
      <c r="M92" s="70"/>
    </row>
    <row r="93" spans="1:18" x14ac:dyDescent="0.2">
      <c r="A93" s="43"/>
      <c r="B93" s="64"/>
      <c r="C93" s="45"/>
      <c r="D93" s="45"/>
      <c r="E93" s="45"/>
      <c r="F93" s="45"/>
      <c r="G93" s="43"/>
      <c r="H93" s="45"/>
      <c r="I93" s="70"/>
      <c r="J93" s="70"/>
      <c r="K93" s="70"/>
      <c r="L93" s="79"/>
      <c r="M93" s="70"/>
    </row>
    <row r="94" spans="1:18" x14ac:dyDescent="0.2">
      <c r="B94" s="7"/>
      <c r="C94" s="3"/>
      <c r="D94" s="3"/>
      <c r="E94" s="3"/>
      <c r="F94" s="3"/>
      <c r="G94" s="11"/>
      <c r="H94" s="3"/>
    </row>
    <row r="95" spans="1:18" x14ac:dyDescent="0.2">
      <c r="B95" s="7"/>
      <c r="C95" s="3"/>
      <c r="D95" s="3"/>
      <c r="E95" s="3"/>
      <c r="F95" s="3"/>
      <c r="G95" s="11"/>
      <c r="H95" s="3"/>
    </row>
    <row r="96" spans="1:18" x14ac:dyDescent="0.2">
      <c r="B96" s="7"/>
      <c r="C96" s="3"/>
      <c r="D96" s="3"/>
      <c r="E96" s="3"/>
      <c r="F96" s="3"/>
      <c r="G96" s="11"/>
      <c r="H96" s="3"/>
    </row>
    <row r="97" spans="2:8" x14ac:dyDescent="0.2">
      <c r="B97" s="7"/>
      <c r="C97" s="3"/>
      <c r="D97" s="3"/>
      <c r="E97" s="3"/>
      <c r="F97" s="3"/>
      <c r="G97" s="11"/>
      <c r="H97" s="3"/>
    </row>
    <row r="98" spans="2:8" x14ac:dyDescent="0.2">
      <c r="B98" s="7"/>
      <c r="C98" s="3"/>
      <c r="D98" s="3"/>
      <c r="E98" s="3"/>
      <c r="F98" s="3"/>
      <c r="G98" s="11"/>
      <c r="H98" s="3"/>
    </row>
    <row r="99" spans="2:8" x14ac:dyDescent="0.2">
      <c r="B99" s="7"/>
      <c r="C99" s="3"/>
      <c r="D99" s="3"/>
      <c r="E99" s="3"/>
      <c r="F99" s="3"/>
      <c r="G99" s="11"/>
      <c r="H99" s="3"/>
    </row>
    <row r="100" spans="2:8" x14ac:dyDescent="0.2">
      <c r="B100" s="7"/>
      <c r="C100" s="3"/>
      <c r="D100" s="3"/>
      <c r="E100" s="3"/>
      <c r="F100" s="3"/>
      <c r="G100" s="11"/>
      <c r="H100" s="3"/>
    </row>
    <row r="101" spans="2:8" x14ac:dyDescent="0.2">
      <c r="B101" s="7"/>
      <c r="C101" s="3"/>
      <c r="D101" s="3"/>
      <c r="E101" s="3"/>
      <c r="F101" s="3"/>
      <c r="G101" s="11"/>
      <c r="H101" s="3"/>
    </row>
    <row r="102" spans="2:8" x14ac:dyDescent="0.2">
      <c r="B102" s="7"/>
      <c r="C102" s="3"/>
      <c r="D102" s="3"/>
      <c r="E102" s="3"/>
      <c r="F102" s="3"/>
      <c r="G102" s="11"/>
      <c r="H102" s="3"/>
    </row>
    <row r="103" spans="2:8" x14ac:dyDescent="0.2">
      <c r="B103" s="7"/>
      <c r="C103" s="3"/>
      <c r="D103" s="3"/>
      <c r="E103" s="3"/>
      <c r="F103" s="3"/>
      <c r="G103" s="11"/>
      <c r="H103" s="3"/>
    </row>
    <row r="104" spans="2:8" x14ac:dyDescent="0.2">
      <c r="B104" s="7"/>
      <c r="C104" s="3"/>
      <c r="D104" s="3"/>
      <c r="E104" s="3"/>
      <c r="F104" s="3"/>
      <c r="G104" s="11"/>
      <c r="H104" s="3"/>
    </row>
    <row r="105" spans="2:8" x14ac:dyDescent="0.2">
      <c r="B105" s="7"/>
      <c r="C105" s="3"/>
      <c r="D105" s="3"/>
      <c r="E105" s="3"/>
      <c r="F105" s="3"/>
      <c r="G105" s="11"/>
      <c r="H105" s="3"/>
    </row>
    <row r="106" spans="2:8" x14ac:dyDescent="0.2">
      <c r="B106" s="7"/>
      <c r="C106" s="3"/>
      <c r="D106" s="3"/>
      <c r="E106" s="3"/>
      <c r="F106" s="3"/>
      <c r="G106" s="11"/>
      <c r="H106" s="3"/>
    </row>
    <row r="107" spans="2:8" x14ac:dyDescent="0.2">
      <c r="B107" s="7"/>
      <c r="C107" s="3"/>
      <c r="D107" s="3"/>
      <c r="E107" s="3"/>
      <c r="F107" s="3"/>
      <c r="G107" s="11"/>
      <c r="H107" s="3"/>
    </row>
    <row r="108" spans="2:8" x14ac:dyDescent="0.2">
      <c r="B108" s="7"/>
      <c r="C108" s="3"/>
      <c r="D108" s="3"/>
      <c r="E108" s="3"/>
      <c r="F108" s="3"/>
      <c r="G108" s="11"/>
      <c r="H108" s="3"/>
    </row>
    <row r="109" spans="2:8" x14ac:dyDescent="0.2">
      <c r="B109" s="7"/>
      <c r="C109" s="3"/>
      <c r="D109" s="3"/>
      <c r="E109" s="3"/>
      <c r="F109" s="3"/>
      <c r="G109" s="11"/>
      <c r="H109" s="3"/>
    </row>
    <row r="110" spans="2:8" x14ac:dyDescent="0.2">
      <c r="B110" s="7"/>
      <c r="C110" s="3"/>
      <c r="D110" s="3"/>
      <c r="E110" s="3"/>
      <c r="F110" s="3"/>
      <c r="G110" s="11"/>
      <c r="H110" s="3"/>
    </row>
    <row r="111" spans="2:8" x14ac:dyDescent="0.2">
      <c r="B111" s="7"/>
      <c r="C111" s="3"/>
      <c r="D111" s="3"/>
      <c r="E111" s="3"/>
      <c r="F111" s="3"/>
      <c r="G111" s="11"/>
      <c r="H111" s="3"/>
    </row>
    <row r="112" spans="2:8" x14ac:dyDescent="0.2">
      <c r="B112" s="7"/>
      <c r="C112" s="3"/>
      <c r="D112" s="3"/>
      <c r="E112" s="3"/>
      <c r="F112" s="3"/>
      <c r="G112" s="11"/>
      <c r="H112" s="3"/>
    </row>
    <row r="113" spans="2:8" x14ac:dyDescent="0.2">
      <c r="B113" s="7"/>
      <c r="C113" s="3"/>
      <c r="D113" s="3"/>
      <c r="E113" s="3"/>
      <c r="F113" s="3"/>
      <c r="G113" s="11"/>
      <c r="H113" s="3"/>
    </row>
    <row r="114" spans="2:8" x14ac:dyDescent="0.2">
      <c r="B114" s="7"/>
      <c r="C114" s="3"/>
      <c r="D114" s="3"/>
      <c r="E114" s="3"/>
      <c r="F114" s="3"/>
      <c r="G114" s="11"/>
      <c r="H114" s="3"/>
    </row>
    <row r="115" spans="2:8" x14ac:dyDescent="0.2">
      <c r="B115" s="7"/>
      <c r="C115" s="3"/>
      <c r="D115" s="3"/>
      <c r="E115" s="3"/>
      <c r="F115" s="3"/>
      <c r="G115" s="11"/>
      <c r="H115" s="3"/>
    </row>
    <row r="116" spans="2:8" x14ac:dyDescent="0.2">
      <c r="B116" s="7"/>
      <c r="C116" s="3"/>
      <c r="D116" s="3"/>
      <c r="E116" s="3"/>
      <c r="F116" s="3"/>
      <c r="G116" s="11"/>
      <c r="H116" s="3"/>
    </row>
    <row r="117" spans="2:8" x14ac:dyDescent="0.2">
      <c r="B117" s="7"/>
      <c r="C117" s="3"/>
      <c r="D117" s="3"/>
      <c r="E117" s="3"/>
      <c r="F117" s="3"/>
      <c r="G117" s="11"/>
      <c r="H117" s="3"/>
    </row>
    <row r="118" spans="2:8" x14ac:dyDescent="0.2">
      <c r="B118" s="7"/>
      <c r="C118" s="3"/>
      <c r="D118" s="3"/>
      <c r="E118" s="3"/>
      <c r="F118" s="3"/>
      <c r="G118" s="11"/>
      <c r="H118" s="3"/>
    </row>
    <row r="119" spans="2:8" x14ac:dyDescent="0.2">
      <c r="B119" s="7"/>
      <c r="C119" s="3"/>
      <c r="D119" s="3"/>
      <c r="E119" s="3"/>
      <c r="F119" s="3"/>
      <c r="G119" s="11"/>
      <c r="H119" s="3"/>
    </row>
    <row r="120" spans="2:8" x14ac:dyDescent="0.2">
      <c r="B120" s="7"/>
      <c r="C120" s="3"/>
      <c r="D120" s="3"/>
      <c r="E120" s="3"/>
      <c r="F120" s="3"/>
      <c r="G120" s="11"/>
      <c r="H120" s="3"/>
    </row>
    <row r="121" spans="2:8" x14ac:dyDescent="0.2">
      <c r="B121" s="7"/>
      <c r="C121" s="3"/>
      <c r="D121" s="3"/>
      <c r="E121" s="3"/>
      <c r="F121" s="3"/>
      <c r="G121" s="11"/>
      <c r="H121" s="3"/>
    </row>
    <row r="122" spans="2:8" x14ac:dyDescent="0.2">
      <c r="B122" s="7"/>
      <c r="C122" s="3"/>
      <c r="D122" s="3"/>
      <c r="E122" s="3"/>
      <c r="F122" s="3"/>
      <c r="G122" s="11"/>
      <c r="H122" s="3"/>
    </row>
    <row r="123" spans="2:8" x14ac:dyDescent="0.2">
      <c r="B123" s="7"/>
      <c r="C123" s="3"/>
      <c r="D123" s="3"/>
      <c r="E123" s="3"/>
      <c r="F123" s="3"/>
      <c r="G123" s="11"/>
      <c r="H123" s="3"/>
    </row>
    <row r="124" spans="2:8" x14ac:dyDescent="0.2">
      <c r="B124" s="7"/>
      <c r="C124" s="3"/>
      <c r="D124" s="3"/>
      <c r="E124" s="3"/>
      <c r="F124" s="3"/>
      <c r="G124" s="11"/>
      <c r="H124" s="3"/>
    </row>
    <row r="125" spans="2:8" x14ac:dyDescent="0.2">
      <c r="B125" s="7"/>
      <c r="C125" s="3"/>
      <c r="D125" s="3"/>
      <c r="E125" s="3"/>
      <c r="F125" s="3"/>
      <c r="G125" s="11"/>
      <c r="H125" s="3"/>
    </row>
    <row r="126" spans="2:8" x14ac:dyDescent="0.2">
      <c r="B126" s="7"/>
      <c r="C126" s="3"/>
      <c r="D126" s="3"/>
      <c r="E126" s="3"/>
      <c r="F126" s="3"/>
      <c r="G126" s="11"/>
      <c r="H126" s="3"/>
    </row>
    <row r="127" spans="2:8" x14ac:dyDescent="0.2">
      <c r="B127" s="7"/>
      <c r="C127" s="3"/>
      <c r="D127" s="3"/>
      <c r="E127" s="3"/>
      <c r="F127" s="3"/>
      <c r="G127" s="11"/>
      <c r="H127" s="3"/>
    </row>
    <row r="128" spans="2:8" x14ac:dyDescent="0.2">
      <c r="B128" s="7"/>
      <c r="C128" s="3"/>
      <c r="D128" s="3"/>
      <c r="E128" s="3"/>
      <c r="F128" s="3"/>
      <c r="G128" s="11"/>
      <c r="H128" s="3"/>
    </row>
    <row r="129" spans="2:8" x14ac:dyDescent="0.2">
      <c r="B129" s="7"/>
      <c r="C129" s="3"/>
      <c r="D129" s="3"/>
      <c r="E129" s="3"/>
      <c r="F129" s="3"/>
      <c r="G129" s="11"/>
      <c r="H129" s="3"/>
    </row>
    <row r="130" spans="2:8" x14ac:dyDescent="0.2">
      <c r="B130" s="7"/>
      <c r="C130" s="3"/>
      <c r="D130" s="3"/>
      <c r="E130" s="3"/>
      <c r="F130" s="3"/>
      <c r="G130" s="11"/>
      <c r="H130" s="3"/>
    </row>
    <row r="131" spans="2:8" x14ac:dyDescent="0.2">
      <c r="B131" s="7"/>
      <c r="C131" s="3"/>
      <c r="D131" s="3"/>
      <c r="E131" s="3"/>
      <c r="F131" s="3"/>
      <c r="G131" s="11"/>
      <c r="H131" s="3"/>
    </row>
    <row r="132" spans="2:8" x14ac:dyDescent="0.2">
      <c r="B132" s="7"/>
      <c r="C132" s="3"/>
      <c r="D132" s="3"/>
      <c r="E132" s="3"/>
      <c r="F132" s="3"/>
      <c r="G132" s="11"/>
      <c r="H132" s="3"/>
    </row>
    <row r="133" spans="2:8" x14ac:dyDescent="0.2">
      <c r="B133" s="7"/>
      <c r="C133" s="3"/>
      <c r="D133" s="3"/>
      <c r="E133" s="3"/>
      <c r="F133" s="3"/>
      <c r="G133" s="11"/>
      <c r="H133" s="3"/>
    </row>
    <row r="134" spans="2:8" x14ac:dyDescent="0.2">
      <c r="B134" s="7"/>
      <c r="C134" s="3"/>
      <c r="D134" s="3"/>
      <c r="E134" s="3"/>
      <c r="F134" s="3"/>
      <c r="G134" s="11"/>
      <c r="H134" s="3"/>
    </row>
    <row r="135" spans="2:8" x14ac:dyDescent="0.2">
      <c r="B135" s="7"/>
      <c r="C135" s="3"/>
      <c r="D135" s="3"/>
      <c r="E135" s="3"/>
      <c r="F135" s="3"/>
      <c r="G135" s="11"/>
      <c r="H135" s="3"/>
    </row>
    <row r="136" spans="2:8" x14ac:dyDescent="0.2">
      <c r="B136" s="7"/>
      <c r="C136" s="3"/>
      <c r="D136" s="3"/>
      <c r="E136" s="3"/>
      <c r="F136" s="3"/>
      <c r="G136" s="11"/>
      <c r="H136" s="3"/>
    </row>
    <row r="137" spans="2:8" x14ac:dyDescent="0.2">
      <c r="B137" s="7"/>
      <c r="C137" s="3"/>
      <c r="D137" s="3"/>
      <c r="E137" s="3"/>
      <c r="F137" s="3"/>
      <c r="G137" s="11"/>
      <c r="H137" s="3"/>
    </row>
    <row r="138" spans="2:8" x14ac:dyDescent="0.2">
      <c r="B138" s="7"/>
      <c r="C138" s="3"/>
      <c r="D138" s="3"/>
      <c r="E138" s="3"/>
      <c r="F138" s="3"/>
      <c r="G138" s="11"/>
      <c r="H138" s="3"/>
    </row>
    <row r="139" spans="2:8" x14ac:dyDescent="0.2">
      <c r="B139" s="7"/>
      <c r="C139" s="3"/>
      <c r="D139" s="3"/>
      <c r="E139" s="3"/>
      <c r="F139" s="3"/>
      <c r="G139" s="11"/>
      <c r="H139" s="3"/>
    </row>
    <row r="140" spans="2:8" x14ac:dyDescent="0.2">
      <c r="B140" s="7"/>
      <c r="C140" s="3"/>
      <c r="D140" s="3"/>
      <c r="E140" s="3"/>
      <c r="F140" s="3"/>
      <c r="G140" s="11"/>
      <c r="H140" s="3"/>
    </row>
    <row r="141" spans="2:8" x14ac:dyDescent="0.2">
      <c r="B141" s="7"/>
      <c r="C141" s="3"/>
      <c r="D141" s="3"/>
      <c r="E141" s="3"/>
      <c r="F141" s="3"/>
      <c r="G141" s="11"/>
      <c r="H141" s="3"/>
    </row>
    <row r="142" spans="2:8" x14ac:dyDescent="0.2">
      <c r="B142" s="7"/>
      <c r="C142" s="3"/>
      <c r="D142" s="3"/>
      <c r="E142" s="3"/>
      <c r="F142" s="3"/>
      <c r="G142" s="11"/>
      <c r="H142" s="3"/>
    </row>
    <row r="143" spans="2:8" x14ac:dyDescent="0.2">
      <c r="B143" s="7"/>
      <c r="C143" s="3"/>
      <c r="D143" s="3"/>
      <c r="E143" s="3"/>
      <c r="F143" s="3"/>
      <c r="G143" s="11"/>
      <c r="H143" s="3"/>
    </row>
    <row r="144" spans="2:8" x14ac:dyDescent="0.2">
      <c r="B144" s="7"/>
      <c r="C144" s="3"/>
      <c r="D144" s="3"/>
      <c r="E144" s="3"/>
      <c r="F144" s="3"/>
      <c r="G144" s="11"/>
      <c r="H144" s="3"/>
    </row>
    <row r="145" spans="2:8" x14ac:dyDescent="0.2">
      <c r="B145" s="7"/>
      <c r="C145" s="3"/>
      <c r="D145" s="3"/>
      <c r="E145" s="3"/>
      <c r="F145" s="3"/>
      <c r="G145" s="11"/>
      <c r="H145" s="3"/>
    </row>
    <row r="146" spans="2:8" x14ac:dyDescent="0.2">
      <c r="B146" s="7"/>
      <c r="C146" s="3"/>
      <c r="D146" s="3"/>
      <c r="E146" s="3"/>
      <c r="F146" s="3"/>
      <c r="G146" s="11"/>
      <c r="H146" s="3"/>
    </row>
  </sheetData>
  <mergeCells count="39">
    <mergeCell ref="A9:M9"/>
    <mergeCell ref="H12:M12"/>
    <mergeCell ref="E12:G12"/>
    <mergeCell ref="E13:E14"/>
    <mergeCell ref="F13:F14"/>
    <mergeCell ref="G13:G14"/>
    <mergeCell ref="M13:M14"/>
    <mergeCell ref="K13:K14"/>
    <mergeCell ref="L13:L14"/>
    <mergeCell ref="A87:M87"/>
    <mergeCell ref="C12:C14"/>
    <mergeCell ref="I13:I14"/>
    <mergeCell ref="A10:M10"/>
    <mergeCell ref="A12:A14"/>
    <mergeCell ref="B12:B14"/>
    <mergeCell ref="D12:D14"/>
    <mergeCell ref="J13:J14"/>
    <mergeCell ref="H13:H14"/>
    <mergeCell ref="C37:C40"/>
    <mergeCell ref="B16:B19"/>
    <mergeCell ref="B33:B36"/>
    <mergeCell ref="A33:A36"/>
    <mergeCell ref="C33:C36"/>
    <mergeCell ref="B24:B27"/>
    <mergeCell ref="A24:A27"/>
    <mergeCell ref="A16:A19"/>
    <mergeCell ref="C16:C19"/>
    <mergeCell ref="A50:A52"/>
    <mergeCell ref="B50:B52"/>
    <mergeCell ref="C50:C52"/>
    <mergeCell ref="A29:A32"/>
    <mergeCell ref="B29:B32"/>
    <mergeCell ref="C29:C32"/>
    <mergeCell ref="A37:A40"/>
    <mergeCell ref="B37:B40"/>
    <mergeCell ref="C24:C27"/>
    <mergeCell ref="B20:B23"/>
    <mergeCell ref="A20:A23"/>
    <mergeCell ref="C20:C23"/>
  </mergeCells>
  <phoneticPr fontId="2" type="noConversion"/>
  <pageMargins left="0.59055118110236227" right="0" top="1.3779527559055118" bottom="0.59055118110236227" header="0.19685039370078741" footer="0.23622047244094491"/>
  <pageSetup paperSize="9" scale="7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клычкованп</dc:creator>
  <cp:lastModifiedBy>Мария Михайловна Щекина</cp:lastModifiedBy>
  <cp:lastPrinted>2021-06-21T13:34:35Z</cp:lastPrinted>
  <dcterms:created xsi:type="dcterms:W3CDTF">2012-04-10T08:50:04Z</dcterms:created>
  <dcterms:modified xsi:type="dcterms:W3CDTF">2021-06-21T13:34:56Z</dcterms:modified>
</cp:coreProperties>
</file>