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1236" windowWidth="15480" windowHeight="1032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Лист1!$8:$12</definedName>
  </definedNames>
  <calcPr calcId="144525"/>
</workbook>
</file>

<file path=xl/calcChain.xml><?xml version="1.0" encoding="utf-8"?>
<calcChain xmlns="http://schemas.openxmlformats.org/spreadsheetml/2006/main">
  <c r="J30" i="1" l="1"/>
  <c r="J33" i="1"/>
  <c r="J57" i="1"/>
  <c r="E14" i="1" l="1"/>
  <c r="E15" i="1"/>
  <c r="E18" i="1"/>
  <c r="E19" i="1"/>
  <c r="E22" i="1"/>
  <c r="E23" i="1"/>
  <c r="E27" i="1"/>
  <c r="E28" i="1"/>
  <c r="E31" i="1"/>
  <c r="E32" i="1"/>
  <c r="E35" i="1"/>
  <c r="E36" i="1"/>
  <c r="E38" i="1"/>
  <c r="E39" i="1"/>
  <c r="E40" i="1"/>
  <c r="E41" i="1"/>
  <c r="E42" i="1"/>
  <c r="E43" i="1"/>
  <c r="E44" i="1"/>
  <c r="E45" i="1"/>
  <c r="E46" i="1"/>
  <c r="E47" i="1"/>
  <c r="E49" i="1"/>
  <c r="E50" i="1"/>
  <c r="E51" i="1"/>
  <c r="E52" i="1"/>
  <c r="E53" i="1"/>
  <c r="E54" i="1"/>
  <c r="E56" i="1"/>
  <c r="E57" i="1"/>
  <c r="E58" i="1"/>
  <c r="E62" i="1"/>
  <c r="E63" i="1"/>
  <c r="L21" i="1" l="1"/>
  <c r="L24" i="1"/>
  <c r="L26" i="1"/>
  <c r="L29" i="1"/>
  <c r="L61" i="1"/>
  <c r="L60" i="1" s="1"/>
  <c r="L55" i="1"/>
  <c r="L59" i="1" l="1"/>
  <c r="L13" i="1" s="1"/>
  <c r="L25" i="1"/>
  <c r="L48" i="1"/>
  <c r="L45" i="1"/>
  <c r="L37" i="1"/>
  <c r="L34" i="1" s="1"/>
  <c r="L40" i="1"/>
  <c r="L17" i="1" l="1"/>
  <c r="L20" i="1"/>
  <c r="L16" i="1" s="1"/>
  <c r="L30" i="1"/>
  <c r="L33" i="1"/>
  <c r="K61" i="1" l="1"/>
  <c r="K60" i="1" l="1"/>
  <c r="K55" i="1"/>
  <c r="K34" i="1"/>
  <c r="K37" i="1"/>
  <c r="K45" i="1"/>
  <c r="K48" i="1"/>
  <c r="K33" i="1" l="1"/>
  <c r="K25" i="1"/>
  <c r="K59" i="1"/>
  <c r="K30" i="1"/>
  <c r="K40" i="1"/>
  <c r="K21" i="1" l="1"/>
  <c r="K29" i="1"/>
  <c r="K26" i="1"/>
  <c r="M48" i="1"/>
  <c r="K13" i="1" l="1"/>
  <c r="K17" i="1"/>
  <c r="K24" i="1"/>
  <c r="M40" i="1"/>
  <c r="K20" i="1" l="1"/>
  <c r="K16" i="1" s="1"/>
  <c r="J48" i="1"/>
  <c r="E48" i="1" s="1"/>
  <c r="I48" i="1" l="1"/>
  <c r="H45" i="1" l="1"/>
  <c r="H57" i="1" l="1"/>
  <c r="M61" i="1" l="1"/>
  <c r="M55" i="1"/>
  <c r="F48" i="1"/>
  <c r="G48" i="1"/>
  <c r="H48" i="1"/>
  <c r="M60" i="1" l="1"/>
  <c r="E60" i="1" s="1"/>
  <c r="E61" i="1"/>
  <c r="M45" i="1"/>
  <c r="M37" i="1"/>
  <c r="M34" i="1" s="1"/>
  <c r="M30" i="1" s="1"/>
  <c r="M25" i="1" l="1"/>
  <c r="E25" i="1" s="1"/>
  <c r="M59" i="1"/>
  <c r="E59" i="1" s="1"/>
  <c r="M21" i="1"/>
  <c r="M26" i="1"/>
  <c r="M33" i="1"/>
  <c r="M29" i="1" s="1"/>
  <c r="J40" i="1"/>
  <c r="M13" i="1" l="1"/>
  <c r="M17" i="1"/>
  <c r="M24" i="1"/>
  <c r="M20" i="1" s="1"/>
  <c r="F34" i="1"/>
  <c r="G37" i="1"/>
  <c r="H37" i="1"/>
  <c r="I37" i="1"/>
  <c r="J37" i="1"/>
  <c r="J34" i="1" l="1"/>
  <c r="E34" i="1" s="1"/>
  <c r="E37" i="1"/>
  <c r="M16" i="1"/>
  <c r="I36" i="1"/>
  <c r="I32" i="1" s="1"/>
  <c r="I28" i="1" s="1"/>
  <c r="I23" i="1" s="1"/>
  <c r="I19" i="1" s="1"/>
  <c r="I15" i="1" s="1"/>
  <c r="H36" i="1"/>
  <c r="H32" i="1" s="1"/>
  <c r="H28" i="1" s="1"/>
  <c r="H23" i="1" s="1"/>
  <c r="H19" i="1" s="1"/>
  <c r="H15" i="1" s="1"/>
  <c r="I35" i="1"/>
  <c r="I31" i="1" s="1"/>
  <c r="I27" i="1" s="1"/>
  <c r="I22" i="1" s="1"/>
  <c r="I18" i="1" s="1"/>
  <c r="I14" i="1" s="1"/>
  <c r="H35" i="1"/>
  <c r="G36" i="1"/>
  <c r="G35" i="1"/>
  <c r="G34" i="1" l="1"/>
  <c r="G32" i="1"/>
  <c r="H34" i="1"/>
  <c r="G31" i="1"/>
  <c r="I34" i="1"/>
  <c r="H31" i="1"/>
  <c r="H27" i="1" s="1"/>
  <c r="H22" i="1" s="1"/>
  <c r="H18" i="1" s="1"/>
  <c r="H14" i="1" s="1"/>
  <c r="G27" i="1" l="1"/>
  <c r="G28" i="1"/>
  <c r="J61" i="1"/>
  <c r="J60" i="1" s="1"/>
  <c r="J59" i="1" s="1"/>
  <c r="J55" i="1"/>
  <c r="E55" i="1" s="1"/>
  <c r="J45" i="1"/>
  <c r="G23" i="1" l="1"/>
  <c r="G22" i="1"/>
  <c r="J25" i="1"/>
  <c r="E30" i="1"/>
  <c r="J29" i="1" l="1"/>
  <c r="E33" i="1"/>
  <c r="G18" i="1"/>
  <c r="G19" i="1"/>
  <c r="J26" i="1"/>
  <c r="E26" i="1" s="1"/>
  <c r="J21" i="1"/>
  <c r="E21" i="1" s="1"/>
  <c r="I40" i="1"/>
  <c r="H40" i="1"/>
  <c r="G40" i="1"/>
  <c r="J24" i="1" l="1"/>
  <c r="E29" i="1"/>
  <c r="G15" i="1"/>
  <c r="G14" i="1"/>
  <c r="J13" i="1"/>
  <c r="E13" i="1" s="1"/>
  <c r="J17" i="1"/>
  <c r="E17" i="1" s="1"/>
  <c r="I45" i="1"/>
  <c r="G45" i="1"/>
  <c r="F45" i="1"/>
  <c r="H61" i="1"/>
  <c r="H55" i="1"/>
  <c r="E24" i="1" l="1"/>
  <c r="J20" i="1"/>
  <c r="H60" i="1"/>
  <c r="H33" i="1"/>
  <c r="H30" i="1"/>
  <c r="J16" i="1" l="1"/>
  <c r="E16" i="1" s="1"/>
  <c r="E20" i="1"/>
  <c r="H59" i="1"/>
  <c r="H25" i="1"/>
  <c r="H29" i="1"/>
  <c r="H24" i="1" s="1"/>
  <c r="H26" i="1"/>
  <c r="H21" i="1"/>
  <c r="G61" i="1"/>
  <c r="G60" i="1" s="1"/>
  <c r="G55" i="1"/>
  <c r="H13" i="1" l="1"/>
  <c r="H17" i="1"/>
  <c r="H20" i="1"/>
  <c r="G33" i="1"/>
  <c r="G29" i="1" s="1"/>
  <c r="G30" i="1"/>
  <c r="G59" i="1"/>
  <c r="G25" i="1"/>
  <c r="F61" i="1"/>
  <c r="I61" i="1"/>
  <c r="F55" i="1"/>
  <c r="I55" i="1"/>
  <c r="I65" i="1"/>
  <c r="I60" i="1" l="1"/>
  <c r="I25" i="1" s="1"/>
  <c r="G24" i="1"/>
  <c r="H16" i="1"/>
  <c r="F60" i="1"/>
  <c r="F59" i="1" s="1"/>
  <c r="I33" i="1"/>
  <c r="F33" i="1"/>
  <c r="G26" i="1"/>
  <c r="G21" i="1"/>
  <c r="F30" i="1"/>
  <c r="F26" i="1" s="1"/>
  <c r="I30" i="1"/>
  <c r="I59" i="1" l="1"/>
  <c r="I26" i="1"/>
  <c r="I29" i="1"/>
  <c r="G20" i="1"/>
  <c r="F25" i="1"/>
  <c r="G13" i="1"/>
  <c r="G17" i="1"/>
  <c r="F21" i="1"/>
  <c r="F13" i="1"/>
  <c r="I21" i="1"/>
  <c r="I17" i="1" l="1"/>
  <c r="I13" i="1"/>
  <c r="I24" i="1"/>
  <c r="F17" i="1"/>
  <c r="G16" i="1"/>
  <c r="I20" i="1" l="1"/>
  <c r="I16" i="1" l="1"/>
</calcChain>
</file>

<file path=xl/sharedStrings.xml><?xml version="1.0" encoding="utf-8"?>
<sst xmlns="http://schemas.openxmlformats.org/spreadsheetml/2006/main" count="147" uniqueCount="78">
  <si>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</si>
  <si>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</si>
  <si>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</si>
  <si>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</si>
  <si>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</si>
  <si>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</si>
  <si>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Ответственные исполнители, соисполнители, участники</t>
  </si>
  <si>
    <t>Обеспечивающая подпрограмма                                                                                         "Обеспечение эффективности управления"</t>
  </si>
  <si>
    <t>7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</si>
  <si>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</si>
  <si>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Источники финансирования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</si>
  <si>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</si>
  <si>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</si>
  <si>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</si>
  <si>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Приложение 2 </t>
  </si>
  <si>
    <t>12</t>
  </si>
  <si>
    <t>13</t>
  </si>
  <si>
    <t>14</t>
  </si>
  <si>
    <t>15</t>
  </si>
  <si>
    <t>16</t>
  </si>
  <si>
    <t>17</t>
  </si>
  <si>
    <t>18</t>
  </si>
  <si>
    <t>Абрамычева Т.Ю. т. 39-23-76</t>
  </si>
  <si>
    <t>Задача 1.4  Оформление правоустанавливающих и правоподтверждающих документов на объекты недвижимости казны</t>
  </si>
  <si>
    <t>Цель 1  Управление, распоряжение муниципальным имуществом и земельными участками</t>
  </si>
  <si>
    <t>Цель 1  Обеспечение эффективного управления и распоряжения муниципальным имуществом и земельными участками</t>
  </si>
  <si>
    <t>2024                                                 год</t>
  </si>
  <si>
    <t>19</t>
  </si>
  <si>
    <t>Задача 1.1  Обеспечение эффективного управления и распоряжения муниципальным имуществом и земельными участками</t>
  </si>
  <si>
    <t>Всего</t>
  </si>
  <si>
    <t>Федеральный бюджет</t>
  </si>
  <si>
    <t>Бюджет АО</t>
  </si>
  <si>
    <t>БюджетАО</t>
  </si>
  <si>
    <t>20</t>
  </si>
  <si>
    <t>2025                                                 год</t>
  </si>
  <si>
    <t>21</t>
  </si>
  <si>
    <t>к муниципальной программе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</si>
  <si>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</si>
  <si>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муниципального образования "Городской округ город Астрахань"</t>
  </si>
  <si>
    <t>Бюджет МО                         "Городской округ город Астрахань"</t>
  </si>
  <si>
    <t>Задача 1.2  Улучшение технического состояния зданий и помещений администрации муниципального образования "Городской округ город Астрахань"</t>
  </si>
  <si>
    <t>Задача 1.1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</si>
  <si>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t>Задача 1.3  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</si>
  <si>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t>Подпрограмма 2                                                                                        "Техническое обслуживание зданий и помещений администрации муниципального образования "Городской округ город Астрахань"</t>
  </si>
  <si>
    <t xml:space="preserve">Цель 1  Улучшение технического состояния зданий и помещений администрации муниципального образования «Городской округ город Астрахань» </t>
  </si>
  <si>
    <t xml:space="preserve">Задача 1.1 Техническое обеспечение зданий и помещений администрации муниципального образования «Городской округ город Астрахань» </t>
  </si>
  <si>
    <t>22</t>
  </si>
  <si>
    <t>2026                                                 год</t>
  </si>
  <si>
    <t>23</t>
  </si>
  <si>
    <t>24</t>
  </si>
  <si>
    <t>Задача 1.5                                                                                         Обеспечение жилищных прав нанимателей жилых помещений в домовладениях, признанных аварийными и подлежащими сносу или реконструкции.</t>
  </si>
  <si>
    <t xml:space="preserve">Управление муниципального имущества администрации муниципального образования "Городской округ город Астрахань" </t>
  </si>
  <si>
    <t>Жилищное управление администрации муниципального образования "Городской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</si>
  <si>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"Городской округ город Астрахань"</t>
  </si>
  <si>
    <t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
Управление по коммунальному хозяйству и благоустройству администрации муниципального образования "Городской округ город Астрахань"</t>
  </si>
  <si>
    <t xml:space="preserve"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</t>
  </si>
  <si>
    <t xml:space="preserve"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</t>
  </si>
  <si>
    <t>Начальник управления                                                                             И.С. Крылов</t>
  </si>
  <si>
    <t>Задача 1.2  Обеспечение жилищных прав собственников помещений в домовладениях, признанных аварийными и подлежащими сносу или реконструкции, и граждан в соответствии со ст. 14 Жилищного кодекса Россицской Федерации</t>
  </si>
  <si>
    <t>2027                                                 год</t>
  </si>
  <si>
    <r>
      <t xml:space="preserve">Мероприятие 1.1.1   </t>
    </r>
    <r>
      <rPr>
        <sz val="9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муниципального образования "Городской округ город Астрахань"</t>
    </r>
  </si>
  <si>
    <r>
      <t xml:space="preserve">Мероприятие 1.1.3   </t>
    </r>
    <r>
      <rPr>
        <sz val="9"/>
        <rFont val="Arial Cyr"/>
        <charset val="204"/>
      </rPr>
      <t xml:space="preserve">Выполнение комплексных кадастровых работ на территории муниципального образования "Городской округ город Астрахань" </t>
    </r>
  </si>
  <si>
    <r>
      <t xml:space="preserve">Мероприятие 1.1.4 
</t>
    </r>
    <r>
      <rPr>
        <sz val="9"/>
        <rFont val="Arial Cyr"/>
        <charset val="204"/>
      </rPr>
      <t>Образование земельных участков, необходимых для эксплуатации многоквартирных домов</t>
    </r>
  </si>
  <si>
    <r>
      <t xml:space="preserve">Мероприятие 1.2.1  </t>
    </r>
    <r>
      <rPr>
        <sz val="9"/>
        <rFont val="Arial Cyr"/>
        <charset val="204"/>
      </rPr>
      <t>Проведение мероприятий по изъятию и выкупу для муниципальных нужд муниципального образования "Городской округ город Астрахань" домовладений, признанных аварийными и подлежащими сносу или реконструкции</t>
    </r>
  </si>
  <si>
    <r>
      <t xml:space="preserve">Мероприятие 1.2.2  </t>
    </r>
    <r>
      <rPr>
        <sz val="9"/>
        <rFont val="Arial Cyr"/>
        <charset val="204"/>
      </rPr>
      <t>Проведение мероприятий по приобретению в муниципальную собственность имущества (жилых помещений) во исполнение решений судов</t>
    </r>
  </si>
  <si>
    <r>
      <t xml:space="preserve">Мероприятие 1.3.1   </t>
    </r>
    <r>
      <rPr>
        <sz val="9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</si>
  <si>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</t>
    </r>
    <r>
      <rPr>
        <sz val="9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</si>
  <si>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1.3.2  </t>
    </r>
    <r>
      <rPr>
        <sz val="9"/>
        <rFont val="Arial Cyr"/>
        <charset val="204"/>
      </rPr>
      <t xml:space="preserve">Проведение мероприятий, направленных на обеспечение эффективного и рационального использования земельных участков и объектов недвижимости </t>
    </r>
  </si>
  <si>
    <r>
      <t xml:space="preserve">Мероприятие 1.3.3   </t>
    </r>
    <r>
      <rPr>
        <sz val="9"/>
        <rFont val="Arial Cyr"/>
        <charset val="204"/>
      </rPr>
      <t>Проведение работ по рекламному оформлению города</t>
    </r>
  </si>
  <si>
    <r>
      <rPr>
        <b/>
        <sz val="9"/>
        <rFont val="Arial Cyr"/>
        <charset val="204"/>
      </rPr>
      <t xml:space="preserve">Мероприятие 1.3.4 </t>
    </r>
    <r>
      <rPr>
        <sz val="9"/>
        <rFont val="Arial Cyr"/>
        <charset val="204"/>
      </rPr>
      <t xml:space="preserve"> Проведение мероприятий по оценке недвижимого имущества и земельных участков, подготовка сведений на объекты недвижимого имущества</t>
    </r>
  </si>
  <si>
    <r>
      <rPr>
        <b/>
        <sz val="9"/>
        <rFont val="Arial Cyr"/>
        <charset val="204"/>
      </rPr>
      <t xml:space="preserve">Мероприятие 1.3.5 </t>
    </r>
    <r>
      <rPr>
        <sz val="9"/>
        <rFont val="Arial Cyr"/>
        <charset val="204"/>
      </rPr>
      <t xml:space="preserve"> Проведение мероприятий, направленных на обеспечение сохранности (охраны) муниципального имущества, свободного от прав третьих лиц</t>
    </r>
  </si>
  <si>
    <r>
      <t xml:space="preserve">Мероприятие 1.4.1   </t>
    </r>
    <r>
      <rPr>
        <sz val="9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"Городской округ город Астрахань"</t>
    </r>
  </si>
  <si>
    <r>
      <t xml:space="preserve">Мероприятие 1.5.1                                                                                            </t>
    </r>
    <r>
      <rPr>
        <sz val="9"/>
        <rFont val="Arial Cyr"/>
        <charset val="204"/>
      </rPr>
      <t>Подготовка технической документации на жилые помещения в домовладениях, признанных аварийными и подлежащими сносу или реконструкции.</t>
    </r>
  </si>
  <si>
    <r>
      <t xml:space="preserve">Мероприятие 1.1.1 </t>
    </r>
    <r>
      <rPr>
        <sz val="9"/>
        <rFont val="Arial Cyr"/>
        <charset val="204"/>
      </rPr>
      <t>Содержание и обслуживание зданий и помещений администрации муниципального образования "Городской округ город Астрахань"</t>
    </r>
  </si>
  <si>
    <r>
      <t xml:space="preserve">Мероприятие 1.1.2    </t>
    </r>
    <r>
      <rPr>
        <sz val="9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</si>
  <si>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t xml:space="preserve">Жилищное управление администрации муниципального образования "Городской округ город Астрахань" </t>
  </si>
  <si>
    <t>2028                                                 год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</si>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</sst>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2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12"/>
      <color rgb="FFC00000"/>
      <name val="Arial Cyr"/>
      <charset val="204"/>
    </font>
    <font>
      <b/>
      <sz val="11"/>
      <color rgb="FFC00000"/>
      <name val="Arial Cyr"/>
      <charset val="204"/>
    </font>
    <font>
      <b/>
      <sz val="11"/>
      <color theme="8" tint="-0.249977111117893"/>
      <name val="Arial Cyr"/>
      <charset val="204"/>
    </font>
    <font>
      <b/>
      <sz val="11"/>
      <color theme="6" tint="-0.499984740745262"/>
      <name val="Arial Cyr"/>
      <charset val="204"/>
    </font>
    <font>
      <b/>
      <sz val="11"/>
      <color rgb="FF0070C0"/>
      <name val="Arial Cyr"/>
      <charset val="204"/>
    </font>
    <font>
      <b/>
      <sz val="9"/>
      <color theme="6" tint="-0.499984740745262"/>
      <name val="Arial Cyr"/>
      <charset val="204"/>
    </font>
    <font>
      <b/>
      <sz val="10"/>
      <color rgb="FFC00000"/>
      <name val="Arial Cyr"/>
      <charset val="204"/>
    </font>
    <font>
      <b/>
      <sz val="7"/>
      <name val="Arial Cyr"/>
      <charset val="204"/>
    </font>
    <font>
      <b/>
      <sz val="7"/>
      <color rgb="FFC00000"/>
      <name val="Arial Cyr"/>
      <charset val="204"/>
    </font>
    <font>
      <sz val="7"/>
      <name val="Arial Cyr"/>
      <charset val="204"/>
    </font>
    <font>
      <b/>
      <sz val="10"/>
      <color theme="8" tint="-0.249977111117893"/>
      <name val="Arial Cyr"/>
      <charset val="204"/>
    </font>
    <font>
      <b/>
      <sz val="7"/>
      <color theme="8" tint="-0.249977111117893"/>
      <name val="Arial Cyr"/>
      <charset val="204"/>
    </font>
    <font>
      <b/>
      <sz val="10"/>
      <color rgb="FF0070C0"/>
      <name val="Arial Cyr"/>
      <charset val="204"/>
    </font>
    <font>
      <b/>
      <sz val="7"/>
      <color rgb="FF0070C0"/>
      <name val="Arial"/>
      <family val="2"/>
      <charset val="204"/>
    </font>
    <font>
      <b/>
      <sz val="7"/>
      <color rgb="FF0070C0"/>
      <name val="Arial Cyr"/>
      <charset val="204"/>
    </font>
    <font>
      <sz val="7"/>
      <name val="Arial"/>
      <family val="2"/>
      <charset val="204"/>
    </font>
    <font>
      <b/>
      <sz val="7"/>
      <color theme="6" tint="-0.499984740745262"/>
      <name val="Arial Cyr"/>
      <charset val="204"/>
    </font>
    <font>
      <b/>
      <sz val="10"/>
      <color theme="6" tint="-0.49998474074526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/>
    </xf>
    <xf numFmtId="3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1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10" fillId="0" borderId="0" xfId="0" applyFont="1" applyFill="1"/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4" fontId="11" fillId="0" borderId="0" xfId="0" applyNumberFormat="1" applyFont="1" applyFill="1" applyAlignment="1">
      <alignment vertical="center"/>
    </xf>
    <xf numFmtId="4" fontId="10" fillId="0" borderId="0" xfId="0" applyNumberFormat="1" applyFont="1" applyFill="1"/>
    <xf numFmtId="0" fontId="0" fillId="0" borderId="0" xfId="0" applyFont="1" applyFill="1" applyAlignment="1">
      <alignment horizontal="left" vertical="top" wrapText="1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5" xfId="0" applyNumberFormat="1" applyFont="1" applyFill="1" applyBorder="1" applyAlignment="1">
      <alignment horizontal="center" vertical="center"/>
    </xf>
    <xf numFmtId="0" fontId="2" fillId="0" borderId="0" xfId="0" applyFont="1" applyFill="1" applyAlignment="1"/>
    <xf numFmtId="0" fontId="0" fillId="0" borderId="1" xfId="0" applyFont="1" applyFill="1" applyBorder="1"/>
    <xf numFmtId="0" fontId="11" fillId="0" borderId="2" xfId="0" applyFont="1" applyFill="1" applyBorder="1" applyAlignment="1">
      <alignment horizontal="center"/>
    </xf>
    <xf numFmtId="4" fontId="12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2" fillId="0" borderId="5" xfId="0" applyFont="1" applyFill="1" applyBorder="1" applyAlignment="1">
      <alignment horizontal="left" vertical="center" wrapText="1"/>
    </xf>
    <xf numFmtId="0" fontId="0" fillId="0" borderId="0" xfId="0" applyFont="1" applyFill="1" applyBorder="1"/>
    <xf numFmtId="3" fontId="10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/>
    </xf>
    <xf numFmtId="4" fontId="15" fillId="0" borderId="0" xfId="0" applyNumberFormat="1" applyFont="1" applyFill="1" applyBorder="1" applyAlignment="1">
      <alignment horizontal="center" vertical="center" wrapText="1"/>
    </xf>
    <xf numFmtId="4" fontId="15" fillId="0" borderId="0" xfId="0" applyNumberFormat="1" applyFont="1" applyFill="1" applyBorder="1" applyAlignment="1">
      <alignment horizontal="center" vertical="center"/>
    </xf>
    <xf numFmtId="4" fontId="10" fillId="0" borderId="0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  <xf numFmtId="4" fontId="18" fillId="0" borderId="0" xfId="0" applyNumberFormat="1" applyFont="1" applyFill="1" applyBorder="1" applyAlignment="1">
      <alignment horizontal="center" vertical="center" wrapText="1"/>
    </xf>
    <xf numFmtId="4" fontId="17" fillId="0" borderId="0" xfId="0" applyNumberFormat="1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20" fillId="0" borderId="4" xfId="0" applyNumberFormat="1" applyFont="1" applyFill="1" applyBorder="1" applyAlignment="1">
      <alignment horizontal="center" vertical="center"/>
    </xf>
    <xf numFmtId="4" fontId="12" fillId="0" borderId="5" xfId="0" applyNumberFormat="1" applyFont="1" applyFill="1" applyBorder="1" applyAlignment="1">
      <alignment horizontal="center" vertical="center" wrapText="1"/>
    </xf>
    <xf numFmtId="4" fontId="12" fillId="0" borderId="4" xfId="0" applyNumberFormat="1" applyFont="1" applyFill="1" applyBorder="1" applyAlignment="1">
      <alignment horizontal="center" vertical="center" wrapText="1"/>
    </xf>
    <xf numFmtId="4" fontId="12" fillId="0" borderId="4" xfId="0" applyNumberFormat="1" applyFont="1" applyFill="1" applyBorder="1" applyAlignment="1">
      <alignment horizontal="center" vertical="center"/>
    </xf>
    <xf numFmtId="4" fontId="24" fillId="0" borderId="5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top" wrapText="1"/>
    </xf>
    <xf numFmtId="0" fontId="12" fillId="0" borderId="9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vertical="center" wrapText="1"/>
    </xf>
    <xf numFmtId="4" fontId="26" fillId="0" borderId="5" xfId="0" applyNumberFormat="1" applyFont="1" applyFill="1" applyBorder="1" applyAlignment="1">
      <alignment horizontal="center" vertical="center" wrapText="1"/>
    </xf>
    <xf numFmtId="4" fontId="31" fillId="0" borderId="5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left" vertical="center" wrapText="1"/>
    </xf>
    <xf numFmtId="0" fontId="24" fillId="0" borderId="11" xfId="0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 wrapText="1"/>
    </xf>
    <xf numFmtId="3" fontId="10" fillId="0" borderId="14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1" fillId="0" borderId="7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20" fillId="0" borderId="11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top" wrapText="1"/>
    </xf>
    <xf numFmtId="0" fontId="21" fillId="0" borderId="11" xfId="0" applyFont="1" applyFill="1" applyBorder="1" applyAlignment="1">
      <alignment horizontal="center" vertical="top" wrapText="1"/>
    </xf>
    <xf numFmtId="0" fontId="21" fillId="0" borderId="5" xfId="0" applyFont="1" applyFill="1" applyBorder="1" applyAlignment="1">
      <alignment horizontal="center" vertical="top" wrapText="1"/>
    </xf>
    <xf numFmtId="0" fontId="21" fillId="0" borderId="11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4"/>
  <sheetViews>
    <sheetView tabSelected="1" view="pageLayout" topLeftCell="A11" zoomScale="90" zoomScaleNormal="80" zoomScalePageLayoutView="90" workbookViewId="0">
      <selection activeCell="J24" sqref="J24:J25"/>
    </sheetView>
  </sheetViews>
  <sheetFormatPr defaultColWidth="9.109375" defaultRowHeight="13.2" x14ac:dyDescent="0.25"/>
  <cols>
    <col min="1" max="1" width="4.33203125" style="34" customWidth="1"/>
    <col min="2" max="2" width="31" style="31" customWidth="1"/>
    <col min="3" max="3" width="23.33203125" style="17" customWidth="1"/>
    <col min="4" max="4" width="13.88671875" style="17" customWidth="1"/>
    <col min="5" max="5" width="15" style="17" customWidth="1"/>
    <col min="6" max="6" width="14.33203125" style="22" customWidth="1"/>
    <col min="7" max="7" width="15.21875" style="22" customWidth="1"/>
    <col min="8" max="8" width="14.44140625" style="22" customWidth="1"/>
    <col min="9" max="9" width="14.21875" style="22" customWidth="1"/>
    <col min="10" max="10" width="15.33203125" style="22" customWidth="1"/>
    <col min="11" max="12" width="14.6640625" style="22" customWidth="1"/>
    <col min="13" max="13" width="14.5546875" style="17" customWidth="1"/>
    <col min="14" max="14" width="16" style="17" customWidth="1"/>
    <col min="15" max="15" width="15.5546875" style="17" bestFit="1" customWidth="1"/>
    <col min="16" max="16384" width="9.109375" style="17"/>
  </cols>
  <sheetData>
    <row r="1" spans="1:14" s="35" customFormat="1" ht="12" customHeight="1" x14ac:dyDescent="0.25">
      <c r="A1" s="36"/>
      <c r="B1" s="28"/>
      <c r="D1" s="44"/>
      <c r="E1" s="44"/>
      <c r="F1" s="124" t="s">
        <v>14</v>
      </c>
      <c r="G1" s="124"/>
      <c r="H1" s="124"/>
      <c r="I1" s="124"/>
      <c r="J1" s="124"/>
      <c r="K1" s="124"/>
      <c r="L1" s="124"/>
      <c r="M1" s="124"/>
      <c r="N1" s="63"/>
    </row>
    <row r="2" spans="1:14" s="35" customFormat="1" ht="39" customHeight="1" x14ac:dyDescent="0.25">
      <c r="A2" s="36"/>
      <c r="B2" s="28"/>
      <c r="D2" s="44"/>
      <c r="F2" s="125" t="s">
        <v>36</v>
      </c>
      <c r="G2" s="125"/>
      <c r="H2" s="125"/>
      <c r="I2" s="125"/>
      <c r="J2" s="125"/>
      <c r="K2" s="125"/>
      <c r="L2" s="125"/>
      <c r="M2" s="125"/>
      <c r="N2" s="64"/>
    </row>
    <row r="3" spans="1:14" s="35" customFormat="1" ht="12" customHeight="1" x14ac:dyDescent="0.3">
      <c r="A3" s="36"/>
      <c r="B3" s="28"/>
      <c r="D3" s="44"/>
      <c r="F3" s="124"/>
      <c r="G3" s="124"/>
      <c r="H3" s="124"/>
      <c r="I3" s="124"/>
      <c r="J3" s="124"/>
      <c r="K3" s="63"/>
      <c r="L3" s="109"/>
      <c r="M3" s="23"/>
      <c r="N3" s="23"/>
    </row>
    <row r="4" spans="1:14" s="35" customFormat="1" ht="12" customHeight="1" x14ac:dyDescent="0.3">
      <c r="A4" s="36"/>
      <c r="B4" s="28"/>
      <c r="D4" s="44"/>
      <c r="F4" s="139"/>
      <c r="G4" s="139"/>
      <c r="H4" s="139"/>
      <c r="I4" s="139"/>
      <c r="J4" s="139"/>
      <c r="K4" s="67"/>
      <c r="L4" s="108"/>
      <c r="M4" s="23"/>
      <c r="N4" s="23"/>
    </row>
    <row r="5" spans="1:14" s="35" customFormat="1" ht="36" customHeight="1" x14ac:dyDescent="0.3">
      <c r="A5" s="36"/>
      <c r="B5" s="28"/>
      <c r="D5" s="23"/>
      <c r="E5" s="56"/>
      <c r="G5" s="23"/>
      <c r="H5" s="23"/>
      <c r="I5" s="23"/>
      <c r="J5" s="23"/>
      <c r="K5" s="23"/>
      <c r="L5" s="23"/>
      <c r="M5" s="23"/>
      <c r="N5" s="23"/>
    </row>
    <row r="6" spans="1:14" s="35" customFormat="1" ht="16.5" customHeight="1" x14ac:dyDescent="0.3">
      <c r="A6" s="138" t="s">
        <v>2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66"/>
    </row>
    <row r="7" spans="1:14" s="35" customFormat="1" ht="16.5" customHeight="1" x14ac:dyDescent="0.3">
      <c r="A7" s="138" t="s">
        <v>37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66"/>
    </row>
    <row r="8" spans="1:14" s="35" customFormat="1" ht="17.25" customHeight="1" thickBot="1" x14ac:dyDescent="0.35">
      <c r="A8" s="32"/>
      <c r="B8" s="29"/>
      <c r="C8" s="24"/>
      <c r="D8" s="24"/>
      <c r="E8" s="24"/>
      <c r="F8" s="25"/>
      <c r="G8" s="25"/>
      <c r="H8" s="25"/>
      <c r="I8" s="25"/>
      <c r="J8" s="25"/>
      <c r="K8" s="25"/>
      <c r="L8" s="25"/>
      <c r="M8" s="57"/>
      <c r="N8" s="69"/>
    </row>
    <row r="9" spans="1:14" s="35" customFormat="1" ht="27.6" customHeight="1" thickTop="1" thickBot="1" x14ac:dyDescent="0.3">
      <c r="A9" s="129" t="s">
        <v>0</v>
      </c>
      <c r="B9" s="131" t="s">
        <v>5</v>
      </c>
      <c r="C9" s="126" t="s">
        <v>6</v>
      </c>
      <c r="D9" s="126" t="s">
        <v>10</v>
      </c>
      <c r="E9" s="134" t="s">
        <v>4</v>
      </c>
      <c r="F9" s="135"/>
      <c r="G9" s="135"/>
      <c r="H9" s="135"/>
      <c r="I9" s="135"/>
      <c r="J9" s="135"/>
      <c r="K9" s="135"/>
      <c r="L9" s="135"/>
      <c r="M9" s="136"/>
      <c r="N9" s="70"/>
    </row>
    <row r="10" spans="1:14" s="35" customFormat="1" ht="15.75" customHeight="1" thickTop="1" x14ac:dyDescent="0.25">
      <c r="A10" s="129"/>
      <c r="B10" s="129"/>
      <c r="C10" s="127"/>
      <c r="D10" s="127"/>
      <c r="E10" s="129" t="s">
        <v>3</v>
      </c>
      <c r="F10" s="132" t="s">
        <v>11</v>
      </c>
      <c r="G10" s="132" t="s">
        <v>12</v>
      </c>
      <c r="H10" s="132" t="s">
        <v>13</v>
      </c>
      <c r="I10" s="132" t="s">
        <v>26</v>
      </c>
      <c r="J10" s="132" t="s">
        <v>34</v>
      </c>
      <c r="K10" s="132" t="s">
        <v>47</v>
      </c>
      <c r="L10" s="132" t="s">
        <v>59</v>
      </c>
      <c r="M10" s="132" t="s">
        <v>76</v>
      </c>
      <c r="N10" s="71"/>
    </row>
    <row r="11" spans="1:14" s="35" customFormat="1" ht="20.25" customHeight="1" thickBot="1" x14ac:dyDescent="0.3">
      <c r="A11" s="130"/>
      <c r="B11" s="130"/>
      <c r="C11" s="128"/>
      <c r="D11" s="128"/>
      <c r="E11" s="130"/>
      <c r="F11" s="133"/>
      <c r="G11" s="133"/>
      <c r="H11" s="133"/>
      <c r="I11" s="133"/>
      <c r="J11" s="133"/>
      <c r="K11" s="133"/>
      <c r="L11" s="133"/>
      <c r="M11" s="133"/>
      <c r="N11" s="71"/>
    </row>
    <row r="12" spans="1:14" s="26" customFormat="1" thickTop="1" thickBot="1" x14ac:dyDescent="0.3">
      <c r="A12" s="37">
        <v>1</v>
      </c>
      <c r="B12" s="38">
        <v>2</v>
      </c>
      <c r="C12" s="39">
        <v>3</v>
      </c>
      <c r="D12" s="40">
        <v>4</v>
      </c>
      <c r="E12" s="40">
        <v>5</v>
      </c>
      <c r="F12" s="39">
        <v>6</v>
      </c>
      <c r="G12" s="39">
        <v>7</v>
      </c>
      <c r="H12" s="39">
        <v>8</v>
      </c>
      <c r="I12" s="39">
        <v>9</v>
      </c>
      <c r="J12" s="39">
        <v>10</v>
      </c>
      <c r="K12" s="39">
        <v>11</v>
      </c>
      <c r="L12" s="39">
        <v>12</v>
      </c>
      <c r="M12" s="58">
        <v>13</v>
      </c>
      <c r="N12" s="72"/>
    </row>
    <row r="13" spans="1:14" s="26" customFormat="1" ht="35.4" customHeight="1" thickTop="1" x14ac:dyDescent="0.25">
      <c r="A13" s="149">
        <v>1</v>
      </c>
      <c r="B13" s="146" t="s">
        <v>38</v>
      </c>
      <c r="C13" s="143" t="s">
        <v>54</v>
      </c>
      <c r="D13" s="82" t="s">
        <v>3</v>
      </c>
      <c r="E13" s="85">
        <f t="shared" ref="E13:E44" si="0">F13+G13+H13+I13+J13+K13+L13+M13</f>
        <v>936464794.65999985</v>
      </c>
      <c r="F13" s="85">
        <f t="shared" ref="F13:M13" si="1">F26+F63+F59</f>
        <v>85239854.260000005</v>
      </c>
      <c r="G13" s="85">
        <f t="shared" si="1"/>
        <v>84036068.180000007</v>
      </c>
      <c r="H13" s="85">
        <f t="shared" si="1"/>
        <v>107760145.19999999</v>
      </c>
      <c r="I13" s="85">
        <f t="shared" si="1"/>
        <v>146851843.38</v>
      </c>
      <c r="J13" s="85">
        <f t="shared" si="1"/>
        <v>189737630.77000001</v>
      </c>
      <c r="K13" s="85">
        <f t="shared" si="1"/>
        <v>107613084.28999999</v>
      </c>
      <c r="L13" s="85">
        <f t="shared" si="1"/>
        <v>107613084.28999999</v>
      </c>
      <c r="M13" s="85">
        <f t="shared" si="1"/>
        <v>107613084.28999999</v>
      </c>
      <c r="N13" s="73"/>
    </row>
    <row r="14" spans="1:14" s="26" customFormat="1" ht="27.6" customHeight="1" x14ac:dyDescent="0.25">
      <c r="A14" s="113"/>
      <c r="B14" s="147"/>
      <c r="C14" s="144"/>
      <c r="D14" s="82" t="s">
        <v>30</v>
      </c>
      <c r="E14" s="85">
        <f t="shared" si="0"/>
        <v>1322113.29</v>
      </c>
      <c r="F14" s="85">
        <v>0</v>
      </c>
      <c r="G14" s="85">
        <f>G18</f>
        <v>593637.69999999995</v>
      </c>
      <c r="H14" s="85">
        <f t="shared" ref="H14:I14" si="2">H18</f>
        <v>728475.59</v>
      </c>
      <c r="I14" s="85">
        <f t="shared" si="2"/>
        <v>0</v>
      </c>
      <c r="J14" s="85">
        <v>0</v>
      </c>
      <c r="K14" s="85">
        <v>0</v>
      </c>
      <c r="L14" s="86">
        <v>0</v>
      </c>
      <c r="M14" s="86">
        <v>0</v>
      </c>
      <c r="N14" s="74"/>
    </row>
    <row r="15" spans="1:14" s="26" customFormat="1" ht="27.6" customHeight="1" x14ac:dyDescent="0.25">
      <c r="A15" s="113"/>
      <c r="B15" s="147"/>
      <c r="C15" s="144"/>
      <c r="D15" s="82" t="s">
        <v>31</v>
      </c>
      <c r="E15" s="85">
        <f t="shared" si="0"/>
        <v>218124.81</v>
      </c>
      <c r="F15" s="85">
        <v>0</v>
      </c>
      <c r="G15" s="85">
        <f>G19</f>
        <v>75812.3</v>
      </c>
      <c r="H15" s="85">
        <f t="shared" ref="H15:I15" si="3">H19</f>
        <v>142312.51</v>
      </c>
      <c r="I15" s="85">
        <f t="shared" si="3"/>
        <v>0</v>
      </c>
      <c r="J15" s="85">
        <v>0</v>
      </c>
      <c r="K15" s="85">
        <v>0</v>
      </c>
      <c r="L15" s="86">
        <v>0</v>
      </c>
      <c r="M15" s="86">
        <v>0</v>
      </c>
      <c r="N15" s="74"/>
    </row>
    <row r="16" spans="1:14" s="26" customFormat="1" ht="43.2" customHeight="1" x14ac:dyDescent="0.25">
      <c r="A16" s="114"/>
      <c r="B16" s="148"/>
      <c r="C16" s="145"/>
      <c r="D16" s="82" t="s">
        <v>39</v>
      </c>
      <c r="E16" s="85">
        <f t="shared" si="0"/>
        <v>934924556.55999982</v>
      </c>
      <c r="F16" s="85">
        <v>85239854.260000005</v>
      </c>
      <c r="G16" s="85">
        <f t="shared" ref="G16:M16" si="4">G20+G63</f>
        <v>83366618.180000007</v>
      </c>
      <c r="H16" s="85">
        <f t="shared" si="4"/>
        <v>106889357.09999999</v>
      </c>
      <c r="I16" s="85">
        <f t="shared" si="4"/>
        <v>146851843.38</v>
      </c>
      <c r="J16" s="85">
        <f t="shared" si="4"/>
        <v>189737630.76999998</v>
      </c>
      <c r="K16" s="85">
        <f t="shared" si="4"/>
        <v>107613084.28999999</v>
      </c>
      <c r="L16" s="85">
        <f t="shared" si="4"/>
        <v>107613084.28999999</v>
      </c>
      <c r="M16" s="85">
        <f t="shared" si="4"/>
        <v>107613084.28999999</v>
      </c>
      <c r="N16" s="73"/>
    </row>
    <row r="17" spans="1:15" s="42" customFormat="1" ht="30" customHeight="1" x14ac:dyDescent="0.25">
      <c r="A17" s="112">
        <v>2</v>
      </c>
      <c r="B17" s="115" t="s">
        <v>24</v>
      </c>
      <c r="C17" s="156" t="s">
        <v>54</v>
      </c>
      <c r="D17" s="83" t="s">
        <v>3</v>
      </c>
      <c r="E17" s="87">
        <f t="shared" si="0"/>
        <v>744594627.57999992</v>
      </c>
      <c r="F17" s="88">
        <f t="shared" ref="F17:M17" si="5">F21+F25</f>
        <v>67868974.260000005</v>
      </c>
      <c r="G17" s="88">
        <f t="shared" si="5"/>
        <v>64659386.18</v>
      </c>
      <c r="H17" s="88">
        <f t="shared" si="5"/>
        <v>88383463.199999988</v>
      </c>
      <c r="I17" s="88">
        <f t="shared" si="5"/>
        <v>121524008.38</v>
      </c>
      <c r="J17" s="88">
        <f t="shared" si="5"/>
        <v>163731577.69</v>
      </c>
      <c r="K17" s="88">
        <f t="shared" si="5"/>
        <v>79475739.289999992</v>
      </c>
      <c r="L17" s="88">
        <f t="shared" si="5"/>
        <v>79475739.289999992</v>
      </c>
      <c r="M17" s="88">
        <f t="shared" si="5"/>
        <v>79475739.289999992</v>
      </c>
      <c r="N17" s="75"/>
    </row>
    <row r="18" spans="1:15" s="42" customFormat="1" ht="29.4" customHeight="1" x14ac:dyDescent="0.25">
      <c r="A18" s="113"/>
      <c r="B18" s="116"/>
      <c r="C18" s="156"/>
      <c r="D18" s="83" t="s">
        <v>30</v>
      </c>
      <c r="E18" s="87">
        <f t="shared" si="0"/>
        <v>1322113.29</v>
      </c>
      <c r="F18" s="88">
        <v>0</v>
      </c>
      <c r="G18" s="87">
        <f t="shared" ref="G18:I19" si="6">G22</f>
        <v>593637.69999999995</v>
      </c>
      <c r="H18" s="87">
        <f t="shared" si="6"/>
        <v>728475.59</v>
      </c>
      <c r="I18" s="87">
        <f t="shared" si="6"/>
        <v>0</v>
      </c>
      <c r="J18" s="87">
        <v>0</v>
      </c>
      <c r="K18" s="87">
        <v>0</v>
      </c>
      <c r="L18" s="89">
        <v>0</v>
      </c>
      <c r="M18" s="89">
        <v>0</v>
      </c>
      <c r="N18" s="76"/>
    </row>
    <row r="19" spans="1:15" s="42" customFormat="1" ht="29.4" customHeight="1" x14ac:dyDescent="0.25">
      <c r="A19" s="113"/>
      <c r="B19" s="116"/>
      <c r="C19" s="156"/>
      <c r="D19" s="83" t="s">
        <v>32</v>
      </c>
      <c r="E19" s="87">
        <f t="shared" si="0"/>
        <v>218124.81</v>
      </c>
      <c r="F19" s="88">
        <v>0</v>
      </c>
      <c r="G19" s="87">
        <f t="shared" si="6"/>
        <v>75812.3</v>
      </c>
      <c r="H19" s="87">
        <f t="shared" si="6"/>
        <v>142312.51</v>
      </c>
      <c r="I19" s="87">
        <f t="shared" si="6"/>
        <v>0</v>
      </c>
      <c r="J19" s="87">
        <v>0</v>
      </c>
      <c r="K19" s="87">
        <v>0</v>
      </c>
      <c r="L19" s="89">
        <v>0</v>
      </c>
      <c r="M19" s="89">
        <v>0</v>
      </c>
      <c r="N19" s="76"/>
    </row>
    <row r="20" spans="1:15" s="42" customFormat="1" ht="42" customHeight="1" x14ac:dyDescent="0.25">
      <c r="A20" s="114"/>
      <c r="B20" s="117"/>
      <c r="C20" s="157"/>
      <c r="D20" s="83" t="s">
        <v>39</v>
      </c>
      <c r="E20" s="87">
        <f t="shared" si="0"/>
        <v>743054389.4799999</v>
      </c>
      <c r="F20" s="88">
        <v>67868974.260000005</v>
      </c>
      <c r="G20" s="87">
        <f t="shared" ref="G20:M20" si="7">G24+G25</f>
        <v>63989936.18</v>
      </c>
      <c r="H20" s="87">
        <f t="shared" si="7"/>
        <v>87512675.099999994</v>
      </c>
      <c r="I20" s="87">
        <f t="shared" si="7"/>
        <v>121524008.38</v>
      </c>
      <c r="J20" s="87">
        <f t="shared" si="7"/>
        <v>163731577.69</v>
      </c>
      <c r="K20" s="87">
        <f t="shared" si="7"/>
        <v>79475739.289999992</v>
      </c>
      <c r="L20" s="87">
        <f t="shared" si="7"/>
        <v>79475739.289999992</v>
      </c>
      <c r="M20" s="87">
        <f t="shared" si="7"/>
        <v>79475739.289999992</v>
      </c>
      <c r="N20" s="75"/>
    </row>
    <row r="21" spans="1:15" s="42" customFormat="1" ht="28.8" customHeight="1" x14ac:dyDescent="0.25">
      <c r="A21" s="112">
        <v>3</v>
      </c>
      <c r="B21" s="115" t="s">
        <v>28</v>
      </c>
      <c r="C21" s="118" t="s">
        <v>55</v>
      </c>
      <c r="D21" s="83" t="s">
        <v>3</v>
      </c>
      <c r="E21" s="87">
        <f t="shared" si="0"/>
        <v>527954337.95000005</v>
      </c>
      <c r="F21" s="88">
        <f t="shared" ref="F21:M21" si="8">F30</f>
        <v>45912408</v>
      </c>
      <c r="G21" s="88">
        <f t="shared" si="8"/>
        <v>42543912.75</v>
      </c>
      <c r="H21" s="88">
        <f t="shared" si="8"/>
        <v>66628653.799999997</v>
      </c>
      <c r="I21" s="88">
        <f t="shared" si="8"/>
        <v>92941305</v>
      </c>
      <c r="J21" s="88">
        <f t="shared" si="8"/>
        <v>133173893.40000001</v>
      </c>
      <c r="K21" s="88">
        <f t="shared" si="8"/>
        <v>48918055</v>
      </c>
      <c r="L21" s="88">
        <f t="shared" si="8"/>
        <v>48918055</v>
      </c>
      <c r="M21" s="88">
        <f t="shared" si="8"/>
        <v>48918055</v>
      </c>
      <c r="N21" s="75"/>
      <c r="O21" s="47"/>
    </row>
    <row r="22" spans="1:15" s="42" customFormat="1" ht="27.6" customHeight="1" x14ac:dyDescent="0.25">
      <c r="A22" s="113"/>
      <c r="B22" s="116"/>
      <c r="C22" s="119"/>
      <c r="D22" s="83" t="s">
        <v>30</v>
      </c>
      <c r="E22" s="87">
        <f t="shared" si="0"/>
        <v>1322113.29</v>
      </c>
      <c r="F22" s="87">
        <v>0</v>
      </c>
      <c r="G22" s="87">
        <f>G27</f>
        <v>593637.69999999995</v>
      </c>
      <c r="H22" s="87">
        <f t="shared" ref="H22:I22" si="9">H27</f>
        <v>728475.59</v>
      </c>
      <c r="I22" s="87">
        <f t="shared" si="9"/>
        <v>0</v>
      </c>
      <c r="J22" s="87">
        <v>0</v>
      </c>
      <c r="K22" s="87">
        <v>0</v>
      </c>
      <c r="L22" s="89">
        <v>0</v>
      </c>
      <c r="M22" s="89">
        <v>0</v>
      </c>
      <c r="N22" s="76"/>
      <c r="O22" s="47"/>
    </row>
    <row r="23" spans="1:15" s="42" customFormat="1" ht="29.4" customHeight="1" x14ac:dyDescent="0.25">
      <c r="A23" s="113"/>
      <c r="B23" s="116"/>
      <c r="C23" s="119"/>
      <c r="D23" s="83" t="s">
        <v>31</v>
      </c>
      <c r="E23" s="87">
        <f t="shared" si="0"/>
        <v>218124.81</v>
      </c>
      <c r="F23" s="87">
        <v>0</v>
      </c>
      <c r="G23" s="87">
        <f>G28</f>
        <v>75812.3</v>
      </c>
      <c r="H23" s="87">
        <f t="shared" ref="H23:I23" si="10">H28</f>
        <v>142312.51</v>
      </c>
      <c r="I23" s="87">
        <f t="shared" si="10"/>
        <v>0</v>
      </c>
      <c r="J23" s="87">
        <v>0</v>
      </c>
      <c r="K23" s="87">
        <v>0</v>
      </c>
      <c r="L23" s="89">
        <v>0</v>
      </c>
      <c r="M23" s="89">
        <v>0</v>
      </c>
      <c r="N23" s="76"/>
      <c r="O23" s="47"/>
    </row>
    <row r="24" spans="1:15" s="42" customFormat="1" ht="33.6" customHeight="1" x14ac:dyDescent="0.25">
      <c r="A24" s="114"/>
      <c r="B24" s="117"/>
      <c r="C24" s="120"/>
      <c r="D24" s="83" t="s">
        <v>39</v>
      </c>
      <c r="E24" s="87">
        <f t="shared" si="0"/>
        <v>526414099.85000002</v>
      </c>
      <c r="F24" s="87">
        <v>45912408</v>
      </c>
      <c r="G24" s="87">
        <f>G29</f>
        <v>41874462.75</v>
      </c>
      <c r="H24" s="87">
        <f t="shared" ref="H24:M24" si="11">H29</f>
        <v>65757865.700000003</v>
      </c>
      <c r="I24" s="87">
        <f t="shared" si="11"/>
        <v>92941305</v>
      </c>
      <c r="J24" s="87">
        <f t="shared" si="11"/>
        <v>133173893.40000001</v>
      </c>
      <c r="K24" s="87">
        <f t="shared" si="11"/>
        <v>48918055</v>
      </c>
      <c r="L24" s="87">
        <f t="shared" si="11"/>
        <v>48918055</v>
      </c>
      <c r="M24" s="87">
        <f t="shared" si="11"/>
        <v>48918055</v>
      </c>
      <c r="N24" s="75"/>
      <c r="O24" s="47"/>
    </row>
    <row r="25" spans="1:15" s="26" customFormat="1" ht="85.2" customHeight="1" x14ac:dyDescent="0.25">
      <c r="A25" s="60">
        <v>4</v>
      </c>
      <c r="B25" s="68" t="s">
        <v>40</v>
      </c>
      <c r="C25" s="83" t="s">
        <v>53</v>
      </c>
      <c r="D25" s="83" t="s">
        <v>39</v>
      </c>
      <c r="E25" s="87">
        <f t="shared" si="0"/>
        <v>216640289.62999997</v>
      </c>
      <c r="F25" s="87">
        <f t="shared" ref="F25:M25" si="12">F60</f>
        <v>21956566.260000002</v>
      </c>
      <c r="G25" s="87">
        <f t="shared" si="12"/>
        <v>22115473.43</v>
      </c>
      <c r="H25" s="87">
        <f t="shared" si="12"/>
        <v>21754809.399999999</v>
      </c>
      <c r="I25" s="87">
        <f t="shared" si="12"/>
        <v>28582703.379999999</v>
      </c>
      <c r="J25" s="87">
        <f t="shared" si="12"/>
        <v>30557684.289999999</v>
      </c>
      <c r="K25" s="87">
        <f t="shared" si="12"/>
        <v>30557684.289999999</v>
      </c>
      <c r="L25" s="87">
        <f t="shared" si="12"/>
        <v>30557684.289999999</v>
      </c>
      <c r="M25" s="87">
        <f t="shared" si="12"/>
        <v>30557684.289999999</v>
      </c>
      <c r="N25" s="75"/>
      <c r="O25" s="46"/>
    </row>
    <row r="26" spans="1:15" s="26" customFormat="1" ht="31.8" customHeight="1" x14ac:dyDescent="0.25">
      <c r="A26" s="112">
        <v>5</v>
      </c>
      <c r="B26" s="121" t="s">
        <v>9</v>
      </c>
      <c r="C26" s="118" t="s">
        <v>56</v>
      </c>
      <c r="D26" s="84" t="s">
        <v>3</v>
      </c>
      <c r="E26" s="90">
        <f t="shared" si="0"/>
        <v>527954337.95000005</v>
      </c>
      <c r="F26" s="90">
        <f t="shared" ref="F26:M26" si="13">F30</f>
        <v>45912408</v>
      </c>
      <c r="G26" s="90">
        <f t="shared" si="13"/>
        <v>42543912.75</v>
      </c>
      <c r="H26" s="90">
        <f t="shared" si="13"/>
        <v>66628653.799999997</v>
      </c>
      <c r="I26" s="90">
        <f t="shared" si="13"/>
        <v>92941305</v>
      </c>
      <c r="J26" s="90">
        <f t="shared" si="13"/>
        <v>133173893.40000001</v>
      </c>
      <c r="K26" s="90">
        <f t="shared" si="13"/>
        <v>48918055</v>
      </c>
      <c r="L26" s="90">
        <f t="shared" si="13"/>
        <v>48918055</v>
      </c>
      <c r="M26" s="90">
        <f t="shared" si="13"/>
        <v>48918055</v>
      </c>
      <c r="N26" s="77"/>
    </row>
    <row r="27" spans="1:15" s="26" customFormat="1" ht="27" customHeight="1" x14ac:dyDescent="0.25">
      <c r="A27" s="113"/>
      <c r="B27" s="122"/>
      <c r="C27" s="119"/>
      <c r="D27" s="84" t="s">
        <v>30</v>
      </c>
      <c r="E27" s="90">
        <f t="shared" si="0"/>
        <v>1322113.29</v>
      </c>
      <c r="F27" s="90">
        <v>0</v>
      </c>
      <c r="G27" s="90">
        <f>G31</f>
        <v>593637.69999999995</v>
      </c>
      <c r="H27" s="90">
        <f t="shared" ref="H27:I27" si="14">H31</f>
        <v>728475.59</v>
      </c>
      <c r="I27" s="90">
        <f t="shared" si="14"/>
        <v>0</v>
      </c>
      <c r="J27" s="90">
        <v>0</v>
      </c>
      <c r="K27" s="90">
        <v>0</v>
      </c>
      <c r="L27" s="90">
        <v>0</v>
      </c>
      <c r="M27" s="90">
        <v>0</v>
      </c>
      <c r="N27" s="76"/>
    </row>
    <row r="28" spans="1:15" s="26" customFormat="1" ht="29.4" customHeight="1" x14ac:dyDescent="0.25">
      <c r="A28" s="113"/>
      <c r="B28" s="122"/>
      <c r="C28" s="119"/>
      <c r="D28" s="84" t="s">
        <v>31</v>
      </c>
      <c r="E28" s="90">
        <f t="shared" si="0"/>
        <v>218124.81</v>
      </c>
      <c r="F28" s="90">
        <v>0</v>
      </c>
      <c r="G28" s="90">
        <f>G32</f>
        <v>75812.3</v>
      </c>
      <c r="H28" s="90">
        <f t="shared" ref="H28:I28" si="15">H32</f>
        <v>142312.51</v>
      </c>
      <c r="I28" s="90">
        <f t="shared" si="15"/>
        <v>0</v>
      </c>
      <c r="J28" s="90">
        <v>0</v>
      </c>
      <c r="K28" s="90">
        <v>0</v>
      </c>
      <c r="L28" s="90">
        <v>0</v>
      </c>
      <c r="M28" s="90">
        <v>0</v>
      </c>
      <c r="N28" s="76"/>
    </row>
    <row r="29" spans="1:15" s="26" customFormat="1" ht="34.200000000000003" customHeight="1" x14ac:dyDescent="0.25">
      <c r="A29" s="114"/>
      <c r="B29" s="123"/>
      <c r="C29" s="120"/>
      <c r="D29" s="84" t="s">
        <v>39</v>
      </c>
      <c r="E29" s="90">
        <f t="shared" si="0"/>
        <v>526414099.85000002</v>
      </c>
      <c r="F29" s="90">
        <v>45912408</v>
      </c>
      <c r="G29" s="90">
        <f>G33</f>
        <v>41874462.75</v>
      </c>
      <c r="H29" s="90">
        <f t="shared" ref="H29:M29" si="16">H33</f>
        <v>65757865.700000003</v>
      </c>
      <c r="I29" s="90">
        <f t="shared" si="16"/>
        <v>92941305</v>
      </c>
      <c r="J29" s="90">
        <f t="shared" si="16"/>
        <v>133173893.40000001</v>
      </c>
      <c r="K29" s="90">
        <f t="shared" si="16"/>
        <v>48918055</v>
      </c>
      <c r="L29" s="90">
        <f t="shared" si="16"/>
        <v>48918055</v>
      </c>
      <c r="M29" s="90">
        <f t="shared" si="16"/>
        <v>48918055</v>
      </c>
      <c r="N29" s="77"/>
    </row>
    <row r="30" spans="1:15" s="42" customFormat="1" ht="30" customHeight="1" x14ac:dyDescent="0.25">
      <c r="A30" s="112">
        <v>6</v>
      </c>
      <c r="B30" s="115" t="s">
        <v>25</v>
      </c>
      <c r="C30" s="118" t="s">
        <v>56</v>
      </c>
      <c r="D30" s="83" t="s">
        <v>3</v>
      </c>
      <c r="E30" s="87">
        <f t="shared" si="0"/>
        <v>527954337.95000005</v>
      </c>
      <c r="F30" s="88">
        <f t="shared" ref="F30:M30" si="17">F34+F45+F48+F55</f>
        <v>45912408</v>
      </c>
      <c r="G30" s="88">
        <f t="shared" si="17"/>
        <v>42543912.75</v>
      </c>
      <c r="H30" s="88">
        <f>H34+H45+H48+H55+H57</f>
        <v>66628653.799999997</v>
      </c>
      <c r="I30" s="88">
        <f t="shared" si="17"/>
        <v>92941305</v>
      </c>
      <c r="J30" s="88">
        <f>J31+J32+J33</f>
        <v>133173893.40000001</v>
      </c>
      <c r="K30" s="88">
        <f t="shared" si="17"/>
        <v>48918055</v>
      </c>
      <c r="L30" s="88">
        <f t="shared" si="17"/>
        <v>48918055</v>
      </c>
      <c r="M30" s="88">
        <f t="shared" si="17"/>
        <v>48918055</v>
      </c>
      <c r="N30" s="75"/>
    </row>
    <row r="31" spans="1:15" s="42" customFormat="1" ht="32.4" customHeight="1" x14ac:dyDescent="0.25">
      <c r="A31" s="113"/>
      <c r="B31" s="116"/>
      <c r="C31" s="119"/>
      <c r="D31" s="83" t="s">
        <v>30</v>
      </c>
      <c r="E31" s="87">
        <f t="shared" si="0"/>
        <v>1322113.29</v>
      </c>
      <c r="F31" s="87">
        <v>0</v>
      </c>
      <c r="G31" s="87">
        <f>G35</f>
        <v>593637.69999999995</v>
      </c>
      <c r="H31" s="87">
        <f t="shared" ref="H31:I31" si="18">H35</f>
        <v>728475.59</v>
      </c>
      <c r="I31" s="87">
        <f t="shared" si="18"/>
        <v>0</v>
      </c>
      <c r="J31" s="88">
        <v>0</v>
      </c>
      <c r="K31" s="88">
        <v>0</v>
      </c>
      <c r="L31" s="88">
        <v>0</v>
      </c>
      <c r="M31" s="89">
        <v>0</v>
      </c>
      <c r="N31" s="76"/>
    </row>
    <row r="32" spans="1:15" s="42" customFormat="1" ht="22.2" customHeight="1" x14ac:dyDescent="0.25">
      <c r="A32" s="113"/>
      <c r="B32" s="116"/>
      <c r="C32" s="119"/>
      <c r="D32" s="83" t="s">
        <v>31</v>
      </c>
      <c r="E32" s="87">
        <f t="shared" si="0"/>
        <v>218124.81</v>
      </c>
      <c r="F32" s="87">
        <v>0</v>
      </c>
      <c r="G32" s="87">
        <f>G36</f>
        <v>75812.3</v>
      </c>
      <c r="H32" s="87">
        <f t="shared" ref="H32:I32" si="19">H36</f>
        <v>142312.51</v>
      </c>
      <c r="I32" s="87">
        <f t="shared" si="19"/>
        <v>0</v>
      </c>
      <c r="J32" s="88">
        <v>0</v>
      </c>
      <c r="K32" s="88">
        <v>0</v>
      </c>
      <c r="L32" s="88">
        <v>0</v>
      </c>
      <c r="M32" s="89">
        <v>0</v>
      </c>
      <c r="N32" s="76"/>
    </row>
    <row r="33" spans="1:15" s="42" customFormat="1" ht="35.4" customHeight="1" x14ac:dyDescent="0.25">
      <c r="A33" s="114"/>
      <c r="B33" s="117"/>
      <c r="C33" s="120"/>
      <c r="D33" s="83" t="s">
        <v>39</v>
      </c>
      <c r="E33" s="87">
        <f t="shared" si="0"/>
        <v>526414099.85000002</v>
      </c>
      <c r="F33" s="88">
        <f t="shared" ref="F33:M33" si="20">F37+F45+F48+F55</f>
        <v>45912408</v>
      </c>
      <c r="G33" s="88">
        <f t="shared" si="20"/>
        <v>41874462.75</v>
      </c>
      <c r="H33" s="88">
        <f>H37+H45+H48+H55+H57</f>
        <v>65757865.700000003</v>
      </c>
      <c r="I33" s="88">
        <f t="shared" si="20"/>
        <v>92941305</v>
      </c>
      <c r="J33" s="88">
        <f>J37+J45+J48+J55+J57</f>
        <v>133173893.40000001</v>
      </c>
      <c r="K33" s="88">
        <f t="shared" si="20"/>
        <v>48918055</v>
      </c>
      <c r="L33" s="88">
        <f t="shared" si="20"/>
        <v>48918055</v>
      </c>
      <c r="M33" s="88">
        <f t="shared" si="20"/>
        <v>48918055</v>
      </c>
      <c r="N33" s="75"/>
    </row>
    <row r="34" spans="1:15" s="42" customFormat="1" ht="27.6" customHeight="1" x14ac:dyDescent="0.25">
      <c r="A34" s="150" t="s">
        <v>8</v>
      </c>
      <c r="B34" s="115" t="s">
        <v>41</v>
      </c>
      <c r="C34" s="153" t="s">
        <v>51</v>
      </c>
      <c r="D34" s="83" t="s">
        <v>3</v>
      </c>
      <c r="E34" s="87">
        <f t="shared" si="0"/>
        <v>35201691.549999997</v>
      </c>
      <c r="F34" s="87">
        <f t="shared" ref="F34:M34" si="21">F35+F36+F37</f>
        <v>2661274.79</v>
      </c>
      <c r="G34" s="87">
        <f t="shared" si="21"/>
        <v>3830467.2</v>
      </c>
      <c r="H34" s="87">
        <f t="shared" si="21"/>
        <v>5795292.5599999996</v>
      </c>
      <c r="I34" s="87">
        <f t="shared" si="21"/>
        <v>5027260</v>
      </c>
      <c r="J34" s="87">
        <f t="shared" si="21"/>
        <v>4147397</v>
      </c>
      <c r="K34" s="87">
        <f t="shared" si="21"/>
        <v>4580000</v>
      </c>
      <c r="L34" s="87">
        <f t="shared" si="21"/>
        <v>4580000</v>
      </c>
      <c r="M34" s="87">
        <f t="shared" si="21"/>
        <v>4580000</v>
      </c>
      <c r="N34" s="75"/>
    </row>
    <row r="35" spans="1:15" s="42" customFormat="1" ht="32.4" customHeight="1" x14ac:dyDescent="0.25">
      <c r="A35" s="151"/>
      <c r="B35" s="116"/>
      <c r="C35" s="154"/>
      <c r="D35" s="83" t="s">
        <v>30</v>
      </c>
      <c r="E35" s="87">
        <f t="shared" si="0"/>
        <v>1322113.29</v>
      </c>
      <c r="F35" s="87">
        <v>0</v>
      </c>
      <c r="G35" s="87">
        <f>G41</f>
        <v>593637.69999999995</v>
      </c>
      <c r="H35" s="87">
        <f t="shared" ref="H35:I35" si="22">H41</f>
        <v>728475.59</v>
      </c>
      <c r="I35" s="87">
        <f t="shared" si="22"/>
        <v>0</v>
      </c>
      <c r="J35" s="88">
        <v>0</v>
      </c>
      <c r="K35" s="88">
        <v>0</v>
      </c>
      <c r="L35" s="88">
        <v>0</v>
      </c>
      <c r="M35" s="89">
        <v>0</v>
      </c>
      <c r="N35" s="76"/>
    </row>
    <row r="36" spans="1:15" s="42" customFormat="1" ht="26.4" customHeight="1" x14ac:dyDescent="0.25">
      <c r="A36" s="151"/>
      <c r="B36" s="116"/>
      <c r="C36" s="154"/>
      <c r="D36" s="83" t="s">
        <v>31</v>
      </c>
      <c r="E36" s="87">
        <f t="shared" si="0"/>
        <v>218124.81</v>
      </c>
      <c r="F36" s="87">
        <v>0</v>
      </c>
      <c r="G36" s="87">
        <f>G42</f>
        <v>75812.3</v>
      </c>
      <c r="H36" s="87">
        <f t="shared" ref="H36:I36" si="23">H42</f>
        <v>142312.51</v>
      </c>
      <c r="I36" s="87">
        <f t="shared" si="23"/>
        <v>0</v>
      </c>
      <c r="J36" s="88">
        <v>0</v>
      </c>
      <c r="K36" s="88">
        <v>0</v>
      </c>
      <c r="L36" s="88">
        <v>0</v>
      </c>
      <c r="M36" s="89">
        <v>0</v>
      </c>
      <c r="N36" s="76"/>
    </row>
    <row r="37" spans="1:15" s="42" customFormat="1" ht="36" customHeight="1" x14ac:dyDescent="0.25">
      <c r="A37" s="152"/>
      <c r="B37" s="117"/>
      <c r="C37" s="155"/>
      <c r="D37" s="83" t="s">
        <v>39</v>
      </c>
      <c r="E37" s="87">
        <f t="shared" si="0"/>
        <v>33661453.450000003</v>
      </c>
      <c r="F37" s="87">
        <v>2661274.79</v>
      </c>
      <c r="G37" s="87">
        <f>G38+G39+G43</f>
        <v>3161017.2</v>
      </c>
      <c r="H37" s="87">
        <f t="shared" ref="H37:M37" si="24">H38+H39+H43+H44</f>
        <v>4924504.46</v>
      </c>
      <c r="I37" s="87">
        <f t="shared" si="24"/>
        <v>5027260</v>
      </c>
      <c r="J37" s="87">
        <f t="shared" si="24"/>
        <v>4147397</v>
      </c>
      <c r="K37" s="87">
        <f t="shared" si="24"/>
        <v>4580000</v>
      </c>
      <c r="L37" s="87">
        <f t="shared" si="24"/>
        <v>4580000</v>
      </c>
      <c r="M37" s="87">
        <f t="shared" si="24"/>
        <v>4580000</v>
      </c>
      <c r="N37" s="75"/>
    </row>
    <row r="38" spans="1:15" s="35" customFormat="1" ht="82.8" customHeight="1" x14ac:dyDescent="0.25">
      <c r="A38" s="49">
        <v>8</v>
      </c>
      <c r="B38" s="91" t="s">
        <v>60</v>
      </c>
      <c r="C38" s="92" t="s">
        <v>51</v>
      </c>
      <c r="D38" s="83" t="s">
        <v>39</v>
      </c>
      <c r="E38" s="107">
        <f t="shared" si="0"/>
        <v>18665291.899999999</v>
      </c>
      <c r="F38" s="54">
        <v>1431810</v>
      </c>
      <c r="G38" s="54">
        <v>1237272.2</v>
      </c>
      <c r="H38" s="54">
        <v>2980262.7</v>
      </c>
      <c r="I38" s="54">
        <v>2823190</v>
      </c>
      <c r="J38" s="54">
        <v>2092757</v>
      </c>
      <c r="K38" s="54">
        <v>2700000</v>
      </c>
      <c r="L38" s="54">
        <v>2700000</v>
      </c>
      <c r="M38" s="54">
        <v>2700000</v>
      </c>
      <c r="N38" s="78"/>
    </row>
    <row r="39" spans="1:15" s="35" customFormat="1" ht="54.6" customHeight="1" x14ac:dyDescent="0.25">
      <c r="A39" s="49">
        <v>9</v>
      </c>
      <c r="B39" s="91" t="s">
        <v>74</v>
      </c>
      <c r="C39" s="92" t="s">
        <v>51</v>
      </c>
      <c r="D39" s="83" t="s">
        <v>39</v>
      </c>
      <c r="E39" s="107">
        <f t="shared" si="0"/>
        <v>10364414.51</v>
      </c>
      <c r="F39" s="54">
        <v>1229464.79</v>
      </c>
      <c r="G39" s="54">
        <v>1857520</v>
      </c>
      <c r="H39" s="54">
        <v>1616419.72</v>
      </c>
      <c r="I39" s="54">
        <v>1051010</v>
      </c>
      <c r="J39" s="54">
        <v>710000</v>
      </c>
      <c r="K39" s="54">
        <v>1300000</v>
      </c>
      <c r="L39" s="54">
        <v>1300000</v>
      </c>
      <c r="M39" s="54">
        <v>1300000</v>
      </c>
      <c r="N39" s="78"/>
      <c r="O39" s="42"/>
    </row>
    <row r="40" spans="1:15" s="35" customFormat="1" ht="24" customHeight="1" x14ac:dyDescent="0.25">
      <c r="A40" s="112">
        <v>10</v>
      </c>
      <c r="B40" s="140" t="s">
        <v>61</v>
      </c>
      <c r="C40" s="118" t="s">
        <v>51</v>
      </c>
      <c r="D40" s="83" t="s">
        <v>29</v>
      </c>
      <c r="E40" s="107">
        <f t="shared" si="0"/>
        <v>3214055</v>
      </c>
      <c r="F40" s="59">
        <v>0</v>
      </c>
      <c r="G40" s="59">
        <f t="shared" ref="G40:M40" si="25">G41+G42+G43</f>
        <v>735675</v>
      </c>
      <c r="H40" s="59">
        <f t="shared" si="25"/>
        <v>956910</v>
      </c>
      <c r="I40" s="59">
        <f t="shared" si="25"/>
        <v>366470</v>
      </c>
      <c r="J40" s="59">
        <f t="shared" si="25"/>
        <v>495000</v>
      </c>
      <c r="K40" s="59">
        <f t="shared" si="25"/>
        <v>220000</v>
      </c>
      <c r="L40" s="59">
        <f t="shared" si="25"/>
        <v>220000</v>
      </c>
      <c r="M40" s="59">
        <f t="shared" si="25"/>
        <v>220000</v>
      </c>
      <c r="N40" s="76"/>
      <c r="O40" s="42"/>
    </row>
    <row r="41" spans="1:15" s="35" customFormat="1" ht="22.95" customHeight="1" x14ac:dyDescent="0.25">
      <c r="A41" s="113"/>
      <c r="B41" s="141"/>
      <c r="C41" s="119"/>
      <c r="D41" s="92" t="s">
        <v>30</v>
      </c>
      <c r="E41" s="107">
        <f t="shared" si="0"/>
        <v>1322113.29</v>
      </c>
      <c r="F41" s="55">
        <v>0</v>
      </c>
      <c r="G41" s="55">
        <v>593637.69999999995</v>
      </c>
      <c r="H41" s="55">
        <v>728475.59</v>
      </c>
      <c r="I41" s="55">
        <v>0</v>
      </c>
      <c r="J41" s="54">
        <v>0</v>
      </c>
      <c r="K41" s="54">
        <v>0</v>
      </c>
      <c r="L41" s="54">
        <v>0</v>
      </c>
      <c r="M41" s="54">
        <v>0</v>
      </c>
      <c r="N41" s="78"/>
      <c r="O41" s="42"/>
    </row>
    <row r="42" spans="1:15" s="35" customFormat="1" ht="17.399999999999999" customHeight="1" x14ac:dyDescent="0.25">
      <c r="A42" s="113"/>
      <c r="B42" s="141"/>
      <c r="C42" s="119"/>
      <c r="D42" s="92" t="s">
        <v>31</v>
      </c>
      <c r="E42" s="107">
        <f t="shared" si="0"/>
        <v>218124.81</v>
      </c>
      <c r="F42" s="55">
        <v>0</v>
      </c>
      <c r="G42" s="55">
        <v>75812.3</v>
      </c>
      <c r="H42" s="55">
        <v>142312.51</v>
      </c>
      <c r="I42" s="55">
        <v>0</v>
      </c>
      <c r="J42" s="54">
        <v>0</v>
      </c>
      <c r="K42" s="54">
        <v>0</v>
      </c>
      <c r="L42" s="54">
        <v>0</v>
      </c>
      <c r="M42" s="54">
        <v>0</v>
      </c>
      <c r="N42" s="78"/>
      <c r="O42" s="42"/>
    </row>
    <row r="43" spans="1:15" s="35" customFormat="1" ht="31.2" customHeight="1" x14ac:dyDescent="0.25">
      <c r="A43" s="114"/>
      <c r="B43" s="142"/>
      <c r="C43" s="120"/>
      <c r="D43" s="83" t="s">
        <v>39</v>
      </c>
      <c r="E43" s="107">
        <f t="shared" si="0"/>
        <v>1673816.9</v>
      </c>
      <c r="F43" s="55">
        <v>0</v>
      </c>
      <c r="G43" s="55">
        <v>66225</v>
      </c>
      <c r="H43" s="55">
        <v>86121.9</v>
      </c>
      <c r="I43" s="55">
        <v>366470</v>
      </c>
      <c r="J43" s="54">
        <v>495000</v>
      </c>
      <c r="K43" s="54">
        <v>220000</v>
      </c>
      <c r="L43" s="54">
        <v>220000</v>
      </c>
      <c r="M43" s="54">
        <v>220000</v>
      </c>
      <c r="N43" s="78"/>
    </row>
    <row r="44" spans="1:15" s="35" customFormat="1" ht="54.6" customHeight="1" x14ac:dyDescent="0.25">
      <c r="A44" s="60">
        <v>11</v>
      </c>
      <c r="B44" s="94" t="s">
        <v>62</v>
      </c>
      <c r="C44" s="93" t="s">
        <v>51</v>
      </c>
      <c r="D44" s="83" t="s">
        <v>39</v>
      </c>
      <c r="E44" s="107">
        <f t="shared" si="0"/>
        <v>2957930.14</v>
      </c>
      <c r="F44" s="55">
        <v>0</v>
      </c>
      <c r="G44" s="55">
        <v>0</v>
      </c>
      <c r="H44" s="55">
        <v>241700.14</v>
      </c>
      <c r="I44" s="54">
        <v>786590</v>
      </c>
      <c r="J44" s="54">
        <v>849640</v>
      </c>
      <c r="K44" s="54">
        <v>360000</v>
      </c>
      <c r="L44" s="54">
        <v>360000</v>
      </c>
      <c r="M44" s="54">
        <v>360000</v>
      </c>
      <c r="N44" s="78"/>
    </row>
    <row r="45" spans="1:15" s="42" customFormat="1" ht="126.6" customHeight="1" x14ac:dyDescent="0.25">
      <c r="A45" s="50" t="s">
        <v>15</v>
      </c>
      <c r="B45" s="41" t="s">
        <v>58</v>
      </c>
      <c r="C45" s="92" t="s">
        <v>56</v>
      </c>
      <c r="D45" s="83" t="s">
        <v>39</v>
      </c>
      <c r="E45" s="107">
        <f t="shared" ref="E45:E63" si="26">F45+G45+H45+I45+J45+K45+L45+M45</f>
        <v>413100788.75999999</v>
      </c>
      <c r="F45" s="87">
        <f>F46+F47</f>
        <v>35253815.210000001</v>
      </c>
      <c r="G45" s="87">
        <f t="shared" ref="G45:M45" si="27">G46+G47</f>
        <v>30815606.550000001</v>
      </c>
      <c r="H45" s="87">
        <f t="shared" si="27"/>
        <v>50435558.600000001</v>
      </c>
      <c r="I45" s="87">
        <f t="shared" si="27"/>
        <v>75500870</v>
      </c>
      <c r="J45" s="87">
        <f t="shared" si="27"/>
        <v>118194938.40000001</v>
      </c>
      <c r="K45" s="87">
        <f t="shared" si="27"/>
        <v>34300000</v>
      </c>
      <c r="L45" s="87">
        <f t="shared" si="27"/>
        <v>34300000</v>
      </c>
      <c r="M45" s="87">
        <f t="shared" si="27"/>
        <v>34300000</v>
      </c>
      <c r="N45" s="75"/>
    </row>
    <row r="46" spans="1:15" s="35" customFormat="1" ht="103.2" customHeight="1" x14ac:dyDescent="0.25">
      <c r="A46" s="50" t="s">
        <v>16</v>
      </c>
      <c r="B46" s="91" t="s">
        <v>63</v>
      </c>
      <c r="C46" s="92" t="s">
        <v>51</v>
      </c>
      <c r="D46" s="83" t="s">
        <v>39</v>
      </c>
      <c r="E46" s="107">
        <f t="shared" si="26"/>
        <v>413100788.75999999</v>
      </c>
      <c r="F46" s="54">
        <v>35253815.210000001</v>
      </c>
      <c r="G46" s="54">
        <v>30815606.550000001</v>
      </c>
      <c r="H46" s="54">
        <v>50435558.600000001</v>
      </c>
      <c r="I46" s="54">
        <v>75500870</v>
      </c>
      <c r="J46" s="54">
        <v>118194938.40000001</v>
      </c>
      <c r="K46" s="54">
        <v>34300000</v>
      </c>
      <c r="L46" s="54">
        <v>34300000</v>
      </c>
      <c r="M46" s="54">
        <v>34300000</v>
      </c>
      <c r="N46" s="79"/>
    </row>
    <row r="47" spans="1:15" s="35" customFormat="1" ht="70.8" customHeight="1" x14ac:dyDescent="0.25">
      <c r="A47" s="51" t="s">
        <v>17</v>
      </c>
      <c r="B47" s="91" t="s">
        <v>64</v>
      </c>
      <c r="C47" s="92" t="s">
        <v>75</v>
      </c>
      <c r="D47" s="83" t="s">
        <v>39</v>
      </c>
      <c r="E47" s="107">
        <f t="shared" si="26"/>
        <v>0</v>
      </c>
      <c r="F47" s="55">
        <v>0</v>
      </c>
      <c r="G47" s="55">
        <v>0</v>
      </c>
      <c r="H47" s="55">
        <v>0</v>
      </c>
      <c r="I47" s="55">
        <v>0</v>
      </c>
      <c r="J47" s="54">
        <v>0</v>
      </c>
      <c r="K47" s="54">
        <v>0</v>
      </c>
      <c r="L47" s="54">
        <v>0</v>
      </c>
      <c r="M47" s="54">
        <v>0</v>
      </c>
      <c r="N47" s="78"/>
    </row>
    <row r="48" spans="1:15" s="35" customFormat="1" ht="113.4" customHeight="1" x14ac:dyDescent="0.25">
      <c r="A48" s="52" t="s">
        <v>18</v>
      </c>
      <c r="B48" s="95" t="s">
        <v>42</v>
      </c>
      <c r="C48" s="83" t="s">
        <v>51</v>
      </c>
      <c r="D48" s="83" t="s">
        <v>39</v>
      </c>
      <c r="E48" s="107">
        <f t="shared" si="26"/>
        <v>70889557.609999999</v>
      </c>
      <c r="F48" s="87">
        <f t="shared" ref="F48:H48" si="28">F49+F50+F51+F52+F53</f>
        <v>7614520.6600000001</v>
      </c>
      <c r="G48" s="87">
        <f t="shared" si="28"/>
        <v>7267159</v>
      </c>
      <c r="H48" s="87">
        <f t="shared" si="28"/>
        <v>7023284.9499999993</v>
      </c>
      <c r="I48" s="87">
        <f>I49+I50+I51+I52+I53+I54</f>
        <v>12001695.000000002</v>
      </c>
      <c r="J48" s="87">
        <f>J49+J50+J51+J52+J53+J54</f>
        <v>9718733</v>
      </c>
      <c r="K48" s="87">
        <f>K49+K50+K51+K52+K53+K54</f>
        <v>9088055</v>
      </c>
      <c r="L48" s="87">
        <f>L49+L50+L51+L52+L53+L54</f>
        <v>9088055</v>
      </c>
      <c r="M48" s="87">
        <f>M49+M50+M51+M52+M53+M54</f>
        <v>9088055</v>
      </c>
      <c r="N48" s="75"/>
    </row>
    <row r="49" spans="1:15" s="35" customFormat="1" ht="43.8" customHeight="1" x14ac:dyDescent="0.25">
      <c r="A49" s="61" t="s">
        <v>19</v>
      </c>
      <c r="B49" s="91" t="s">
        <v>65</v>
      </c>
      <c r="C49" s="92" t="s">
        <v>51</v>
      </c>
      <c r="D49" s="83" t="s">
        <v>39</v>
      </c>
      <c r="E49" s="107">
        <f t="shared" si="26"/>
        <v>31939425.759999998</v>
      </c>
      <c r="F49" s="54">
        <v>3299055</v>
      </c>
      <c r="G49" s="54">
        <v>3435465</v>
      </c>
      <c r="H49" s="54">
        <v>2801876.76</v>
      </c>
      <c r="I49" s="54">
        <v>5414905</v>
      </c>
      <c r="J49" s="54">
        <v>3973959</v>
      </c>
      <c r="K49" s="54">
        <v>4338055</v>
      </c>
      <c r="L49" s="54">
        <v>4338055</v>
      </c>
      <c r="M49" s="54">
        <v>4338055</v>
      </c>
      <c r="N49" s="79"/>
    </row>
    <row r="50" spans="1:15" s="35" customFormat="1" ht="53.4" customHeight="1" x14ac:dyDescent="0.25">
      <c r="A50" s="61" t="s">
        <v>20</v>
      </c>
      <c r="B50" s="91" t="s">
        <v>66</v>
      </c>
      <c r="C50" s="92" t="s">
        <v>51</v>
      </c>
      <c r="D50" s="83" t="s">
        <v>39</v>
      </c>
      <c r="E50" s="107">
        <f t="shared" si="26"/>
        <v>2454275.66</v>
      </c>
      <c r="F50" s="54">
        <v>2454275.66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78"/>
    </row>
    <row r="51" spans="1:15" s="35" customFormat="1" ht="73.8" customHeight="1" x14ac:dyDescent="0.25">
      <c r="A51" s="61" t="s">
        <v>21</v>
      </c>
      <c r="B51" s="91" t="s">
        <v>67</v>
      </c>
      <c r="C51" s="92" t="s">
        <v>51</v>
      </c>
      <c r="D51" s="83" t="s">
        <v>39</v>
      </c>
      <c r="E51" s="107">
        <f t="shared" si="26"/>
        <v>17649653.52</v>
      </c>
      <c r="F51" s="54">
        <v>0</v>
      </c>
      <c r="G51" s="54">
        <v>2370024</v>
      </c>
      <c r="H51" s="54">
        <v>1983869.52</v>
      </c>
      <c r="I51" s="54">
        <v>2395760</v>
      </c>
      <c r="J51" s="54">
        <v>2980000</v>
      </c>
      <c r="K51" s="54">
        <v>2640000</v>
      </c>
      <c r="L51" s="54">
        <v>2640000</v>
      </c>
      <c r="M51" s="54">
        <v>2640000</v>
      </c>
      <c r="N51" s="79"/>
    </row>
    <row r="52" spans="1:15" s="35" customFormat="1" ht="57" customHeight="1" x14ac:dyDescent="0.25">
      <c r="A52" s="61" t="s">
        <v>27</v>
      </c>
      <c r="B52" s="91" t="s">
        <v>68</v>
      </c>
      <c r="C52" s="92" t="s">
        <v>51</v>
      </c>
      <c r="D52" s="83" t="s">
        <v>39</v>
      </c>
      <c r="E52" s="107">
        <f t="shared" si="26"/>
        <v>2195602.83</v>
      </c>
      <c r="F52" s="54">
        <v>325700</v>
      </c>
      <c r="G52" s="54">
        <v>51670</v>
      </c>
      <c r="H52" s="54">
        <v>346549.83</v>
      </c>
      <c r="I52" s="54">
        <v>98000</v>
      </c>
      <c r="J52" s="54">
        <v>773683</v>
      </c>
      <c r="K52" s="54">
        <v>200000</v>
      </c>
      <c r="L52" s="54">
        <v>200000</v>
      </c>
      <c r="M52" s="54">
        <v>200000</v>
      </c>
      <c r="N52" s="78"/>
    </row>
    <row r="53" spans="1:15" s="35" customFormat="1" ht="79.2" customHeight="1" x14ac:dyDescent="0.25">
      <c r="A53" s="61" t="s">
        <v>33</v>
      </c>
      <c r="B53" s="96" t="s">
        <v>69</v>
      </c>
      <c r="C53" s="92" t="s">
        <v>51</v>
      </c>
      <c r="D53" s="83" t="s">
        <v>39</v>
      </c>
      <c r="E53" s="107">
        <f t="shared" si="26"/>
        <v>14837193.960000001</v>
      </c>
      <c r="F53" s="54">
        <v>1535490</v>
      </c>
      <c r="G53" s="54">
        <v>1410000</v>
      </c>
      <c r="H53" s="54">
        <v>1890988.84</v>
      </c>
      <c r="I53" s="54">
        <v>3709624.12</v>
      </c>
      <c r="J53" s="54">
        <v>1641091</v>
      </c>
      <c r="K53" s="54">
        <v>1550000</v>
      </c>
      <c r="L53" s="54">
        <v>1550000</v>
      </c>
      <c r="M53" s="54">
        <v>1550000</v>
      </c>
      <c r="N53" s="79"/>
    </row>
    <row r="54" spans="1:15" s="35" customFormat="1" ht="66" customHeight="1" x14ac:dyDescent="0.25">
      <c r="A54" s="61" t="s">
        <v>35</v>
      </c>
      <c r="B54" s="96" t="s">
        <v>70</v>
      </c>
      <c r="C54" s="92" t="s">
        <v>51</v>
      </c>
      <c r="D54" s="83" t="s">
        <v>39</v>
      </c>
      <c r="E54" s="107">
        <f t="shared" si="26"/>
        <v>1813405.88</v>
      </c>
      <c r="F54" s="55">
        <v>0</v>
      </c>
      <c r="G54" s="55">
        <v>0</v>
      </c>
      <c r="H54" s="55">
        <v>0</v>
      </c>
      <c r="I54" s="55">
        <v>383405.88</v>
      </c>
      <c r="J54" s="55">
        <v>350000</v>
      </c>
      <c r="K54" s="55">
        <v>360000</v>
      </c>
      <c r="L54" s="55">
        <v>360000</v>
      </c>
      <c r="M54" s="55">
        <v>360000</v>
      </c>
      <c r="N54" s="79"/>
    </row>
    <row r="55" spans="1:15" s="35" customFormat="1" ht="72" customHeight="1" x14ac:dyDescent="0.25">
      <c r="A55" s="50" t="s">
        <v>46</v>
      </c>
      <c r="B55" s="41" t="s">
        <v>23</v>
      </c>
      <c r="C55" s="83" t="s">
        <v>51</v>
      </c>
      <c r="D55" s="83" t="s">
        <v>39</v>
      </c>
      <c r="E55" s="107">
        <f t="shared" si="26"/>
        <v>8092400.0300000003</v>
      </c>
      <c r="F55" s="87">
        <f t="shared" ref="F55:M55" si="29">F56</f>
        <v>382797.34</v>
      </c>
      <c r="G55" s="87">
        <f t="shared" si="29"/>
        <v>630680</v>
      </c>
      <c r="H55" s="87">
        <f t="shared" si="29"/>
        <v>3065517.69</v>
      </c>
      <c r="I55" s="87">
        <f t="shared" si="29"/>
        <v>411480</v>
      </c>
      <c r="J55" s="87">
        <f t="shared" si="29"/>
        <v>751925</v>
      </c>
      <c r="K55" s="87">
        <f t="shared" si="29"/>
        <v>950000</v>
      </c>
      <c r="L55" s="87">
        <f t="shared" si="29"/>
        <v>950000</v>
      </c>
      <c r="M55" s="87">
        <f t="shared" si="29"/>
        <v>950000</v>
      </c>
      <c r="N55" s="75"/>
    </row>
    <row r="56" spans="1:15" s="35" customFormat="1" ht="78.599999999999994" customHeight="1" x14ac:dyDescent="0.25">
      <c r="A56" s="50" t="s">
        <v>48</v>
      </c>
      <c r="B56" s="97" t="s">
        <v>71</v>
      </c>
      <c r="C56" s="92" t="s">
        <v>51</v>
      </c>
      <c r="D56" s="92" t="s">
        <v>39</v>
      </c>
      <c r="E56" s="107">
        <f t="shared" si="26"/>
        <v>8092400.0300000003</v>
      </c>
      <c r="F56" s="54">
        <v>382797.34</v>
      </c>
      <c r="G56" s="54">
        <v>630680</v>
      </c>
      <c r="H56" s="54">
        <v>3065517.69</v>
      </c>
      <c r="I56" s="54">
        <v>411480</v>
      </c>
      <c r="J56" s="54">
        <v>751925</v>
      </c>
      <c r="K56" s="54">
        <v>950000</v>
      </c>
      <c r="L56" s="54">
        <v>950000</v>
      </c>
      <c r="M56" s="54">
        <v>950000</v>
      </c>
      <c r="N56" s="79"/>
    </row>
    <row r="57" spans="1:15" s="35" customFormat="1" ht="82.8" customHeight="1" x14ac:dyDescent="0.25">
      <c r="A57" s="62" t="s">
        <v>49</v>
      </c>
      <c r="B57" s="99" t="s">
        <v>50</v>
      </c>
      <c r="C57" s="93" t="s">
        <v>52</v>
      </c>
      <c r="D57" s="92" t="s">
        <v>39</v>
      </c>
      <c r="E57" s="107">
        <f t="shared" si="26"/>
        <v>669900</v>
      </c>
      <c r="F57" s="59">
        <v>0</v>
      </c>
      <c r="G57" s="59">
        <v>0</v>
      </c>
      <c r="H57" s="59">
        <f>H58</f>
        <v>309000</v>
      </c>
      <c r="I57" s="59">
        <v>0</v>
      </c>
      <c r="J57" s="59">
        <f>J58</f>
        <v>360900</v>
      </c>
      <c r="K57" s="59">
        <v>0</v>
      </c>
      <c r="L57" s="59">
        <v>0</v>
      </c>
      <c r="M57" s="59">
        <v>0</v>
      </c>
      <c r="N57" s="79"/>
    </row>
    <row r="58" spans="1:15" s="35" customFormat="1" ht="73.2" customHeight="1" x14ac:dyDescent="0.25">
      <c r="A58" s="62" t="s">
        <v>77</v>
      </c>
      <c r="B58" s="98" t="s">
        <v>72</v>
      </c>
      <c r="C58" s="93" t="s">
        <v>52</v>
      </c>
      <c r="D58" s="92" t="s">
        <v>39</v>
      </c>
      <c r="E58" s="107">
        <f t="shared" si="26"/>
        <v>669900</v>
      </c>
      <c r="F58" s="55">
        <v>0</v>
      </c>
      <c r="G58" s="55">
        <v>0</v>
      </c>
      <c r="H58" s="55">
        <v>309000</v>
      </c>
      <c r="I58" s="55">
        <v>0</v>
      </c>
      <c r="J58" s="55">
        <v>360900</v>
      </c>
      <c r="K58" s="55">
        <v>0</v>
      </c>
      <c r="L58" s="55">
        <v>0</v>
      </c>
      <c r="M58" s="55">
        <v>0</v>
      </c>
      <c r="N58" s="79"/>
    </row>
    <row r="59" spans="1:15" s="26" customFormat="1" ht="89.4" customHeight="1" x14ac:dyDescent="0.25">
      <c r="A59" s="60">
        <v>26</v>
      </c>
      <c r="B59" s="100" t="s">
        <v>43</v>
      </c>
      <c r="C59" s="101" t="s">
        <v>53</v>
      </c>
      <c r="D59" s="102" t="s">
        <v>39</v>
      </c>
      <c r="E59" s="107">
        <f t="shared" si="26"/>
        <v>216640289.62999997</v>
      </c>
      <c r="F59" s="106">
        <f t="shared" ref="F59:M59" si="30">F60</f>
        <v>21956566.260000002</v>
      </c>
      <c r="G59" s="106">
        <f t="shared" si="30"/>
        <v>22115473.43</v>
      </c>
      <c r="H59" s="106">
        <f t="shared" si="30"/>
        <v>21754809.399999999</v>
      </c>
      <c r="I59" s="106">
        <f t="shared" si="30"/>
        <v>28582703.379999999</v>
      </c>
      <c r="J59" s="106">
        <f t="shared" si="30"/>
        <v>30557684.289999999</v>
      </c>
      <c r="K59" s="106">
        <f t="shared" si="30"/>
        <v>30557684.289999999</v>
      </c>
      <c r="L59" s="106">
        <f t="shared" si="30"/>
        <v>30557684.289999999</v>
      </c>
      <c r="M59" s="106">
        <f t="shared" si="30"/>
        <v>30557684.289999999</v>
      </c>
      <c r="N59" s="80"/>
      <c r="O59" s="35"/>
    </row>
    <row r="60" spans="1:15" s="19" customFormat="1" ht="75.599999999999994" customHeight="1" x14ac:dyDescent="0.25">
      <c r="A60" s="60">
        <v>27</v>
      </c>
      <c r="B60" s="41" t="s">
        <v>44</v>
      </c>
      <c r="C60" s="103" t="s">
        <v>53</v>
      </c>
      <c r="D60" s="83" t="s">
        <v>39</v>
      </c>
      <c r="E60" s="107">
        <f t="shared" si="26"/>
        <v>216640289.62999997</v>
      </c>
      <c r="F60" s="88">
        <f t="shared" ref="F60:M61" si="31">F61</f>
        <v>21956566.260000002</v>
      </c>
      <c r="G60" s="88">
        <f t="shared" si="31"/>
        <v>22115473.43</v>
      </c>
      <c r="H60" s="88">
        <f t="shared" si="31"/>
        <v>21754809.399999999</v>
      </c>
      <c r="I60" s="88">
        <f t="shared" si="31"/>
        <v>28582703.379999999</v>
      </c>
      <c r="J60" s="88">
        <f t="shared" si="31"/>
        <v>30557684.289999999</v>
      </c>
      <c r="K60" s="88">
        <f t="shared" si="31"/>
        <v>30557684.289999999</v>
      </c>
      <c r="L60" s="88">
        <f t="shared" si="31"/>
        <v>30557684.289999999</v>
      </c>
      <c r="M60" s="88">
        <f t="shared" si="31"/>
        <v>30557684.289999999</v>
      </c>
      <c r="N60" s="75"/>
    </row>
    <row r="61" spans="1:15" s="42" customFormat="1" ht="81" customHeight="1" x14ac:dyDescent="0.25">
      <c r="A61" s="111">
        <v>28</v>
      </c>
      <c r="B61" s="41" t="s">
        <v>45</v>
      </c>
      <c r="C61" s="103" t="s">
        <v>53</v>
      </c>
      <c r="D61" s="83" t="s">
        <v>39</v>
      </c>
      <c r="E61" s="107">
        <f t="shared" si="26"/>
        <v>216640289.62999997</v>
      </c>
      <c r="F61" s="88">
        <f t="shared" si="31"/>
        <v>21956566.260000002</v>
      </c>
      <c r="G61" s="88">
        <f t="shared" si="31"/>
        <v>22115473.43</v>
      </c>
      <c r="H61" s="88">
        <f t="shared" si="31"/>
        <v>21754809.399999999</v>
      </c>
      <c r="I61" s="88">
        <f t="shared" si="31"/>
        <v>28582703.379999999</v>
      </c>
      <c r="J61" s="88">
        <f t="shared" si="31"/>
        <v>30557684.289999999</v>
      </c>
      <c r="K61" s="88">
        <f t="shared" si="31"/>
        <v>30557684.289999999</v>
      </c>
      <c r="L61" s="88">
        <f t="shared" si="31"/>
        <v>30557684.289999999</v>
      </c>
      <c r="M61" s="88">
        <f t="shared" si="31"/>
        <v>30557684.289999999</v>
      </c>
      <c r="N61" s="75"/>
    </row>
    <row r="62" spans="1:15" s="35" customFormat="1" ht="69" customHeight="1" x14ac:dyDescent="0.25">
      <c r="A62" s="49">
        <v>29</v>
      </c>
      <c r="B62" s="91" t="s">
        <v>73</v>
      </c>
      <c r="C62" s="103" t="s">
        <v>53</v>
      </c>
      <c r="D62" s="83" t="s">
        <v>39</v>
      </c>
      <c r="E62" s="107">
        <f t="shared" si="26"/>
        <v>216640289.62999997</v>
      </c>
      <c r="F62" s="54">
        <v>21956566.260000002</v>
      </c>
      <c r="G62" s="54">
        <v>22115473.43</v>
      </c>
      <c r="H62" s="54">
        <v>21754809.399999999</v>
      </c>
      <c r="I62" s="54">
        <v>28582703.379999999</v>
      </c>
      <c r="J62" s="54">
        <v>30557684.289999999</v>
      </c>
      <c r="K62" s="54">
        <v>30557684.289999999</v>
      </c>
      <c r="L62" s="54">
        <v>30557684.289999999</v>
      </c>
      <c r="M62" s="54">
        <v>30557684.289999999</v>
      </c>
      <c r="N62" s="78"/>
    </row>
    <row r="63" spans="1:15" s="26" customFormat="1" ht="60" customHeight="1" x14ac:dyDescent="0.25">
      <c r="A63" s="53">
        <v>30</v>
      </c>
      <c r="B63" s="105" t="s">
        <v>7</v>
      </c>
      <c r="C63" s="92" t="s">
        <v>51</v>
      </c>
      <c r="D63" s="104" t="s">
        <v>39</v>
      </c>
      <c r="E63" s="107">
        <f t="shared" si="26"/>
        <v>191870167.07999998</v>
      </c>
      <c r="F63" s="107">
        <v>17370880</v>
      </c>
      <c r="G63" s="107">
        <v>19376682</v>
      </c>
      <c r="H63" s="107">
        <v>19376682</v>
      </c>
      <c r="I63" s="107">
        <v>25327835</v>
      </c>
      <c r="J63" s="107">
        <v>26006053.079999998</v>
      </c>
      <c r="K63" s="107">
        <v>28137345</v>
      </c>
      <c r="L63" s="107">
        <v>28137345</v>
      </c>
      <c r="M63" s="107">
        <v>28137345</v>
      </c>
      <c r="N63" s="81"/>
    </row>
    <row r="64" spans="1:15" s="35" customFormat="1" ht="15.75" customHeight="1" x14ac:dyDescent="0.25">
      <c r="A64" s="33"/>
      <c r="B64" s="43"/>
      <c r="C64" s="44"/>
      <c r="D64" s="44"/>
      <c r="E64" s="44"/>
      <c r="F64" s="18"/>
      <c r="G64" s="18"/>
      <c r="H64" s="18"/>
      <c r="I64" s="18"/>
      <c r="J64" s="18"/>
      <c r="K64" s="18"/>
      <c r="L64" s="18"/>
    </row>
    <row r="65" spans="1:14" s="35" customFormat="1" ht="15.75" hidden="1" customHeight="1" x14ac:dyDescent="0.25">
      <c r="A65" s="33"/>
      <c r="B65" s="45" t="s">
        <v>1</v>
      </c>
      <c r="C65" s="44"/>
      <c r="D65" s="44"/>
      <c r="E65" s="44"/>
      <c r="F65" s="27"/>
      <c r="G65" s="27"/>
      <c r="H65" s="27"/>
      <c r="I65" s="27" t="e">
        <f>#REF!+#REF!+#REF!+#REF!+#REF!+#REF!+#REF!+#REF!+#REF!+#REF!+#REF!+#REF!+#REF!+#REF!+#REF!+#REF!+#REF!+#REF!+#REF!+#REF!+#REF!+#REF!+#REF!</f>
        <v>#REF!</v>
      </c>
      <c r="J65" s="27"/>
      <c r="K65" s="27"/>
      <c r="L65" s="27"/>
    </row>
    <row r="66" spans="1:14" s="35" customFormat="1" ht="24.75" customHeight="1" x14ac:dyDescent="0.3">
      <c r="A66" s="137" t="s">
        <v>57</v>
      </c>
      <c r="B66" s="137"/>
      <c r="C66" s="137"/>
      <c r="D66" s="137"/>
      <c r="E66" s="137"/>
      <c r="F66" s="137"/>
      <c r="G66" s="137"/>
      <c r="H66" s="137"/>
      <c r="I66" s="137"/>
      <c r="J66" s="137"/>
      <c r="K66" s="137"/>
      <c r="L66" s="137"/>
      <c r="M66" s="137"/>
      <c r="N66" s="65"/>
    </row>
    <row r="67" spans="1:14" s="35" customFormat="1" ht="15.75" hidden="1" customHeight="1" x14ac:dyDescent="0.3">
      <c r="A67" s="33"/>
      <c r="B67" s="45"/>
      <c r="C67" s="110"/>
      <c r="D67" s="110"/>
      <c r="E67" s="110"/>
      <c r="F67" s="20"/>
      <c r="G67" s="20"/>
      <c r="H67" s="20"/>
      <c r="I67" s="20"/>
      <c r="J67" s="20"/>
      <c r="K67" s="20"/>
      <c r="L67" s="20"/>
    </row>
    <row r="68" spans="1:14" s="35" customFormat="1" ht="15.75" customHeight="1" x14ac:dyDescent="0.25">
      <c r="A68" s="33"/>
      <c r="C68" s="110"/>
      <c r="D68" s="110"/>
      <c r="E68" s="110"/>
      <c r="F68" s="18"/>
      <c r="G68" s="18"/>
      <c r="H68" s="18"/>
      <c r="I68" s="18"/>
      <c r="J68" s="18"/>
      <c r="K68" s="18"/>
      <c r="L68" s="18"/>
    </row>
    <row r="69" spans="1:14" s="35" customFormat="1" ht="15.75" customHeight="1" x14ac:dyDescent="0.25">
      <c r="A69" s="33"/>
      <c r="B69" s="48" t="s">
        <v>22</v>
      </c>
      <c r="C69" s="110"/>
      <c r="D69" s="110"/>
      <c r="E69" s="110"/>
      <c r="F69" s="18"/>
      <c r="G69" s="18"/>
      <c r="H69" s="18"/>
      <c r="I69" s="18"/>
      <c r="J69" s="18"/>
      <c r="K69" s="18"/>
      <c r="L69" s="18"/>
    </row>
    <row r="70" spans="1:14" x14ac:dyDescent="0.25">
      <c r="B70" s="30"/>
      <c r="C70" s="21"/>
      <c r="D70" s="21"/>
      <c r="E70" s="21"/>
    </row>
    <row r="71" spans="1:14" x14ac:dyDescent="0.25">
      <c r="C71" s="21"/>
      <c r="D71" s="21"/>
      <c r="E71" s="21"/>
    </row>
    <row r="72" spans="1:14" x14ac:dyDescent="0.25">
      <c r="B72" s="30"/>
      <c r="C72" s="21"/>
      <c r="D72" s="21"/>
      <c r="E72" s="21"/>
    </row>
    <row r="73" spans="1:14" x14ac:dyDescent="0.25">
      <c r="B73" s="30"/>
      <c r="C73" s="21"/>
      <c r="D73" s="21"/>
      <c r="E73" s="21"/>
    </row>
    <row r="74" spans="1:14" x14ac:dyDescent="0.25">
      <c r="B74" s="30"/>
      <c r="C74" s="21"/>
      <c r="D74" s="21"/>
      <c r="E74" s="21"/>
    </row>
    <row r="75" spans="1:14" x14ac:dyDescent="0.25">
      <c r="B75" s="30"/>
      <c r="C75" s="21"/>
      <c r="D75" s="21"/>
      <c r="E75" s="21"/>
    </row>
    <row r="76" spans="1:14" x14ac:dyDescent="0.25">
      <c r="B76" s="30"/>
      <c r="C76" s="21"/>
      <c r="D76" s="21"/>
      <c r="E76" s="21"/>
    </row>
    <row r="77" spans="1:14" x14ac:dyDescent="0.25">
      <c r="B77" s="30"/>
      <c r="C77" s="21"/>
      <c r="D77" s="21"/>
      <c r="E77" s="21"/>
    </row>
    <row r="78" spans="1:14" x14ac:dyDescent="0.25">
      <c r="B78" s="30"/>
      <c r="C78" s="21"/>
      <c r="D78" s="21"/>
      <c r="E78" s="21"/>
    </row>
    <row r="79" spans="1:14" x14ac:dyDescent="0.25">
      <c r="B79" s="30"/>
      <c r="C79" s="21"/>
      <c r="D79" s="21"/>
      <c r="E79" s="21"/>
    </row>
    <row r="80" spans="1:14" x14ac:dyDescent="0.25">
      <c r="B80" s="30"/>
      <c r="C80" s="21"/>
      <c r="D80" s="21"/>
      <c r="E80" s="21"/>
    </row>
    <row r="81" spans="2:5" x14ac:dyDescent="0.25">
      <c r="B81" s="30"/>
      <c r="C81" s="21"/>
      <c r="D81" s="21"/>
      <c r="E81" s="21"/>
    </row>
    <row r="82" spans="2:5" x14ac:dyDescent="0.25">
      <c r="B82" s="30"/>
      <c r="C82" s="21"/>
      <c r="D82" s="21"/>
      <c r="E82" s="21"/>
    </row>
    <row r="83" spans="2:5" x14ac:dyDescent="0.25">
      <c r="B83" s="30"/>
      <c r="C83" s="21"/>
      <c r="D83" s="21"/>
      <c r="E83" s="21"/>
    </row>
    <row r="84" spans="2:5" x14ac:dyDescent="0.25">
      <c r="B84" s="30"/>
      <c r="C84" s="21"/>
      <c r="D84" s="21"/>
      <c r="E84" s="21"/>
    </row>
    <row r="85" spans="2:5" x14ac:dyDescent="0.25">
      <c r="B85" s="30"/>
      <c r="C85" s="21"/>
      <c r="D85" s="21"/>
      <c r="E85" s="21"/>
    </row>
    <row r="86" spans="2:5" x14ac:dyDescent="0.25">
      <c r="B86" s="30"/>
      <c r="C86" s="21"/>
      <c r="D86" s="21"/>
      <c r="E86" s="21"/>
    </row>
    <row r="87" spans="2:5" x14ac:dyDescent="0.25">
      <c r="B87" s="30"/>
      <c r="C87" s="21"/>
      <c r="D87" s="21"/>
      <c r="E87" s="21"/>
    </row>
    <row r="88" spans="2:5" x14ac:dyDescent="0.25">
      <c r="B88" s="30"/>
      <c r="C88" s="21"/>
      <c r="D88" s="21"/>
      <c r="E88" s="21"/>
    </row>
    <row r="89" spans="2:5" x14ac:dyDescent="0.25">
      <c r="B89" s="30"/>
      <c r="C89" s="21"/>
      <c r="D89" s="21"/>
      <c r="E89" s="21"/>
    </row>
    <row r="90" spans="2:5" x14ac:dyDescent="0.25">
      <c r="B90" s="30"/>
      <c r="C90" s="21"/>
      <c r="D90" s="21"/>
      <c r="E90" s="21"/>
    </row>
    <row r="91" spans="2:5" x14ac:dyDescent="0.25">
      <c r="B91" s="30"/>
      <c r="C91" s="21"/>
      <c r="D91" s="21"/>
      <c r="E91" s="21"/>
    </row>
    <row r="92" spans="2:5" x14ac:dyDescent="0.25">
      <c r="B92" s="30"/>
      <c r="C92" s="21"/>
      <c r="D92" s="21"/>
      <c r="E92" s="21"/>
    </row>
    <row r="93" spans="2:5" x14ac:dyDescent="0.25">
      <c r="B93" s="30"/>
      <c r="C93" s="21"/>
      <c r="D93" s="21"/>
      <c r="E93" s="21"/>
    </row>
    <row r="94" spans="2:5" x14ac:dyDescent="0.25">
      <c r="B94" s="30"/>
      <c r="C94" s="21"/>
      <c r="D94" s="21"/>
      <c r="E94" s="21"/>
    </row>
    <row r="95" spans="2:5" x14ac:dyDescent="0.25">
      <c r="B95" s="30"/>
      <c r="C95" s="21"/>
      <c r="D95" s="21"/>
      <c r="E95" s="21"/>
    </row>
    <row r="96" spans="2:5" x14ac:dyDescent="0.25">
      <c r="B96" s="30"/>
      <c r="C96" s="21"/>
      <c r="D96" s="21"/>
      <c r="E96" s="21"/>
    </row>
    <row r="97" spans="2:5" x14ac:dyDescent="0.25">
      <c r="B97" s="30"/>
      <c r="C97" s="21"/>
      <c r="D97" s="21"/>
      <c r="E97" s="21"/>
    </row>
    <row r="98" spans="2:5" x14ac:dyDescent="0.25">
      <c r="B98" s="30"/>
      <c r="C98" s="21"/>
      <c r="D98" s="21"/>
      <c r="E98" s="21"/>
    </row>
    <row r="99" spans="2:5" x14ac:dyDescent="0.25">
      <c r="B99" s="30"/>
      <c r="C99" s="21"/>
      <c r="D99" s="21"/>
      <c r="E99" s="21"/>
    </row>
    <row r="100" spans="2:5" x14ac:dyDescent="0.25">
      <c r="B100" s="30"/>
      <c r="C100" s="21"/>
      <c r="D100" s="21"/>
      <c r="E100" s="21"/>
    </row>
    <row r="101" spans="2:5" x14ac:dyDescent="0.25">
      <c r="B101" s="30"/>
      <c r="C101" s="21"/>
      <c r="D101" s="21"/>
      <c r="E101" s="21"/>
    </row>
    <row r="102" spans="2:5" x14ac:dyDescent="0.25">
      <c r="B102" s="30"/>
      <c r="C102" s="21"/>
      <c r="D102" s="21"/>
      <c r="E102" s="21"/>
    </row>
    <row r="103" spans="2:5" x14ac:dyDescent="0.25">
      <c r="B103" s="30"/>
      <c r="C103" s="21"/>
      <c r="D103" s="21"/>
      <c r="E103" s="21"/>
    </row>
    <row r="104" spans="2:5" x14ac:dyDescent="0.25">
      <c r="B104" s="30"/>
      <c r="C104" s="21"/>
      <c r="D104" s="21"/>
      <c r="E104" s="21"/>
    </row>
    <row r="105" spans="2:5" x14ac:dyDescent="0.25">
      <c r="B105" s="30"/>
      <c r="C105" s="21"/>
      <c r="D105" s="21"/>
      <c r="E105" s="21"/>
    </row>
    <row r="106" spans="2:5" x14ac:dyDescent="0.25">
      <c r="B106" s="30"/>
      <c r="C106" s="21"/>
      <c r="D106" s="21"/>
      <c r="E106" s="21"/>
    </row>
    <row r="107" spans="2:5" x14ac:dyDescent="0.25">
      <c r="B107" s="30"/>
      <c r="C107" s="21"/>
      <c r="D107" s="21"/>
      <c r="E107" s="21"/>
    </row>
    <row r="108" spans="2:5" x14ac:dyDescent="0.25">
      <c r="B108" s="30"/>
      <c r="C108" s="21"/>
      <c r="D108" s="21"/>
      <c r="E108" s="21"/>
    </row>
    <row r="109" spans="2:5" x14ac:dyDescent="0.25">
      <c r="B109" s="30"/>
      <c r="C109" s="21"/>
      <c r="D109" s="21"/>
      <c r="E109" s="21"/>
    </row>
    <row r="110" spans="2:5" x14ac:dyDescent="0.25">
      <c r="B110" s="30"/>
      <c r="C110" s="21"/>
      <c r="D110" s="21"/>
      <c r="E110" s="21"/>
    </row>
    <row r="111" spans="2:5" x14ac:dyDescent="0.25">
      <c r="B111" s="30"/>
      <c r="C111" s="21"/>
      <c r="D111" s="21"/>
      <c r="E111" s="21"/>
    </row>
    <row r="112" spans="2:5" x14ac:dyDescent="0.25">
      <c r="B112" s="30"/>
      <c r="C112" s="21"/>
      <c r="D112" s="21"/>
      <c r="E112" s="21"/>
    </row>
    <row r="113" spans="2:5" x14ac:dyDescent="0.25">
      <c r="B113" s="30"/>
      <c r="C113" s="21"/>
      <c r="D113" s="21"/>
      <c r="E113" s="21"/>
    </row>
    <row r="114" spans="2:5" x14ac:dyDescent="0.25">
      <c r="B114" s="30"/>
      <c r="C114" s="21"/>
      <c r="D114" s="21"/>
      <c r="E114" s="21"/>
    </row>
    <row r="115" spans="2:5" x14ac:dyDescent="0.25">
      <c r="B115" s="30"/>
      <c r="C115" s="21"/>
      <c r="D115" s="21"/>
      <c r="E115" s="21"/>
    </row>
    <row r="116" spans="2:5" x14ac:dyDescent="0.25">
      <c r="B116" s="30"/>
      <c r="C116" s="21"/>
      <c r="D116" s="21"/>
      <c r="E116" s="21"/>
    </row>
    <row r="117" spans="2:5" x14ac:dyDescent="0.25">
      <c r="B117" s="30"/>
      <c r="C117" s="21"/>
      <c r="D117" s="21"/>
      <c r="E117" s="21"/>
    </row>
    <row r="118" spans="2:5" x14ac:dyDescent="0.25">
      <c r="B118" s="30"/>
      <c r="C118" s="21"/>
      <c r="D118" s="21"/>
      <c r="E118" s="21"/>
    </row>
    <row r="119" spans="2:5" x14ac:dyDescent="0.25">
      <c r="B119" s="30"/>
      <c r="C119" s="21"/>
      <c r="D119" s="21"/>
      <c r="E119" s="21"/>
    </row>
    <row r="120" spans="2:5" x14ac:dyDescent="0.25">
      <c r="B120" s="30"/>
      <c r="C120" s="21"/>
      <c r="D120" s="21"/>
      <c r="E120" s="21"/>
    </row>
    <row r="121" spans="2:5" x14ac:dyDescent="0.25">
      <c r="B121" s="30"/>
      <c r="C121" s="21"/>
      <c r="D121" s="21"/>
      <c r="E121" s="21"/>
    </row>
    <row r="122" spans="2:5" x14ac:dyDescent="0.25">
      <c r="B122" s="30"/>
      <c r="C122" s="21"/>
      <c r="D122" s="21"/>
      <c r="E122" s="21"/>
    </row>
    <row r="123" spans="2:5" x14ac:dyDescent="0.25">
      <c r="B123" s="30"/>
      <c r="C123" s="21"/>
      <c r="D123" s="21"/>
      <c r="E123" s="21"/>
    </row>
    <row r="124" spans="2:5" x14ac:dyDescent="0.25">
      <c r="B124" s="30"/>
      <c r="C124" s="21"/>
      <c r="D124" s="21"/>
      <c r="E124" s="21"/>
    </row>
  </sheetData>
  <mergeCells count="42">
    <mergeCell ref="A66:M66"/>
    <mergeCell ref="A6:M6"/>
    <mergeCell ref="A7:M7"/>
    <mergeCell ref="F4:J4"/>
    <mergeCell ref="B40:B43"/>
    <mergeCell ref="A40:A43"/>
    <mergeCell ref="C40:C43"/>
    <mergeCell ref="C13:C16"/>
    <mergeCell ref="B13:B16"/>
    <mergeCell ref="A13:A16"/>
    <mergeCell ref="B34:B37"/>
    <mergeCell ref="A34:A37"/>
    <mergeCell ref="C34:C37"/>
    <mergeCell ref="C17:C20"/>
    <mergeCell ref="C21:C24"/>
    <mergeCell ref="G10:G11"/>
    <mergeCell ref="F3:J3"/>
    <mergeCell ref="F1:M1"/>
    <mergeCell ref="F2:M2"/>
    <mergeCell ref="C9:C11"/>
    <mergeCell ref="A9:A11"/>
    <mergeCell ref="B9:B11"/>
    <mergeCell ref="D9:D11"/>
    <mergeCell ref="E10:E11"/>
    <mergeCell ref="I10:I11"/>
    <mergeCell ref="E9:M9"/>
    <mergeCell ref="M10:M11"/>
    <mergeCell ref="J10:J11"/>
    <mergeCell ref="H10:H11"/>
    <mergeCell ref="K10:K11"/>
    <mergeCell ref="F10:F11"/>
    <mergeCell ref="L10:L11"/>
    <mergeCell ref="A17:A20"/>
    <mergeCell ref="B17:B20"/>
    <mergeCell ref="C30:C33"/>
    <mergeCell ref="B30:B33"/>
    <mergeCell ref="B21:B24"/>
    <mergeCell ref="A21:A24"/>
    <mergeCell ref="C26:C29"/>
    <mergeCell ref="B26:B29"/>
    <mergeCell ref="A26:A29"/>
    <mergeCell ref="A30:A33"/>
  </mergeCells>
  <phoneticPr fontId="2" type="noConversion"/>
  <printOptions horizontalCentered="1"/>
  <pageMargins left="0.19685039370078741" right="0.19685039370078741" top="1.3779527559055118" bottom="0.39370078740157483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3.2" x14ac:dyDescent="0.25"/>
  <cols>
    <col min="1" max="1" width="4.6640625" customWidth="1"/>
    <col min="2" max="2" width="27.5546875" customWidth="1"/>
    <col min="3" max="6" width="10.109375" customWidth="1"/>
    <col min="7" max="7" width="29" customWidth="1"/>
    <col min="8" max="8" width="10" customWidth="1"/>
    <col min="9" max="9" width="11.5546875" customWidth="1"/>
    <col min="10" max="10" width="12.44140625" customWidth="1"/>
    <col min="11" max="11" width="11.664062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8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8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8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7.399999999999999" x14ac:dyDescent="0.3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7.399999999999999" x14ac:dyDescent="0.3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5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5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5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5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5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5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5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5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5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5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5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5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5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5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5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5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5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5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5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5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5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5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5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5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5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5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5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5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5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5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5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3.8" x14ac:dyDescent="0.25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3.8" x14ac:dyDescent="0.25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3.2" x14ac:dyDescent="0.25"/>
  <cols>
    <col min="1" max="1" width="29.109375" customWidth="1"/>
    <col min="2" max="2" width="31.33203125" customWidth="1"/>
    <col min="3" max="4" width="15.332031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ht="16.8" x14ac:dyDescent="0.3">
      <c r="A4" s="4"/>
      <c r="B4" s="3"/>
      <c r="C4" s="3"/>
      <c r="D4" s="3"/>
    </row>
    <row r="5" spans="1:4" ht="16.8" x14ac:dyDescent="0.3">
      <c r="A5" s="4"/>
      <c r="B5" s="4"/>
      <c r="C5" s="4"/>
      <c r="D5" s="4"/>
    </row>
    <row r="6" spans="1:4" ht="16.8" x14ac:dyDescent="0.3">
      <c r="A6" s="4"/>
      <c r="B6" s="4"/>
      <c r="C6" s="4"/>
      <c r="D6" s="4"/>
    </row>
    <row r="7" spans="1:4" ht="16.8" x14ac:dyDescent="0.3">
      <c r="A7" s="4"/>
      <c r="B7" s="4"/>
      <c r="C7" s="4"/>
      <c r="D7" s="4"/>
    </row>
    <row r="8" spans="1:4" ht="16.8" x14ac:dyDescent="0.3">
      <c r="A8" s="4"/>
      <c r="B8" s="4"/>
      <c r="C8" s="4"/>
      <c r="D8" s="4"/>
    </row>
    <row r="9" spans="1:4" ht="16.8" x14ac:dyDescent="0.3">
      <c r="A9" s="4"/>
      <c r="B9" s="4"/>
      <c r="C9" s="4"/>
      <c r="D9" s="4"/>
    </row>
    <row r="10" spans="1:4" ht="16.8" x14ac:dyDescent="0.3">
      <c r="A10" s="4"/>
      <c r="B10" s="4"/>
      <c r="C10" s="4"/>
      <c r="D10" s="4"/>
    </row>
    <row r="11" spans="1:4" ht="16.8" x14ac:dyDescent="0.3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ht="53.25" customHeight="1" x14ac:dyDescent="0.25">
      <c r="A14" s="158"/>
      <c r="B14" s="158"/>
      <c r="C14" s="158"/>
      <c r="D14" s="158"/>
    </row>
    <row r="15" spans="1:4" ht="43.5" customHeight="1" x14ac:dyDescent="0.25">
      <c r="A15" s="158"/>
      <c r="B15" s="158"/>
      <c r="C15" s="14"/>
      <c r="D15" s="14"/>
    </row>
    <row r="16" spans="1:4" ht="54" customHeight="1" x14ac:dyDescent="0.25">
      <c r="A16" s="15"/>
      <c r="B16" s="15"/>
      <c r="C16" s="16"/>
      <c r="D16" s="5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13.8" x14ac:dyDescent="0.25">
      <c r="A20" s="2"/>
      <c r="B20" s="2"/>
      <c r="C20" s="2"/>
      <c r="D20" s="2"/>
    </row>
    <row r="21" spans="1:4" ht="13.8" x14ac:dyDescent="0.25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2026-02-16T07:15:42Z</cp:lastPrinted>
  <dcterms:created xsi:type="dcterms:W3CDTF">2012-04-10T08:50:04Z</dcterms:created>
  <dcterms:modified xsi:type="dcterms:W3CDTF">2026-02-25T12:05:00Z</dcterms:modified>
</cp:coreProperties>
</file>