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345" windowWidth="19320" windowHeight="12450"/>
  </bookViews>
  <sheets>
    <sheet name="Показатель" sheetId="2" r:id="rId1"/>
    <sheet name="Деньги" sheetId="1" r:id="rId2"/>
  </sheets>
  <definedNames>
    <definedName name="_xlnm._FilterDatabase" localSheetId="0" hidden="1">Показатель!$A$7:$P$73</definedName>
    <definedName name="_xlnm.Print_Titles" localSheetId="1">Деньги!$6:$8</definedName>
    <definedName name="_xlnm.Print_Titles" localSheetId="0">Показатель!$7:$11</definedName>
    <definedName name="_xlnm.Print_Area" localSheetId="1">Деньги!$A$1:$O$210</definedName>
    <definedName name="_xlnm.Print_Area" localSheetId="0">Показатель!$A$1:$N$206</definedName>
  </definedNames>
  <calcPr calcId="144525" iterateDelta="1E-4"/>
</workbook>
</file>

<file path=xl/calcChain.xml><?xml version="1.0" encoding="utf-8"?>
<calcChain xmlns="http://schemas.openxmlformats.org/spreadsheetml/2006/main">
  <c r="N24" i="2" l="1"/>
  <c r="N23" i="2"/>
  <c r="N201" i="2" l="1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M181" i="2"/>
  <c r="L181" i="2"/>
  <c r="K181" i="2"/>
  <c r="J181" i="2"/>
  <c r="I181" i="2"/>
  <c r="H181" i="2"/>
  <c r="G181" i="2"/>
  <c r="F181" i="2"/>
  <c r="N180" i="2"/>
  <c r="N179" i="2"/>
  <c r="N178" i="2"/>
  <c r="N181" i="2" l="1"/>
  <c r="N38" i="1"/>
  <c r="O38" i="1" s="1"/>
  <c r="N36" i="1"/>
  <c r="O36" i="1" s="1"/>
  <c r="N34" i="1"/>
  <c r="O34" i="1" s="1"/>
  <c r="N32" i="1"/>
  <c r="O32" i="1" s="1"/>
  <c r="P31" i="1"/>
  <c r="N144" i="2" l="1"/>
  <c r="N76" i="2"/>
  <c r="N100" i="2" l="1"/>
  <c r="L45" i="2" l="1"/>
  <c r="J45" i="2"/>
  <c r="F45" i="2"/>
  <c r="H45" i="2"/>
  <c r="H18" i="2"/>
  <c r="G133" i="1"/>
  <c r="G122" i="1"/>
  <c r="N143" i="2"/>
  <c r="N152" i="2"/>
  <c r="N151" i="2"/>
  <c r="N150" i="2"/>
  <c r="N149" i="2"/>
  <c r="N147" i="2"/>
  <c r="N159" i="2" l="1"/>
  <c r="N158" i="2"/>
  <c r="N157" i="2"/>
  <c r="N156" i="2"/>
  <c r="N155" i="2"/>
  <c r="N154" i="2"/>
  <c r="N153" i="2"/>
  <c r="N146" i="2"/>
  <c r="N145" i="2"/>
  <c r="N124" i="2" l="1"/>
  <c r="N171" i="2" l="1"/>
  <c r="N35" i="2"/>
  <c r="M35" i="2"/>
  <c r="L35" i="2"/>
  <c r="K35" i="2"/>
  <c r="J35" i="2"/>
  <c r="I35" i="2"/>
  <c r="H35" i="2"/>
  <c r="F35" i="2"/>
  <c r="M123" i="1" l="1"/>
  <c r="H109" i="2"/>
  <c r="F109" i="2"/>
  <c r="J102" i="2"/>
  <c r="H102" i="2"/>
  <c r="F102" i="2"/>
  <c r="L84" i="2"/>
  <c r="J84" i="2"/>
  <c r="H84" i="2"/>
  <c r="F84" i="2"/>
  <c r="N84" i="2" l="1"/>
  <c r="L51" i="2"/>
  <c r="J51" i="2"/>
  <c r="H51" i="2"/>
  <c r="N51" i="2" s="1"/>
  <c r="F51" i="2"/>
  <c r="J17" i="2" l="1"/>
  <c r="L17" i="2" s="1"/>
  <c r="L81" i="2"/>
  <c r="L82" i="2"/>
  <c r="L83" i="2"/>
  <c r="J81" i="2"/>
  <c r="J82" i="2"/>
  <c r="J83" i="2"/>
  <c r="L80" i="2"/>
  <c r="J80" i="2"/>
  <c r="J120" i="2"/>
  <c r="L120" i="2" s="1"/>
  <c r="J114" i="2"/>
  <c r="N50" i="2"/>
  <c r="N73" i="2"/>
  <c r="N56" i="2"/>
  <c r="N58" i="2"/>
  <c r="N30" i="2"/>
  <c r="J20" i="2"/>
  <c r="N133" i="2"/>
  <c r="J130" i="2"/>
  <c r="L130" i="2" s="1"/>
  <c r="L20" i="2" l="1"/>
  <c r="N47" i="2"/>
  <c r="L114" i="2"/>
  <c r="L109" i="2" s="1"/>
  <c r="J113" i="2"/>
  <c r="J109" i="2" s="1"/>
  <c r="J31" i="2"/>
  <c r="L31" i="2" s="1"/>
  <c r="J21" i="2"/>
  <c r="L21" i="2" s="1"/>
  <c r="P41" i="2"/>
  <c r="N41" i="2"/>
  <c r="N67" i="2"/>
  <c r="N68" i="2"/>
  <c r="N169" i="2"/>
  <c r="J18" i="2" l="1"/>
  <c r="L18" i="2"/>
  <c r="N66" i="2"/>
  <c r="P16" i="1"/>
  <c r="N66" i="1"/>
  <c r="N18" i="2" l="1"/>
  <c r="N72" i="2"/>
  <c r="N73" i="1"/>
  <c r="O73" i="1" s="1"/>
  <c r="M70" i="1"/>
  <c r="M65" i="1"/>
  <c r="N175" i="2"/>
  <c r="N174" i="2"/>
  <c r="N173" i="2"/>
  <c r="N172" i="2"/>
  <c r="N170" i="2"/>
  <c r="N71" i="2" l="1"/>
  <c r="G75" i="1"/>
  <c r="G67" i="1"/>
  <c r="N135" i="2"/>
  <c r="N137" i="2"/>
  <c r="N125" i="2"/>
  <c r="N81" i="2"/>
  <c r="N80" i="2"/>
  <c r="N79" i="2"/>
  <c r="N78" i="2"/>
  <c r="N142" i="2" l="1"/>
  <c r="N141" i="2"/>
  <c r="N140" i="2"/>
  <c r="N139" i="2"/>
  <c r="N131" i="2"/>
  <c r="N130" i="2"/>
  <c r="N129" i="2"/>
  <c r="N128" i="2"/>
  <c r="N127" i="2"/>
  <c r="N126" i="2"/>
  <c r="N123" i="2"/>
  <c r="N122" i="2"/>
  <c r="N121" i="2"/>
  <c r="N120" i="2"/>
  <c r="N119" i="2"/>
  <c r="N118" i="2"/>
  <c r="N117" i="2"/>
  <c r="N114" i="2"/>
  <c r="N113" i="2"/>
  <c r="N112" i="2"/>
  <c r="N111" i="2"/>
  <c r="N109" i="2"/>
  <c r="N106" i="2"/>
  <c r="N105" i="2"/>
  <c r="N104" i="2"/>
  <c r="N107" i="2"/>
  <c r="N101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3" i="2"/>
  <c r="N82" i="2"/>
  <c r="N77" i="2"/>
  <c r="N64" i="2"/>
  <c r="N63" i="2"/>
  <c r="N55" i="2"/>
  <c r="N54" i="2"/>
  <c r="N53" i="2"/>
  <c r="N49" i="2"/>
  <c r="N48" i="2"/>
  <c r="N40" i="2"/>
  <c r="N39" i="2"/>
  <c r="N31" i="2"/>
  <c r="N32" i="2"/>
  <c r="N33" i="2"/>
  <c r="N34" i="2"/>
  <c r="N29" i="2"/>
  <c r="N26" i="2"/>
  <c r="N22" i="2"/>
  <c r="N21" i="2"/>
  <c r="N20" i="2"/>
  <c r="N19" i="2"/>
  <c r="N17" i="2"/>
  <c r="N16" i="2"/>
  <c r="N15" i="2"/>
  <c r="F137" i="2"/>
  <c r="L115" i="2"/>
  <c r="N115" i="2" s="1"/>
  <c r="F115" i="2"/>
  <c r="L102" i="2"/>
  <c r="H28" i="2"/>
  <c r="F18" i="2"/>
  <c r="N45" i="2" l="1"/>
  <c r="N102" i="2"/>
  <c r="N28" i="2"/>
  <c r="N23" i="1"/>
  <c r="O23" i="1" s="1"/>
  <c r="M56" i="1" l="1"/>
  <c r="O212" i="1"/>
  <c r="N74" i="1"/>
  <c r="N70" i="1" s="1"/>
  <c r="M47" i="1"/>
  <c r="M52" i="1" s="1"/>
  <c r="M164" i="1"/>
  <c r="N168" i="1"/>
  <c r="O168" i="1" s="1"/>
  <c r="G168" i="1" s="1"/>
  <c r="N167" i="1"/>
  <c r="O167" i="1" s="1"/>
  <c r="N166" i="1"/>
  <c r="O166" i="1" s="1"/>
  <c r="G166" i="1" s="1"/>
  <c r="N165" i="1"/>
  <c r="O165" i="1" s="1"/>
  <c r="N163" i="1"/>
  <c r="O163" i="1" s="1"/>
  <c r="N161" i="1"/>
  <c r="O161" i="1" s="1"/>
  <c r="O74" i="1" l="1"/>
  <c r="O70" i="1" s="1"/>
  <c r="O164" i="1"/>
  <c r="N164" i="1"/>
  <c r="G167" i="1"/>
  <c r="G165" i="1"/>
  <c r="O162" i="1"/>
  <c r="N162" i="1"/>
  <c r="M162" i="1"/>
  <c r="O160" i="1"/>
  <c r="N160" i="1"/>
  <c r="M160" i="1"/>
  <c r="G163" i="1"/>
  <c r="G161" i="1"/>
  <c r="G74" i="1" l="1"/>
  <c r="O159" i="1"/>
  <c r="O43" i="1" s="1"/>
  <c r="N159" i="1"/>
  <c r="N174" i="1" s="1"/>
  <c r="M159" i="1"/>
  <c r="M43" i="1" s="1"/>
  <c r="G164" i="1"/>
  <c r="G162" i="1"/>
  <c r="G160" i="1"/>
  <c r="N39" i="1"/>
  <c r="O39" i="1" s="1"/>
  <c r="N37" i="1"/>
  <c r="O37" i="1" s="1"/>
  <c r="N35" i="1"/>
  <c r="O35" i="1" s="1"/>
  <c r="N33" i="1"/>
  <c r="O33" i="1" s="1"/>
  <c r="O174" i="1" l="1"/>
  <c r="M174" i="1"/>
  <c r="G159" i="1"/>
  <c r="N43" i="1"/>
  <c r="G43" i="1" s="1"/>
  <c r="G23" i="1"/>
  <c r="K10" i="1"/>
  <c r="G174" i="1" l="1"/>
  <c r="K202" i="1"/>
  <c r="L202" i="1"/>
  <c r="M94" i="1" l="1"/>
  <c r="M81" i="1"/>
  <c r="M78" i="1" l="1"/>
  <c r="M135" i="1"/>
  <c r="M22" i="1" l="1"/>
  <c r="M18" i="1" s="1"/>
  <c r="M15" i="1" s="1"/>
  <c r="M107" i="1" l="1"/>
  <c r="M105" i="1" s="1"/>
  <c r="M157" i="1" s="1"/>
  <c r="N107" i="1"/>
  <c r="O107" i="1"/>
  <c r="G50" i="1"/>
  <c r="G48" i="1"/>
  <c r="G41" i="1"/>
  <c r="G29" i="1"/>
  <c r="G21" i="1"/>
  <c r="M31" i="1"/>
  <c r="N19" i="1"/>
  <c r="G73" i="1"/>
  <c r="M68" i="1"/>
  <c r="N68" i="1"/>
  <c r="O68" i="1"/>
  <c r="N51" i="1"/>
  <c r="O51" i="1" s="1"/>
  <c r="N31" i="1" l="1"/>
  <c r="O19" i="1"/>
  <c r="M40" i="1"/>
  <c r="G34" i="1"/>
  <c r="O30" i="1"/>
  <c r="N30" i="1"/>
  <c r="M30" i="1"/>
  <c r="M11" i="1" s="1"/>
  <c r="M204" i="1" s="1"/>
  <c r="P205" i="1" s="1"/>
  <c r="G36" i="1"/>
  <c r="N16" i="1"/>
  <c r="Q16" i="1" s="1"/>
  <c r="Q17" i="1" s="1"/>
  <c r="O31" i="1"/>
  <c r="G35" i="1"/>
  <c r="N49" i="1"/>
  <c r="M46" i="1" l="1"/>
  <c r="M45" i="1" s="1"/>
  <c r="M24" i="1" s="1"/>
  <c r="G38" i="1"/>
  <c r="O49" i="1"/>
  <c r="N47" i="1"/>
  <c r="N52" i="1" s="1"/>
  <c r="N46" i="1" s="1"/>
  <c r="N45" i="1" s="1"/>
  <c r="N24" i="1" s="1"/>
  <c r="O16" i="1"/>
  <c r="M28" i="1"/>
  <c r="N11" i="1"/>
  <c r="N204" i="1" s="1"/>
  <c r="N28" i="1"/>
  <c r="O11" i="1"/>
  <c r="O204" i="1" s="1"/>
  <c r="O28" i="1"/>
  <c r="G49" i="1"/>
  <c r="G17" i="1"/>
  <c r="G16" i="1"/>
  <c r="N65" i="1"/>
  <c r="N76" i="1" s="1"/>
  <c r="O66" i="1"/>
  <c r="O65" i="1" s="1"/>
  <c r="O76" i="1" s="1"/>
  <c r="G32" i="1"/>
  <c r="G121" i="1"/>
  <c r="R16" i="1" l="1"/>
  <c r="O47" i="1"/>
  <c r="O52" i="1" s="1"/>
  <c r="O46" i="1" s="1"/>
  <c r="O45" i="1" s="1"/>
  <c r="O24" i="1" s="1"/>
  <c r="P52" i="1"/>
  <c r="Q52" i="1" s="1"/>
  <c r="G204" i="1"/>
  <c r="G66" i="1"/>
  <c r="G33" i="1"/>
  <c r="G72" i="1" l="1"/>
  <c r="G51" i="1"/>
  <c r="G39" i="1"/>
  <c r="G37" i="1"/>
  <c r="G19" i="1"/>
  <c r="G138" i="1" l="1"/>
  <c r="G137" i="1"/>
  <c r="G136" i="1"/>
  <c r="G59" i="1"/>
  <c r="G58" i="1"/>
  <c r="N93" i="1" l="1"/>
  <c r="O93" i="1" s="1"/>
  <c r="G57" i="1"/>
  <c r="N61" i="1"/>
  <c r="O61" i="1" s="1"/>
  <c r="N95" i="1"/>
  <c r="N124" i="1"/>
  <c r="G20" i="1"/>
  <c r="L22" i="1"/>
  <c r="L15" i="1" s="1"/>
  <c r="L10" i="1" s="1"/>
  <c r="L14" i="1" l="1"/>
  <c r="N22" i="1"/>
  <c r="N139" i="1"/>
  <c r="M127" i="1"/>
  <c r="O124" i="1"/>
  <c r="O123" i="1" s="1"/>
  <c r="O105" i="1" s="1"/>
  <c r="N123" i="1"/>
  <c r="N105" i="1" s="1"/>
  <c r="O95" i="1"/>
  <c r="O94" i="1" s="1"/>
  <c r="N94" i="1"/>
  <c r="N60" i="1"/>
  <c r="M62" i="1"/>
  <c r="M55" i="1" s="1"/>
  <c r="M54" i="1" s="1"/>
  <c r="M25" i="1" s="1"/>
  <c r="G61" i="1"/>
  <c r="L42" i="1"/>
  <c r="N81" i="1"/>
  <c r="L68" i="1"/>
  <c r="G134" i="1"/>
  <c r="G132" i="1"/>
  <c r="G131" i="1"/>
  <c r="G130" i="1"/>
  <c r="G129" i="1"/>
  <c r="G128" i="1"/>
  <c r="G125" i="1"/>
  <c r="G120" i="1"/>
  <c r="G118" i="1"/>
  <c r="G117" i="1"/>
  <c r="G116" i="1"/>
  <c r="G115" i="1"/>
  <c r="G114" i="1"/>
  <c r="G113" i="1"/>
  <c r="G112" i="1"/>
  <c r="G111" i="1"/>
  <c r="G110" i="1"/>
  <c r="G109" i="1"/>
  <c r="G108" i="1"/>
  <c r="G106" i="1"/>
  <c r="G104" i="1"/>
  <c r="G103" i="1"/>
  <c r="G102" i="1"/>
  <c r="G101" i="1"/>
  <c r="G100" i="1"/>
  <c r="G99" i="1"/>
  <c r="G97" i="1"/>
  <c r="G96" i="1"/>
  <c r="G92" i="1"/>
  <c r="G91" i="1"/>
  <c r="G90" i="1"/>
  <c r="G89" i="1"/>
  <c r="G88" i="1"/>
  <c r="G87" i="1"/>
  <c r="G86" i="1"/>
  <c r="G85" i="1"/>
  <c r="G84" i="1"/>
  <c r="G83" i="1"/>
  <c r="G82" i="1"/>
  <c r="G80" i="1"/>
  <c r="G79" i="1"/>
  <c r="G12" i="1"/>
  <c r="L11" i="1"/>
  <c r="O81" i="1" l="1"/>
  <c r="O78" i="1" s="1"/>
  <c r="N78" i="1"/>
  <c r="G124" i="1"/>
  <c r="G123" i="1" s="1"/>
  <c r="O22" i="1"/>
  <c r="O18" i="1" s="1"/>
  <c r="O15" i="1" s="1"/>
  <c r="N18" i="1"/>
  <c r="N15" i="1" s="1"/>
  <c r="G22" i="1"/>
  <c r="L45" i="1"/>
  <c r="L24" i="1" s="1"/>
  <c r="O60" i="1"/>
  <c r="N56" i="1"/>
  <c r="N62" i="1" s="1"/>
  <c r="M42" i="1"/>
  <c r="O139" i="1"/>
  <c r="N135" i="1"/>
  <c r="G98" i="1"/>
  <c r="J204" i="1"/>
  <c r="N55" i="1" l="1"/>
  <c r="N127" i="1"/>
  <c r="N126" i="1" s="1"/>
  <c r="N157" i="1" s="1"/>
  <c r="L25" i="1"/>
  <c r="O135" i="1"/>
  <c r="O127" i="1" s="1"/>
  <c r="O126" i="1" s="1"/>
  <c r="O157" i="1" s="1"/>
  <c r="G139" i="1"/>
  <c r="O56" i="1"/>
  <c r="O62" i="1" s="1"/>
  <c r="O55" i="1" s="1"/>
  <c r="O54" i="1" s="1"/>
  <c r="O25" i="1" s="1"/>
  <c r="G60" i="1"/>
  <c r="N54" i="1" l="1"/>
  <c r="N25" i="1" s="1"/>
  <c r="G55" i="1"/>
  <c r="N42" i="1"/>
  <c r="G135" i="1"/>
  <c r="M14" i="1"/>
  <c r="O42" i="1"/>
  <c r="G95" i="1"/>
  <c r="G93" i="1"/>
  <c r="M76" i="1" l="1"/>
  <c r="M203" i="1" s="1"/>
  <c r="G71" i="1"/>
  <c r="N14" i="1"/>
  <c r="O14" i="1"/>
  <c r="G81" i="1"/>
  <c r="G94" i="1"/>
  <c r="M64" i="1" l="1"/>
  <c r="G47" i="1"/>
  <c r="G30" i="1"/>
  <c r="M202" i="1" l="1"/>
  <c r="P203" i="1" s="1"/>
  <c r="M213" i="1"/>
  <c r="G18" i="1"/>
  <c r="M26" i="1"/>
  <c r="G107" i="1"/>
  <c r="G119" i="1"/>
  <c r="G70" i="1" l="1"/>
  <c r="G46" i="1"/>
  <c r="G52" i="1"/>
  <c r="N64" i="1"/>
  <c r="N26" i="1" s="1"/>
  <c r="O64" i="1"/>
  <c r="O26" i="1" s="1"/>
  <c r="G15" i="1"/>
  <c r="H204" i="1"/>
  <c r="G11" i="1"/>
  <c r="L64" i="1" l="1"/>
  <c r="L26" i="1" s="1"/>
  <c r="G24" i="1"/>
  <c r="G45" i="1"/>
  <c r="H157" i="1"/>
  <c r="I204" i="1"/>
  <c r="G65" i="1"/>
  <c r="G56" i="1"/>
  <c r="H203" i="1" l="1"/>
  <c r="H202" i="1" s="1"/>
  <c r="H10" i="1"/>
  <c r="G62" i="1"/>
  <c r="G76" i="1"/>
  <c r="G64" i="1" l="1"/>
  <c r="L40" i="1"/>
  <c r="G127" i="1"/>
  <c r="G26" i="1"/>
  <c r="G28" i="1"/>
  <c r="J157" i="1"/>
  <c r="J10" i="1" s="1"/>
  <c r="G42" i="1" l="1"/>
  <c r="G126" i="1"/>
  <c r="L78" i="1"/>
  <c r="I157" i="1"/>
  <c r="G157" i="1" s="1"/>
  <c r="I203" i="1" l="1"/>
  <c r="I202" i="1" s="1"/>
  <c r="I10" i="1"/>
  <c r="J203" i="1"/>
  <c r="G25" i="1"/>
  <c r="G54" i="1"/>
  <c r="N27" i="1"/>
  <c r="M27" i="1"/>
  <c r="N40" i="1"/>
  <c r="L27" i="1"/>
  <c r="G31" i="1"/>
  <c r="M10" i="1" l="1"/>
  <c r="P204" i="1" s="1"/>
  <c r="N10" i="1"/>
  <c r="N13" i="1" s="1"/>
  <c r="J202" i="1"/>
  <c r="L13" i="1"/>
  <c r="M13" i="1"/>
  <c r="O40" i="1"/>
  <c r="G40" i="1" s="1"/>
  <c r="G105" i="1"/>
  <c r="K13" i="1"/>
  <c r="G14" i="1"/>
  <c r="M211" i="1" l="1"/>
  <c r="N203" i="1"/>
  <c r="O203" i="1"/>
  <c r="O213" i="1" s="1"/>
  <c r="O27" i="1"/>
  <c r="O10" i="1" s="1"/>
  <c r="G78" i="1"/>
  <c r="G203" i="1" l="1"/>
  <c r="N211" i="1"/>
  <c r="N213" i="1"/>
  <c r="G27" i="1"/>
  <c r="G10" i="1" s="1"/>
  <c r="O211" i="1"/>
  <c r="N202" i="1"/>
  <c r="Q203" i="1" s="1"/>
  <c r="G202" i="1"/>
  <c r="O202" i="1"/>
  <c r="R203" i="1" s="1"/>
  <c r="O13" i="1" l="1"/>
  <c r="G13" i="1" s="1"/>
</calcChain>
</file>

<file path=xl/sharedStrings.xml><?xml version="1.0" encoding="utf-8"?>
<sst xmlns="http://schemas.openxmlformats.org/spreadsheetml/2006/main" count="1984" uniqueCount="512">
  <si>
    <t>№ п/п</t>
  </si>
  <si>
    <t>Цели, задачи, наименование программных мероприятий</t>
  </si>
  <si>
    <t>Планируемые расходы, руб.</t>
  </si>
  <si>
    <t>Всего</t>
  </si>
  <si>
    <t>2017 г.</t>
  </si>
  <si>
    <t>2019 г.</t>
  </si>
  <si>
    <t>2018 г.</t>
  </si>
  <si>
    <t>Администрации районов города</t>
  </si>
  <si>
    <t xml:space="preserve">Муниципальная программа "Безопасность" </t>
  </si>
  <si>
    <t>х</t>
  </si>
  <si>
    <t>всего</t>
  </si>
  <si>
    <t>Управление по коммунальному хозяйству и благоустройству администрации муниципального образования «Город Астрахань»</t>
  </si>
  <si>
    <t>Администрация муниципального образования «Город Астрахань» (управление по связям с общественностью)</t>
  </si>
  <si>
    <t>Бюджет АО</t>
  </si>
  <si>
    <t>УМВД России по г. Астрахани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</si>
  <si>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«Город Астрахань»</t>
  </si>
  <si>
    <t>Подпрограмма 4. Профилактика правонарушений, коррупции, экстремизма и терроризма</t>
  </si>
  <si>
    <t>Администрации районов  города</t>
  </si>
  <si>
    <t>УМВД России по городу Астрахани</t>
  </si>
  <si>
    <t xml:space="preserve">Администрации районов города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</si>
  <si>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УМВД России по г. Астрахани»</t>
  </si>
  <si>
    <t xml:space="preserve">Итого по
Программе:
</t>
  </si>
  <si>
    <t xml:space="preserve">2016 г. </t>
  </si>
  <si>
    <t xml:space="preserve">2020 г. </t>
  </si>
  <si>
    <t>муниципального образования "Город Астрахань" "Безопасность"</t>
  </si>
  <si>
    <t>Управление по коммунальному хозяйству и благоустройству администрации МО «Город Астрахань»; МБУ г. Астрахани «АСЦ»</t>
  </si>
  <si>
    <t>Управление по коммунальному хозяйству и благоустройству администрации муниципального образования «Город Астрахань»; МБУ г. Астрахани «АСЦ»</t>
  </si>
  <si>
    <t>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СПИД»; ГБУЗ АО «Центр медицинской профилактики»)</t>
  </si>
  <si>
    <t>Мероприятие 1.3.1. Проведение оперативно - профилактических рейдов по выявлению на территории досуговых учреждений и культурно - развлекательных центров несовершеннолетних, находящихся в алкогольном или наркотическом опьянении</t>
  </si>
  <si>
    <t>Антинаркотическая комиссия при администрации   муниципального образования «Город Астрахань»</t>
  </si>
  <si>
    <t>Администрация муниципального образования «Город Астрахань» (управление по связям с общественностью), в т.ч.</t>
  </si>
  <si>
    <t xml:space="preserve">Управление  образования  администрации муниципального образования «Город Астрахань», УМВД России по г. Астрахани </t>
  </si>
  <si>
    <t>Управление образования администрации муниципального образования «Город Астрахань»</t>
  </si>
  <si>
    <t>Управление образования администрации муници-пального образования «Город Астрахань»</t>
  </si>
  <si>
    <t>Управление  образования администрации муниципального образования «Город Астрахань»</t>
  </si>
  <si>
    <t xml:space="preserve">Распределение расходов на реализацию муниципальной Программы </t>
  </si>
  <si>
    <t>Антинаркотическая комиссия при администрации МО «Город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</t>
  </si>
  <si>
    <t>Антинаркотическая комиссия при администрации МО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</si>
  <si>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УМВД России по г. Астрахани; ГБУЗ по АО «Областной центр профилактики и борьбы со СПИДом»; управление ГБУЗ АО «Центр медицинской профилактики»</t>
  </si>
  <si>
    <t>Управление по коммунальному хозяйству и благоустройству администрации муниципального образования «Город Астрахань», управление  образования администрации муниципального образования «Город Астрахань»</t>
  </si>
  <si>
    <t>Управление по коммунальному хозяйству и благоустройству  администрации муниципального образования «Город Астрахань»</t>
  </si>
  <si>
    <t>Подпрограмма 1. Пожарная безопасность муниципального образования «Город Астрахань»</t>
  </si>
  <si>
    <t>Управление по коммунальному хозяйству и благоустройству администрации МО "Город Астрахань"</t>
  </si>
  <si>
    <t>2021 г.</t>
  </si>
  <si>
    <t>2022 г.</t>
  </si>
  <si>
    <t>2023 г.</t>
  </si>
  <si>
    <t>Источники финансирования</t>
  </si>
  <si>
    <t>не требует финансирования</t>
  </si>
  <si>
    <t>не трубует финансирования</t>
  </si>
  <si>
    <t>не требует финансирвания</t>
  </si>
  <si>
    <t>ГРБС (ведомство)</t>
  </si>
  <si>
    <t>целевой статьи</t>
  </si>
  <si>
    <t xml:space="preserve">Администрации районов города; управление образования администрации муниципального образования «Город  Астрахань»
</t>
  </si>
  <si>
    <t xml:space="preserve"> </t>
  </si>
  <si>
    <t>Управление по связям с общественностью; управление муниципальной службы и кадров;  управление по коммунальному хозяйству и благоустройству администрации муниципального образования «Город Астрахань»; администрации районов города; управление образования; МБУ г. Астрахани «АСЦ».</t>
  </si>
  <si>
    <t xml:space="preserve"> Приложение 2 к муниципальной программе  муниципального образования  "Город Астрахань"  "Безопасность"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</si>
  <si>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Администрация                                                                                                                                                                                         Кировского района</t>
  </si>
  <si>
    <t xml:space="preserve">Администрация                                                                                                                                                                                              Советского района </t>
  </si>
  <si>
    <t>Администрация                                                                                                                                                                                          Трусовского района</t>
  </si>
  <si>
    <t>Администрация                                                                                                                                                                                            Ленинского района</t>
  </si>
  <si>
    <t>Антинаркотическая комиссия при администрации муниципального образования 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</t>
  </si>
  <si>
    <t>не требуют финансирования</t>
  </si>
  <si>
    <t xml:space="preserve">Бюджет МО «Город Астрахань»
</t>
  </si>
  <si>
    <t>Бюджет МО «Город Астрахань»</t>
  </si>
  <si>
    <t>Администрация муниципального образования «Город Астрахань» (управление муниципальной службы и кадров);администрации районов города</t>
  </si>
  <si>
    <t>Управление по коммунальному хозяйству и благоустройству администрации муниципального образования «Город Астрахань»; управление  образования  администрации муниципального образования «Город Астрахань»</t>
  </si>
  <si>
    <t>Администрация муниципального образования «Город Астрахань» (управление по связям с общественностью) управление по коммунальному хозяйству и благоустройству администрации муниципального образования «Город Астрахань» администрации районов города</t>
  </si>
  <si>
    <t>Администрация 
Советского района</t>
  </si>
  <si>
    <t>Администрация
Трусовского района</t>
  </si>
  <si>
    <t>Администрация
Ленинского района</t>
  </si>
  <si>
    <t>Администрации
районов города; управление образования  администрации муниципального образования «Город Астрахань»</t>
  </si>
  <si>
    <t>Администрации
районов города</t>
  </si>
  <si>
    <t>Администрация 
Кировского района</t>
  </si>
  <si>
    <t>Итого по
Подпрограмме 2:</t>
  </si>
  <si>
    <t>Бюджет Астраханской области</t>
  </si>
  <si>
    <t xml:space="preserve">Администрация муниципального образования «Город Астрахань»  (управление по связям с общественностью); управление образования администрации муниципального образования «Город Астрахань»; администрации районов города </t>
  </si>
  <si>
    <t>Администрация муниципального образования «Город Астрахань» (управление по связям с общественностью); управление по коммунальному хозяйству и благоустройству администрации муниципального образования «Город Астрахань»  администрации районов города</t>
  </si>
  <si>
    <t>Управление по коммунальному  хозяйству и благоустройству администрации муниципального образования «Город Астрахань»; МБУ г. Астрахани «АСЦ»</t>
  </si>
  <si>
    <t>Администрация муниципального образования «Город Астрахань» (управление по связям с общественностью); 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</si>
  <si>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Администрация муниципального образования  «Город Астрахань» (управление по связям с общественностью); администрации районов города; 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</si>
  <si>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Администрация муниципального образования  «Город Астрахань» (управление по связям с общественностью); администрации районов города; управление 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</si>
  <si>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Управление  образования  администрации муниципального образования «Город Астрахань»;  УМВД России по г. Астрахани</t>
  </si>
  <si>
    <t>Администрация  муниципального образования «Город Астрахань» (управление по связям с общественностью)</t>
  </si>
  <si>
    <t>Администрации районов города;  управление образования администрации муниципального образования «Город Астрахань»</t>
  </si>
  <si>
    <t xml:space="preserve">Антинаркотическая комиссия при администрации  муниципального образования «Город Астрахань» </t>
  </si>
  <si>
    <t xml:space="preserve">Антинаркотическая комиссия при администрации    муниципального образования «Город Астрахань» </t>
  </si>
  <si>
    <t>Антинаркотическая комиссия при администрации    муниципального образования «Город Астрахань»; ГБУЗ АО «Областной нарколо-гический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</si>
  <si>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Администрация   муниципального образования «Город Астрахань» (управление  по связям с общественностью); управление образования администрации муниципального образования «Город Астрахань»; администрации районов города; МБУ г. Астрахани.</t>
  </si>
  <si>
    <t xml:space="preserve">Управление  образования администрации муниципального образования «Город Астрахань» </t>
  </si>
  <si>
    <t>Администрация муниципального образования «Город Астрахань» (управление по связям с общественностью); управление образования администрации муниципального образования «Город Астрахань»</t>
  </si>
  <si>
    <t>УМВД России по  г. Астрахани</t>
  </si>
  <si>
    <t xml:space="preserve">Управление  образования администрации муниципального образования «Город Астрахань»;  администрации районов города                                   </t>
  </si>
  <si>
    <t xml:space="preserve">Администрация муниципального образования «Город Астрахань» (управление по связям с общественностью); управление образования администрации муниципального образования «Город Астрахань»;  администрации районов города </t>
  </si>
  <si>
    <t xml:space="preserve">Администрация муниципального образования «Город Астрахань» (управление муниципальной службы и кадров)
</t>
  </si>
  <si>
    <t>Администрация муниципального образования «Город Астрахань»(управление муниципальной службы и кадров)</t>
  </si>
  <si>
    <t>Администрация муниципального образования «Город Астрахань» (управление муниципальной службы и кадров)</t>
  </si>
  <si>
    <t>Администрация Кировского района</t>
  </si>
  <si>
    <t>Администрация Советского района</t>
  </si>
  <si>
    <t>Администрация Трусовского района</t>
  </si>
  <si>
    <t>Администрация  Ленинского района</t>
  </si>
  <si>
    <t>Администрация муниципального образования   «Город Астрахань»  (управление муниципальной службы и кадров); администрации районов города</t>
  </si>
  <si>
    <t>Администрация муниципального образования «Город Астрахань» (управление муниципальной службы и кадров); администрации районов города</t>
  </si>
  <si>
    <t>Управление по коммунальному хозяйству и благоустройству администрации муниципального образования «Город Астрахань»; управление образования администрации муниципального образования «Город Астрахань»</t>
  </si>
  <si>
    <t>Администрация муниципального образования «Город Астрахань»МБУ г. Астрахани «Автобаза администрации г. Астрахани</t>
  </si>
  <si>
    <t>Управление по коммунальному хозяйству и благоустройству  администрации муниципального образования «Город Астрахань» МБУ г. Астрахани «АСЦ»</t>
  </si>
  <si>
    <t>Итого по
Подпрограмме 3:</t>
  </si>
  <si>
    <t>Подпрограмма 5 Совершенствование системы гражданской обороны в муниципальном образовании Город Астрахань"</t>
  </si>
  <si>
    <t>Итого по
Подпрограмме 4:</t>
  </si>
  <si>
    <t>Итого по Подпрограмме 5</t>
  </si>
  <si>
    <t>Администрация МО "Город Астрахань" (отдел мобилизационной подготовки и гражданской обороны)</t>
  </si>
  <si>
    <t>ИТОГО</t>
  </si>
  <si>
    <t>Подпрограмма 3.  Построение аппаратно-программного комплекса «Безопасный город» на территории муниципального образования «Город Астрахань»</t>
  </si>
  <si>
    <t>Итого по
Подпрограмме 1:</t>
  </si>
  <si>
    <t>Итого по Цели 1:</t>
  </si>
  <si>
    <t>Ответственные 
исполнители, соисполнители, 
участники</t>
  </si>
  <si>
    <t>Управление  образования
администрации муниципального образования «Город Астрахань»</t>
  </si>
  <si>
    <t>Управление  образования администрации муниципального образования «Город Астрахань». Администрации районов города</t>
  </si>
  <si>
    <t xml:space="preserve">Перечень </t>
  </si>
  <si>
    <t xml:space="preserve"> программных мероприятий, показателей (индикаторов) и результатов </t>
  </si>
  <si>
    <t>муниципальной Программы муниципального образования "Город Астрахань" "Безопасность"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</si>
  <si>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</si>
  <si>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</si>
  <si>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</si>
  <si>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</si>
  <si>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Отчётный             2019 год</t>
  </si>
  <si>
    <t>Текущий 2020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</si>
  <si>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</si>
  <si>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</si>
  <si>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2021 год</t>
  </si>
  <si>
    <t>2022 год</t>
  </si>
  <si>
    <t>2023год</t>
  </si>
  <si>
    <t>в том числе на 01.07</t>
  </si>
  <si>
    <t>в том числе         на 01.07</t>
  </si>
  <si>
    <t>Муниципальная программа муниципального образования  "Город Астрахань" "Безопасность"</t>
  </si>
  <si>
    <t>%</t>
  </si>
  <si>
    <t>-</t>
  </si>
  <si>
    <t>Администрация муниципального образования «Город Астрахань» (управление по связям с общественностью);
управление по коммунальному хозяйству и благоустройству администрации муниципального образования «Город Астрахань», администрации районов города</t>
  </si>
  <si>
    <t>шт.</t>
  </si>
  <si>
    <t xml:space="preserve">Администрация муниципального образования «Город Астрахань» (управление по связям с общественностью); 
Администрации муниципального образования "Город Астрахань"
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</si>
  <si>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</si>
  <si>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</si>
  <si>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</si>
  <si>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</si>
  <si>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 xml:space="preserve">Администрации районов города;
управление образования администрации муниципального образования «Город 
Астрахань»
</t>
  </si>
  <si>
    <t xml:space="preserve">Управление по 
коммунальному 
хозяйству и благоустройству администрации муниципального образования «Город Астрахань»; 
МБУ г. Астрахани «АСЦ»
</t>
  </si>
  <si>
    <t>чел.</t>
  </si>
  <si>
    <t>Администрации муниципального образования "Город Астрахань"</t>
  </si>
  <si>
    <t>Администрация Ленинского района</t>
  </si>
  <si>
    <t>ед.</t>
  </si>
  <si>
    <t>Подпрограмма 1. Пожарная безопасность муниципального образования "Город Астрахань"</t>
  </si>
  <si>
    <t xml:space="preserve">Администрации районов города
</t>
  </si>
  <si>
    <t>в том числе:</t>
  </si>
  <si>
    <t xml:space="preserve">администрации муниципального образования "Город Астрахань"
</t>
  </si>
  <si>
    <t>Подпрограмма 3. Построение аппаратно-программного комплекса "Безопасный город" на территории муниципального образования "Город Астрахань".</t>
  </si>
  <si>
    <t>сутки</t>
  </si>
  <si>
    <t xml:space="preserve">Управление по коммунальному хозяйству и благоустройству администрации муниципального образования «Город Астрахань»
</t>
  </si>
  <si>
    <t>Подпрограмма 4. Профилактика правонарушений, коррупции, экстремизма и терроризма.</t>
  </si>
  <si>
    <t xml:space="preserve">Управление образования и науке образования администрации муниципального образования «Город Астрахань»; УМВД России  по г. Астрахани 
</t>
  </si>
  <si>
    <t xml:space="preserve">Администрация муниципального образования «Город Астрахань»
(управление по связям с общественностью)
</t>
  </si>
  <si>
    <t xml:space="preserve">Управление образования
администрации муниципального образования «Город Астрахань»
</t>
  </si>
  <si>
    <t>Управление по коммунальному хозяйству и благоустройству администрации муниципального образования «Город Астрахань», управление образования администрации муниципального образования «Город Астрахань»</t>
  </si>
  <si>
    <t xml:space="preserve">Управление образования 
администрации муниципального образования
«Город Астрахань»
</t>
  </si>
  <si>
    <t>Антинаркотическая комиссия при администрации муниципального образования «Город Астрахань»</t>
  </si>
  <si>
    <t>га</t>
  </si>
  <si>
    <t xml:space="preserve">Управление образования 
администрации муниципального образования «Город Астрахань»
</t>
  </si>
  <si>
    <t>Администрации районов города,                                                                                                                                                                                                                                                               УМВД России по г. Астрахани</t>
  </si>
  <si>
    <t>Управление по коммунальному хозяйству и благоустройству администрации муниципального образования "Город Астрахань"</t>
  </si>
  <si>
    <t xml:space="preserve">Администрация муниципального образования «Город Астрахань»
(управление муниципальной службы и кадров)
</t>
  </si>
  <si>
    <t xml:space="preserve">Администрация муниципального образования «Город Астрахань»
(управление муниципальной службы и кадров; управление информационной политики)
</t>
  </si>
  <si>
    <t xml:space="preserve">Администрация  муниципального образования «Город Астрахань»
(управление муниципальной службы и кадров)
</t>
  </si>
  <si>
    <r>
      <rPr>
        <b/>
        <sz val="12"/>
        <color theme="1"/>
        <rFont val="Times New Roman"/>
        <family val="1"/>
        <charset val="204"/>
      </rPr>
      <t>Цель 1</t>
    </r>
    <r>
      <rPr>
        <sz val="12"/>
        <color theme="1"/>
        <rFont val="Times New Roman"/>
        <family val="1"/>
        <charset val="204"/>
      </rPr>
      <t>.  Комплексное обеспечение безопасности населения и социально-значимых объектов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</si>
  <si>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Решение поставленных задач 
Программы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</si>
  <si>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   Организация транспортного обеспечения мероприятий по безопасности жиз-недеятельности населения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</si>
  <si>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Доля мероприятий по безопасности жизнедея-тельности населения, обеспеченных транспортом
</t>
    </r>
  </si>
  <si>
    <r>
      <rPr>
        <b/>
        <sz val="12"/>
        <color theme="1"/>
        <rFont val="Times New Roman"/>
        <family val="1"/>
        <charset val="204"/>
      </rPr>
      <t xml:space="preserve">Основное мероприятие 1.1.1. </t>
    </r>
    <r>
      <rPr>
        <sz val="12"/>
        <color theme="1"/>
        <rFont val="Times New Roman"/>
        <family val="1"/>
        <charset val="204"/>
      </rPr>
      <t>Транспортное обеспечение мероприятий Программы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</si>
  <si>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мероприятий по безопасности жизнедеятельности населения
</t>
    </r>
  </si>
  <si>
    <r>
      <rPr>
        <b/>
        <sz val="12"/>
        <color theme="1"/>
        <rFont val="Times New Roman"/>
        <family val="1"/>
        <charset val="204"/>
      </rPr>
      <t>Мероприятие 1</t>
    </r>
    <r>
      <rPr>
        <sz val="12"/>
        <color theme="1"/>
        <rFont val="Times New Roman"/>
        <family val="1"/>
        <charset val="204"/>
      </rPr>
      <t>. Обеспечение услугами транспорта для эвакуации пострадавшего населения в результате крупных пожаров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</si>
  <si>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 xml:space="preserve">.
Количество
машино-часов
</t>
    </r>
  </si>
  <si>
    <r>
      <rPr>
        <b/>
        <sz val="12"/>
        <color theme="1"/>
        <rFont val="Times New Roman"/>
        <family val="1"/>
        <charset val="204"/>
      </rPr>
      <t xml:space="preserve">Мероприятие 2. </t>
    </r>
    <r>
      <rPr>
        <sz val="12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экстремизма межнациональных конфликтов, оказанию содействия военному комиссариату города Астрахани при организации и проведении призыва на военную службу призывников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</si>
  <si>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
машино-часов
</t>
    </r>
  </si>
  <si>
    <r>
      <rPr>
        <b/>
        <sz val="12"/>
        <rFont val="Times New Roman"/>
        <family val="1"/>
        <charset val="204"/>
      </rPr>
      <t>Мероприятие 3.</t>
    </r>
    <r>
      <rPr>
        <sz val="12"/>
        <rFont val="Times New Roman"/>
        <family val="1"/>
        <charset val="204"/>
      </rPr>
      <t xml:space="preserve"> Обеспечение услуг транспорта при проведении рейдовых мероприятий по соблюдению законодательства Астраханской области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</si>
  <si>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
Количество
машино-часов
</t>
    </r>
  </si>
  <si>
    <r>
      <rPr>
        <b/>
        <sz val="12"/>
        <color theme="1"/>
        <rFont val="Times New Roman"/>
        <family val="1"/>
        <charset val="204"/>
      </rPr>
      <t xml:space="preserve">Задача 1.2. 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</si>
  <si>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r>
      <rPr>
        <b/>
        <sz val="12"/>
        <color theme="1"/>
        <rFont val="Times New Roman"/>
        <family val="1"/>
        <charset val="204"/>
      </rPr>
      <t xml:space="preserve">Задача 1.4. 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</si>
  <si>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 муниципальной инфраструктуры</t>
    </r>
  </si>
  <si>
    <r>
      <rPr>
        <b/>
        <sz val="12"/>
        <color theme="1"/>
        <rFont val="Times New Roman"/>
        <family val="1"/>
        <charset val="204"/>
      </rPr>
      <t>Задача 1.5.</t>
    </r>
    <r>
      <rPr>
        <sz val="12"/>
        <color theme="1"/>
        <rFont val="Times New Roman"/>
        <family val="1"/>
        <charset val="204"/>
      </rPr>
      <t xml:space="preserve">
Профилактика правонарушений в муниципальном образовании 
"Город Астрахань»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</si>
  <si>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жителей города Астрахани, охваченных работой по профилактике правонарушений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</si>
  <si>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Доля административных санкций от общего количества материалов, рассмотренных КДН  </t>
    </r>
  </si>
  <si>
    <r>
      <rPr>
        <b/>
        <sz val="12"/>
        <color theme="1"/>
        <rFont val="Times New Roman"/>
        <family val="1"/>
        <charset val="204"/>
      </rPr>
      <t>Мероприятие 1.</t>
    </r>
    <r>
      <rPr>
        <sz val="12"/>
        <color theme="1"/>
        <rFont val="Times New Roman"/>
        <family val="1"/>
        <charset val="204"/>
      </rPr>
      <t xml:space="preserve">
Организация деятельности комиссий по делам несовершеннолетних и защите их прав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</si>
  <si>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Количество, проведенных заседаний деятельности комиссий по делам несовершеннолетних  
</t>
    </r>
  </si>
  <si>
    <r>
      <rPr>
        <b/>
        <sz val="12"/>
        <color theme="1"/>
        <rFont val="Times New Roman"/>
        <family val="1"/>
        <charset val="204"/>
      </rPr>
      <t>Задача 1.6.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Астрахань». 
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</si>
  <si>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граждан города Астрахани, охваченных работой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</si>
  <si>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проведенных мероприятий антикоррупционной направленности</t>
    </r>
  </si>
  <si>
    <r>
      <rPr>
        <b/>
        <sz val="12"/>
        <color theme="1"/>
        <rFont val="Times New Roman"/>
        <family val="1"/>
        <charset val="204"/>
      </rPr>
      <t xml:space="preserve">Цель 1. 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</si>
  <si>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 Противопожарная пропаганда среди населения города Астрахани
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</si>
  <si>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Процент населения, ознакомленного мерам пожарной безопасности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</si>
  <si>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Приобретение информационных стендов по пожарной безопасности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</si>
  <si>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информационных стендов по пожарной безопасности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</si>
  <si>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 Количество приобретенной полиграфической продукции по противопожарной тематике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</si>
  <si>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</si>
  <si>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Приобретение наглядной агитации и материально – технических средств для обеспечения безопасности жизнедеятельности населения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</si>
  <si>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аншлагов, плакатов, трафаретов по безопасности населения на водных объектах</t>
    </r>
  </si>
  <si>
    <r>
      <rPr>
        <b/>
        <sz val="12"/>
        <color theme="1"/>
        <rFont val="Times New Roman"/>
        <family val="1"/>
        <charset val="204"/>
      </rPr>
      <t>Показатель 2.</t>
    </r>
    <r>
      <rPr>
        <sz val="12"/>
        <color theme="1"/>
        <rFont val="Times New Roman"/>
        <family val="1"/>
        <charset val="204"/>
      </rPr>
      <t>Количество приобретенных листовок, плакатов и трафаретов   по обеспечению безопасности жизнедеятельности населения</t>
    </r>
  </si>
  <si>
    <r>
      <rPr>
        <b/>
        <sz val="12"/>
        <color theme="1"/>
        <rFont val="Times New Roman"/>
        <family val="1"/>
        <charset val="204"/>
      </rPr>
      <t xml:space="preserve">Показатель 3. </t>
    </r>
    <r>
      <rPr>
        <sz val="12"/>
        <color theme="1"/>
        <rFont val="Times New Roman"/>
        <family val="1"/>
        <charset val="204"/>
      </rPr>
      <t>Приобретение мешкотары, предназначенной для проведения мероприятий по безаварийному пропуску паводковых вод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</si>
  <si>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объектов, муниципальной инфраструктуры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</si>
  <si>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проведенных аварийно-спасательных и других неотложных работ в ходе ликвидации ЧС, а также бытового характера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</si>
  <si>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 Количество принятых звонков центрально-диспетчерской службой 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</si>
  <si>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дежурств, в сутках, проведенных без замечаний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</si>
  <si>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Охват систем жизнеобеспечения населения города Астрахани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</si>
  <si>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
отработанных регламентов
взаимодействия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</si>
  <si>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Доля
подключенных
сегментов АПК «Безопасный город»
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</si>
  <si>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Повышение полноты охвата системами мониторинга 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</si>
  <si>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Количество, внедренных платформ
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</si>
  <si>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 Профилактика правонарушений в муниципальном образовании "Город Астрахань
</t>
    </r>
  </si>
  <si>
    <r>
      <rPr>
        <b/>
        <sz val="12"/>
        <color theme="1"/>
        <rFont val="Times New Roman"/>
        <family val="1"/>
        <charset val="204"/>
      </rPr>
      <t xml:space="preserve">Задача 1.1. </t>
    </r>
    <r>
      <rPr>
        <sz val="12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</si>
  <si>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граждан, участвующих в охране общественного порядка 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</si>
  <si>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>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</si>
  <si>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родителей,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</si>
  <si>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правовых занятиях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</si>
  <si>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МКС</t>
    </r>
  </si>
  <si>
    <r>
      <rPr>
        <b/>
        <sz val="12"/>
        <color theme="1"/>
        <rFont val="Times New Roman"/>
        <family val="1"/>
        <charset val="204"/>
      </rPr>
      <t xml:space="preserve">Мероприятие 1.1.5. </t>
    </r>
    <r>
      <rPr>
        <sz val="12"/>
        <color theme="1"/>
        <rFont val="Times New Roman"/>
        <family val="1"/>
        <charset val="204"/>
      </rPr>
      <t xml:space="preserve"> Организация работы межведомственной комиссии по профилактике правонарушений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</si>
  <si>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комиссий МВКПП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</si>
  <si>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публикаций и репортажей об участии граждан   в охране общественного порядка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</si>
  <si>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размещений на сайте информации о реализации мероприятий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</si>
  <si>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беседах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</si>
  <si>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граждан,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</si>
  <si>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 xml:space="preserve">Мероприятие 1.1.9.  </t>
    </r>
    <r>
      <rPr>
        <sz val="12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</si>
  <si>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поступивших и рассмотренных уведомлений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</si>
  <si>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людей, принявших участие в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</si>
  <si>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 Обеспечение безопасности дорожного движения, в части профилактической работы среди детей и подростков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</si>
  <si>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 и подростков, охваченных профилактической работой</t>
    </r>
  </si>
  <si>
    <r>
      <rPr>
        <b/>
        <sz val="12"/>
        <color theme="1"/>
        <rFont val="Times New Roman"/>
        <family val="1"/>
        <charset val="204"/>
      </rPr>
      <t xml:space="preserve">Мероприятие 1.2.1.  </t>
    </r>
    <r>
      <rPr>
        <sz val="12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 - конкурсов «Безопасное колесо"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</si>
  <si>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смотрах-конкурсах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</si>
  <si>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>Организация в образовательных учреждениях профилактической работы по безопасности дорожного движения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</si>
  <si>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детей в образовательных учреждениях, охваченных профилактической работой по безопасности дорожного движения </t>
    </r>
  </si>
  <si>
    <r>
      <rPr>
        <b/>
        <sz val="12"/>
        <color theme="1"/>
        <rFont val="Times New Roman"/>
        <family val="1"/>
        <charset val="204"/>
      </rPr>
      <t xml:space="preserve">Мероприятие 1.2.3. </t>
    </r>
    <r>
      <rPr>
        <sz val="12"/>
        <color theme="1"/>
        <rFont val="Times New Roman"/>
        <family val="1"/>
        <charset val="204"/>
      </rPr>
      <t>Организация работы комиссии по обеспечению безопасности дорожного движения при администрации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</si>
  <si>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заседаний комиссии по безопасности дорожного движения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</si>
  <si>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</si>
  <si>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проверенных маршрутных такси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</si>
  <si>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учеников, принявших участие в межведомственных антинаркотических лекториях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</si>
  <si>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родителей, принявших участие в родительских собраниях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</si>
  <si>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выявленных и уничтоженных очагов произрастания дикорастущих наркосодержащих растений</t>
    </r>
  </si>
  <si>
    <r>
      <rPr>
        <b/>
        <sz val="12"/>
        <color theme="1"/>
        <rFont val="Times New Roman"/>
        <family val="1"/>
        <charset val="204"/>
      </rPr>
      <t>Цель 2.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Астрахань"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</si>
  <si>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граждан города Астрахани, охваченных работой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</si>
  <si>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Задача 2.1.</t>
    </r>
    <r>
      <rPr>
        <sz val="12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</si>
  <si>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проведенных межведомственных встреч, совещаний, рейдов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</si>
  <si>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 xml:space="preserve">Мероприятие 2.1.1. </t>
    </r>
    <r>
      <rPr>
        <sz val="12"/>
        <color theme="1"/>
        <rFont val="Times New Roman"/>
        <family val="1"/>
        <charset val="204"/>
      </rPr>
      <t xml:space="preserve"> Организация работы антитеррористической комиссии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</si>
  <si>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заседаний комиссии АТК</t>
    </r>
  </si>
  <si>
    <r>
      <rPr>
        <b/>
        <sz val="12"/>
        <color theme="1"/>
        <rFont val="Times New Roman"/>
        <family val="1"/>
        <charset val="204"/>
      </rPr>
      <t xml:space="preserve">Мероприятие 2.1.2. </t>
    </r>
    <r>
      <rPr>
        <sz val="12"/>
        <color theme="1"/>
        <rFont val="Times New Roman"/>
        <family val="1"/>
        <charset val="204"/>
      </rPr>
      <t xml:space="preserve">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</si>
  <si>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детей, принявших участие в беседах, направленных на воспитание у учащихся расовой, национальной, религиозной и политической терпимости</t>
    </r>
  </si>
  <si>
    <r>
      <rPr>
        <b/>
        <sz val="12"/>
        <color theme="1"/>
        <rFont val="Times New Roman"/>
        <family val="1"/>
        <charset val="204"/>
      </rPr>
      <t>Мероприятие 2.1.3.</t>
    </r>
    <r>
      <rPr>
        <sz val="12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ответ-ственности за заведомо ложные сообщения об угрозе совершения террористических актов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</si>
  <si>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детей, принявших участие в профилактических беседах</t>
    </r>
  </si>
  <si>
    <r>
      <rPr>
        <b/>
        <sz val="12"/>
        <color theme="1"/>
        <rFont val="Times New Roman"/>
        <family val="1"/>
        <charset val="204"/>
      </rPr>
      <t xml:space="preserve">Мероприятие 2.1.4.    </t>
    </r>
    <r>
      <rPr>
        <sz val="12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 </t>
    </r>
  </si>
  <si>
    <r>
      <rPr>
        <b/>
        <sz val="12"/>
        <color theme="1"/>
        <rFont val="Times New Roman"/>
        <family val="1"/>
        <charset val="204"/>
      </rPr>
      <t xml:space="preserve">Мероприятие 2.1.5. </t>
    </r>
    <r>
      <rPr>
        <sz val="12"/>
        <color theme="1"/>
        <rFont val="Times New Roman"/>
        <family val="1"/>
        <charset val="204"/>
      </rPr>
      <t xml:space="preserve">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</si>
  <si>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информированных человек о действиях при угрозе возникновения террористических актов
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</si>
  <si>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проведенных проверок по проверке технической укрепленности жилого сектора
</t>
    </r>
  </si>
  <si>
    <r>
      <rPr>
        <b/>
        <sz val="12"/>
        <color theme="1"/>
        <rFont val="Times New Roman"/>
        <family val="1"/>
        <charset val="204"/>
      </rPr>
      <t>Мероприятие 2.1.7.</t>
    </r>
    <r>
      <rPr>
        <sz val="12"/>
        <color theme="1"/>
        <rFont val="Times New Roman"/>
        <family val="1"/>
        <charset val="204"/>
      </rPr>
      <t xml:space="preserve">  Встречи со студентами ВУЗов и СУЗов города по профилактике ксенофобии и экстремизма в молодёжной среде</t>
    </r>
  </si>
  <si>
    <r>
      <rPr>
        <b/>
        <sz val="12"/>
        <color theme="1"/>
        <rFont val="Times New Roman"/>
        <family val="1"/>
        <charset val="204"/>
      </rPr>
      <t xml:space="preserve">Мероприятие 2.1.8. </t>
    </r>
    <r>
      <rPr>
        <sz val="12"/>
        <color theme="1"/>
        <rFont val="Times New Roman"/>
        <family val="1"/>
        <charset val="204"/>
      </rPr>
      <t>Перемещение с территории города и хранение брошенных транспортных средств</t>
    </r>
  </si>
  <si>
    <r>
      <rPr>
        <b/>
        <sz val="12"/>
        <color theme="1"/>
        <rFont val="Times New Roman"/>
        <family val="1"/>
        <charset val="204"/>
      </rPr>
      <t xml:space="preserve">Мероприятие 2.1.9 </t>
    </r>
    <r>
      <rPr>
        <sz val="12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</si>
  <si>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разработанных паспортов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</si>
  <si>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детей и подростков, охваченных работой по правовому воспитанию</t>
    </r>
  </si>
  <si>
    <r>
      <rPr>
        <b/>
        <sz val="12"/>
        <color theme="1"/>
        <rFont val="Times New Roman"/>
        <family val="1"/>
        <charset val="204"/>
      </rPr>
      <t xml:space="preserve">Мероприятие 2.2.1. </t>
    </r>
    <r>
      <rPr>
        <sz val="12"/>
        <color theme="1"/>
        <rFont val="Times New Roman"/>
        <family val="1"/>
        <charset val="204"/>
      </rPr>
      <t xml:space="preserve"> Вовлечение обучающихся образовательных учреждениях города в международное движение «Добрые дети мира»</t>
    </r>
  </si>
  <si>
    <r>
      <rPr>
        <b/>
        <sz val="12"/>
        <color theme="1"/>
        <rFont val="Times New Roman"/>
        <family val="1"/>
        <charset val="204"/>
      </rPr>
      <t>Мероприятие 2.2.2.</t>
    </r>
    <r>
      <rPr>
        <sz val="12"/>
        <color theme="1"/>
        <rFont val="Times New Roman"/>
        <family val="1"/>
        <charset val="204"/>
      </rPr>
      <t xml:space="preserve">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</si>
  <si>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проведенных встреч, совещаний, круглых столов</t>
    </r>
  </si>
  <si>
    <r>
      <rPr>
        <b/>
        <sz val="12"/>
        <color theme="1"/>
        <rFont val="Times New Roman"/>
        <family val="1"/>
        <charset val="204"/>
      </rPr>
      <t xml:space="preserve">Мероприятие 3.1.1.  </t>
    </r>
    <r>
      <rPr>
        <sz val="12"/>
        <color theme="1"/>
        <rFont val="Times New Roman"/>
        <family val="1"/>
        <charset val="204"/>
      </rPr>
      <t>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</si>
  <si>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служащих муниципалитета, принявших участие в семинарах, круглых столах, рабочих встречах.</t>
    </r>
  </si>
  <si>
    <r>
      <rPr>
        <b/>
        <sz val="12"/>
        <color theme="1"/>
        <rFont val="Times New Roman"/>
        <family val="1"/>
        <charset val="204"/>
      </rPr>
      <t xml:space="preserve">Мероприятие 3.1.2.  </t>
    </r>
    <r>
      <rPr>
        <sz val="12"/>
        <color theme="1"/>
        <rFont val="Times New Roman"/>
        <family val="1"/>
        <charset val="204"/>
      </rPr>
      <t>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коррупци-онной направленности в муниципальном образовании «Город Астрахань», с принятием мер по их устранению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</si>
  <si>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составленных медиа отчетов</t>
    </r>
  </si>
  <si>
    <r>
      <rPr>
        <b/>
        <sz val="12"/>
        <color theme="1"/>
        <rFont val="Times New Roman"/>
        <family val="1"/>
        <charset val="204"/>
      </rPr>
      <t xml:space="preserve">Мероприятие 3.1.3. </t>
    </r>
    <r>
      <rPr>
        <sz val="12"/>
        <color theme="1"/>
        <rFont val="Times New Roman"/>
        <family val="1"/>
        <charset val="204"/>
      </rPr>
      <t xml:space="preserve">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 Астрахань».  Принятие мер в соответствии с действующим законодательством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</si>
  <si>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проверенных обращений, жалоб на коррупционные проявления</t>
    </r>
  </si>
  <si>
    <r>
      <rPr>
        <b/>
        <sz val="12"/>
        <color theme="1"/>
        <rFont val="Times New Roman"/>
        <family val="1"/>
        <charset val="204"/>
      </rPr>
      <t>Мероприятие 3.1.4</t>
    </r>
    <r>
      <rPr>
        <sz val="12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</si>
  <si>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2"/>
        <color theme="1"/>
        <rFont val="Times New Roman"/>
        <family val="1"/>
        <charset val="204"/>
      </rPr>
      <t>Мероприятие 3.1.5</t>
    </r>
    <r>
      <rPr>
        <sz val="12"/>
        <color theme="1"/>
        <rFont val="Times New Roman"/>
        <family val="1"/>
        <charset val="204"/>
      </rPr>
      <t>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законодательством.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</si>
  <si>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рассмотренных поступивших протестов, представлений, частных определений и иной информации
</t>
    </r>
  </si>
  <si>
    <r>
      <rPr>
        <b/>
        <sz val="12"/>
        <color theme="1"/>
        <rFont val="Times New Roman"/>
        <family val="1"/>
        <charset val="204"/>
      </rPr>
      <t xml:space="preserve">Мероприятие 3.1.6.   </t>
    </r>
    <r>
      <rPr>
        <sz val="12"/>
        <color theme="1"/>
        <rFont val="Times New Roman"/>
        <family val="1"/>
        <charset val="204"/>
      </rPr>
      <t>Организация работы комиссии по противодействию коррупции</t>
    </r>
  </si>
  <si>
    <r>
      <rPr>
        <b/>
        <sz val="12"/>
        <color theme="1"/>
        <rFont val="Times New Roman"/>
        <family val="1"/>
        <charset val="204"/>
      </rPr>
      <t xml:space="preserve">Мероприятие 3.1.7. </t>
    </r>
    <r>
      <rPr>
        <sz val="12"/>
        <color theme="1"/>
        <rFont val="Times New Roman"/>
        <family val="1"/>
        <charset val="204"/>
      </rPr>
      <t xml:space="preserve">  Организация работы «телефона доверия» по вопросам противодействия коррупции в органах местного самоуправления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</si>
  <si>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3.1.8. </t>
    </r>
    <r>
      <rPr>
        <sz val="12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</si>
  <si>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размещенной продукции наглядной агитации и пропаганды (баннеры, буклеты и т.д.) в зданиях администрации и на территории МО "Город Астрахань"                                       </t>
    </r>
  </si>
  <si>
    <t xml:space="preserve">Приложение 1 к муниципальной программе муниципального образования  "Город Астрахань"   "Безопасность"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</si>
  <si>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Количество пунктов временного размещения, оснащенных имуществом </t>
    </r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</si>
  <si>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 автомобилей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</si>
  <si>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жестких дисков для хранения архива видеопотока</t>
    </r>
  </si>
  <si>
    <t>ед</t>
  </si>
  <si>
    <t>Администрация МО «Город Астрахань» (отдел мобилизационной подготовки и гражданской обороны)</t>
  </si>
  <si>
    <r>
      <rPr>
        <b/>
        <sz val="12"/>
        <color indexed="8"/>
        <rFont val="Times New Roman"/>
        <family val="1"/>
        <charset val="204"/>
      </rPr>
      <t>Цель 1.</t>
    </r>
    <r>
      <rPr>
        <sz val="12"/>
        <color indexed="8"/>
        <rFont val="Times New Roman"/>
        <family val="1"/>
        <charset val="204"/>
      </rPr>
      <t xml:space="preserve"> Снижение потерь среди населения города при военных конфликтах или вследствие этих конфликтов</t>
    </r>
  </si>
  <si>
    <r>
      <rPr>
        <b/>
        <sz val="12"/>
        <color theme="1"/>
        <rFont val="Times New Roman"/>
        <family val="1"/>
        <charset val="204"/>
      </rPr>
      <t xml:space="preserve">Показатель 1.   </t>
    </r>
    <r>
      <rPr>
        <sz val="12"/>
        <color theme="1"/>
        <rFont val="Times New Roman"/>
        <family val="1"/>
        <charset val="204"/>
      </rPr>
      <t>Решение поставленных задач подпрограммы</t>
    </r>
  </si>
  <si>
    <r>
      <rPr>
        <b/>
        <sz val="12"/>
        <color theme="1"/>
        <rFont val="Times New Roman"/>
        <family val="1"/>
        <charset val="204"/>
      </rPr>
      <t xml:space="preserve">Показатель 1.   </t>
    </r>
    <r>
      <rPr>
        <sz val="12"/>
        <color theme="1"/>
        <rFont val="Times New Roman"/>
        <family val="1"/>
        <charset val="204"/>
      </rPr>
      <t>Процент населения, охваченного пропагандой по гражданской обороне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</si>
  <si>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стендов по гражданской обороне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</si>
  <si>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приобретенных  средств индивидуальной защиты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</si>
  <si>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Реализация проверок по поступившим обращений на
«Телефон доверия» по вопросам противодействия коррупции в органах местного самоуправления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</si>
  <si>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
Количество проведенных заседаний комиссии по координации работы по противодействию коррупции МО «Город Астрахань»</t>
    </r>
  </si>
  <si>
    <t>Администрация муниципального образования «Город Астрахань» (управление по связям с общественностью;
управление информационной политики);
управление образования администрации муниципального образования «Город Астрахань»; администрации районов города;
управление по коммунальному хозяйству и благоустройству администрации муниципального образования «Город Астрахань»; антинаркотическая комиссия при администрации муниципального образования «Город Астрахань»; УМВД России по городу Астрахани; ГБУЗ АО «Областной наркологический диспансер»; ГБУЗ по АО «Областной центр профилактики и борьбы со СПИДом»; управление ГБУЗ АО «Центр медицинской профилактики»</t>
  </si>
  <si>
    <r>
      <rPr>
        <b/>
        <sz val="12"/>
        <color theme="1"/>
        <rFont val="Times New Roman"/>
        <family val="1"/>
        <charset val="204"/>
      </rPr>
      <t>Мероприятие 1.1.2</t>
    </r>
    <r>
      <rPr>
        <sz val="12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</si>
  <si>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t>Управление
образования администрации муниципального образования
 «Город Астрахань»</t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</si>
  <si>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</si>
  <si>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
Совершенствование нормативной базы межведомственного
 и межсистемного взаимодействия в рамках АПК «Безопасный город"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</si>
  <si>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</si>
  <si>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t>Администрация муниципального образования «Город Астрахань»
(управление по связям с общественностью; управление муниципальной службы и кадров; управление информационной политики); администрации районов города;
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</t>
  </si>
  <si>
    <t>Администрация муниципального образования «Город Астрахань»
(управление по связям с общественностью; управление информационной политики);
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 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СПИДом»; ГБУЗ АО «Центр медицинской профилактики»)</t>
  </si>
  <si>
    <t>Администрации муниципального образования "Город Астрахань";                                                                                                                                                                                                                                                                Управление образования
администрации муниципального образования «Город Астрахань»</t>
  </si>
  <si>
    <t>Администрация муниципального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 УМВД России по г. Астрахани</t>
  </si>
  <si>
    <t>Администрация муници-пального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
Администрации районов города; 
УМВД России по г. Астрахани</t>
  </si>
  <si>
    <t>Управление образования администрации муниципального образования «Город Астрахань»; администрации районов города;                                   
УМВД России по г. Астрахани</t>
  </si>
  <si>
    <t>Администрация муниципального образования «Город Астрахань»
(управление по связям с общественностью); управление образования администрации муниципального образования «Город Астрахань»
УМВД России по г. Астрахани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</si>
  <si>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муниципальных образовательных учреждений, допущенных к работе к началу учебного года </t>
    </r>
  </si>
  <si>
    <t>Управление образования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Астрахань»;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</si>
  <si>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Администрация муниципального образования
 «Город Астрахань»
(управление по связям с общественностью)</t>
  </si>
  <si>
    <t>Администрация муниципального образования «Город Астрахань»,
УМВД России по г. Астрахани»</t>
  </si>
  <si>
    <r>
      <rPr>
        <b/>
        <sz val="12"/>
        <color theme="1"/>
        <rFont val="Times New Roman"/>
        <family val="1"/>
        <charset val="204"/>
      </rPr>
      <t>Показатель 1</t>
    </r>
    <r>
      <rPr>
        <sz val="12"/>
        <color theme="1"/>
        <rFont val="Times New Roman"/>
        <family val="1"/>
        <charset val="204"/>
      </rPr>
      <t>. Количество
эвакуированных транспортных средств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</si>
  <si>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</si>
  <si>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t>Администрация муниципального образования «Город Астрахань»
 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УМВД России по г. Астрахани</t>
  </si>
  <si>
    <t>Администрация муниципального образования «Город Астрахань»
 (управление муниципальной службы и кадров);администрации районов города</t>
  </si>
  <si>
    <r>
      <rPr>
        <b/>
        <sz val="12"/>
        <color theme="1"/>
        <rFont val="Times New Roman"/>
        <family val="1"/>
        <charset val="204"/>
      </rPr>
      <t>Задача 1.7.</t>
    </r>
    <r>
      <rPr>
        <sz val="12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</si>
  <si>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t>Управление по коммунальному хозяйству и благоустройству администрации муниципального образования «Город Астрахань»;
управление образования администрации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</si>
  <si>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Приобретение
полиграфической продукции по противопожарной тематике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</si>
  <si>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зданий администрации МО "Город Астрахань", в которых проводятся противопожарные мероприятия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</si>
  <si>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</si>
  <si>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t>Администраци районов города;
управление образования администрации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</si>
  <si>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Процент
населения охваченного пропагандой по обеспечению безопасности жизнедеятельности</t>
    </r>
  </si>
  <si>
    <t>Управление образования администрации муниципального образования «Город Астрахань»;  УМВД России по г. Астрахани</t>
  </si>
  <si>
    <r>
      <rPr>
        <b/>
        <sz val="12"/>
        <color theme="1"/>
        <rFont val="Times New Roman"/>
        <family val="1"/>
        <charset val="204"/>
      </rPr>
      <t>Мероприятие 1.3.2.</t>
    </r>
    <r>
      <rPr>
        <sz val="12"/>
        <color theme="1"/>
        <rFont val="Times New Roman"/>
        <family val="1"/>
        <charset val="204"/>
      </rPr>
      <t xml:space="preserve">
Внедрение средств визуализации, обмена информацией, аудио, видео, конференц и радио связи, серверно-вычислительных, информационно- аналитических систем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</si>
  <si>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
Проведение сети передачи данных на территории города 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</si>
  <si>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
подключенных объектов к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</si>
  <si>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Задача 2.2. </t>
    </r>
    <r>
      <rPr>
        <sz val="12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</t>
    </r>
  </si>
  <si>
    <t>Управление образования
администрации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</si>
  <si>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детей, принявших участие в международном движении «Добрые дети мира»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</si>
  <si>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детей, принявших участие в беседах, тренингах, направленных на духовное единство и патриотизм, повышение культуры межконфессионального общения</t>
    </r>
  </si>
  <si>
    <r>
      <rPr>
        <b/>
        <sz val="12"/>
        <color theme="1"/>
        <rFont val="Times New Roman"/>
        <family val="1"/>
        <charset val="204"/>
      </rPr>
      <t>Цель 3.</t>
    </r>
    <r>
      <rPr>
        <sz val="12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</si>
  <si>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политики); администрации 
районов города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</si>
  <si>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проведенных мероприятий   антикоррупционной направленности</t>
    </r>
  </si>
  <si>
    <r>
      <rPr>
        <b/>
        <sz val="12"/>
        <color theme="1"/>
        <rFont val="Times New Roman"/>
        <family val="1"/>
        <charset val="204"/>
      </rPr>
      <t>Задача 3.1.</t>
    </r>
    <r>
      <rPr>
        <sz val="12"/>
        <color theme="1"/>
        <rFont val="Times New Roman"/>
        <family val="1"/>
        <charset val="204"/>
      </rPr>
      <t xml:space="preserve">
Взаимодействие со структурами власти, организациями, гражданами в сфере противодействия коррупции</t>
    </r>
  </si>
  <si>
    <t>Администрация муниципального образования «Город Астрахань»
(управление муниципальной службы и кадров); администрации 
районов города</t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</si>
  <si>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</t>
  </si>
  <si>
    <t>Администрация муниципального образования «Город Астрахань»
(управление муниципальной службы и кадров)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</si>
  <si>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проанали-зированных справок о доходах, имуществе и обязательствах имущественного характера</t>
    </r>
  </si>
  <si>
    <t>Администрация  Кировского района</t>
  </si>
  <si>
    <r>
      <rPr>
        <b/>
        <sz val="12"/>
        <color theme="1"/>
        <rFont val="Times New Roman"/>
        <family val="1"/>
        <charset val="204"/>
      </rPr>
      <t>Основное мероприятие 1.5.1.</t>
    </r>
    <r>
      <rPr>
        <sz val="12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защите их прав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</si>
  <si>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Повышение эффективности предупреждения и ликвидации чрезвычайных ситуаций, координация работы по жизнеобеспечению населения города Астрахани</t>
    </r>
  </si>
  <si>
    <t>Управление по коммунальному хозяйству и благоустройству администрации муниципального образования
«Город Астрахань»; МБУ г. Астрахани «АСЦ»</t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</si>
  <si>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
Участие в предупреждении и ликвидации последствий чрезвычайных ситуаций</t>
    </r>
  </si>
  <si>
    <t>Администрация муниципального образования
«Город Астрахань» 
(управление по связям с общественностью)</t>
  </si>
  <si>
    <t>Администрация муниципального образования «Город Астрахань»
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</si>
  <si>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Количество встреч со студентами ВУЗов и СУЗов  города</t>
    </r>
  </si>
  <si>
    <t>Управление по коммунальному хозяйству и благоустройству администрации муниципального образования
 «Город Астрахань»;
МБУ г.Астрахани «АСЦ»</t>
  </si>
  <si>
    <t>Управление по коммунальному хозяйству и благоустройству администрации муниципального образования «Город Астрахань»;
МБУ г. Астрахани «АСЦ»</t>
  </si>
  <si>
    <r>
      <rPr>
        <b/>
        <sz val="12"/>
        <color theme="1"/>
        <rFont val="Times New Roman"/>
        <family val="1"/>
        <charset val="204"/>
      </rPr>
      <t>Мероприятие 1.3.3.</t>
    </r>
    <r>
      <rPr>
        <sz val="12"/>
        <color theme="1"/>
        <rFont val="Times New Roman"/>
        <family val="1"/>
        <charset val="204"/>
      </rPr>
      <t xml:space="preserve">
Внедрение интеграционной платформы «Умный город» (закупка видеопотока)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</si>
  <si>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Процент сил гражданской обороны  МО "Город Астрахань" обеспеченных имущество, необходимым для выполнения задач по предназначению</t>
    </r>
  </si>
  <si>
    <t>комп.</t>
  </si>
  <si>
    <r>
      <rPr>
        <b/>
        <sz val="12"/>
        <color theme="1"/>
        <rFont val="Times New Roman"/>
        <family val="1"/>
        <charset val="204"/>
      </rPr>
      <t xml:space="preserve">Мероприятие 1.3.5.  </t>
    </r>
    <r>
      <rPr>
        <sz val="12"/>
        <color theme="1"/>
        <rFont val="Times New Roman"/>
        <family val="1"/>
        <charset val="204"/>
      </rPr>
      <t>Расширение системы видефиксации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</si>
  <si>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
Противопожарные меропиятия в зданиях администрации МО "Город Астрахань"</t>
    </r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</si>
  <si>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 "Город Астрахань"</t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</si>
  <si>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</t>
    </r>
  </si>
  <si>
    <t>Администрация муниципального образования «Город Астрахань» (управление по связям с общественностью),  управление по коммунальному хозяйству и благоустройству администрации муниципального образования «Город Астрахань»,
администрации районов города</t>
  </si>
  <si>
    <r>
      <rPr>
        <b/>
        <sz val="12"/>
        <color theme="1"/>
        <rFont val="Times New Roman"/>
        <family val="1"/>
        <charset val="204"/>
      </rPr>
      <t>Задача 1.8.</t>
    </r>
    <r>
      <rPr>
        <sz val="12"/>
        <color theme="1"/>
        <rFont val="Times New Roman"/>
        <family val="1"/>
        <charset val="204"/>
      </rPr>
      <t xml:space="preserve">
Снижение потерь среди населения города при военных конфликтах или вследствие этих конфликтов</t>
    </r>
  </si>
  <si>
    <r>
      <rPr>
        <b/>
        <sz val="12"/>
        <color theme="1"/>
        <rFont val="Times New Roman"/>
        <family val="1"/>
        <charset val="204"/>
      </rPr>
      <t xml:space="preserve">Показатель 1.   </t>
    </r>
    <r>
      <rPr>
        <sz val="12"/>
        <color theme="1"/>
        <rFont val="Times New Roman"/>
        <family val="1"/>
        <charset val="204"/>
      </rPr>
      <t>Решение поставленных задач подпрограммы 5</t>
    </r>
  </si>
  <si>
    <t>Подпрограмма 5 Совершенствование системы гражданской обороны в муниципальном образовании "Город Астрахань"</t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</si>
  <si>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 Приобретение спецавтомобиля ГАЗель</t>
    </r>
  </si>
  <si>
    <r>
      <rPr>
        <b/>
        <sz val="12"/>
        <color theme="1"/>
        <rFont val="Times New Roman"/>
        <family val="1"/>
        <charset val="204"/>
      </rPr>
      <t xml:space="preserve">Мероприятие 2.1.6. </t>
    </r>
    <r>
      <rPr>
        <sz val="12"/>
        <color theme="1"/>
        <rFont val="Times New Roman"/>
        <family val="1"/>
        <charset val="204"/>
      </rPr>
      <t xml:space="preserve"> Проведение мероприятий по проверке технической укрепленности жилого сектора</t>
    </r>
  </si>
  <si>
    <r>
      <rPr>
        <b/>
        <sz val="12"/>
        <color theme="1"/>
        <rFont val="Times New Roman"/>
        <family val="1"/>
        <charset val="204"/>
      </rPr>
      <t xml:space="preserve">Мероприятие 1.1.2.  </t>
    </r>
    <r>
      <rPr>
        <sz val="12"/>
        <color theme="1"/>
        <rFont val="Times New Roman"/>
        <family val="1"/>
        <charset val="204"/>
      </rPr>
      <t>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</si>
  <si>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r>
      <rPr>
        <b/>
        <sz val="12"/>
        <color theme="1"/>
        <rFont val="Times New Roman"/>
        <family val="1"/>
        <charset val="204"/>
      </rPr>
      <t>Мероприятие 1.1.3.</t>
    </r>
    <r>
      <rPr>
        <sz val="12"/>
        <color theme="1"/>
        <rFont val="Times New Roman"/>
        <family val="1"/>
        <charset val="204"/>
      </rPr>
      <t xml:space="preserve">  Организация работы молодёжного координационного Совета </t>
    </r>
  </si>
  <si>
    <r>
      <rPr>
        <b/>
        <sz val="12"/>
        <color theme="1"/>
        <rFont val="Times New Roman"/>
        <family val="1"/>
        <charset val="204"/>
      </rPr>
      <t>Мероприятие 2.1.10.</t>
    </r>
    <r>
      <rPr>
        <sz val="12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(информационные стенды, брошюры, листовки, плакаты, банеры и др.)  профилактики терроризма и экстремизма на территории муниципального образования "Город Астрахань"»</t>
    </r>
  </si>
  <si>
    <r>
      <rPr>
        <b/>
        <sz val="12"/>
        <color theme="1"/>
        <rFont val="Times New Roman"/>
        <family val="1"/>
        <charset val="204"/>
      </rPr>
      <t xml:space="preserve">Показатель1. </t>
    </r>
    <r>
      <rPr>
        <sz val="12"/>
        <color theme="1"/>
        <rFont val="Times New Roman"/>
        <family val="1"/>
        <charset val="204"/>
      </rPr>
      <t>Количество размещенной продукции наглядной агитации и пропаганды (информационные стенды, брошюры, листовки, плакаты, банеры и др.) на территории МО "Город Астрахань"</t>
    </r>
  </si>
  <si>
    <r>
      <rPr>
        <b/>
        <sz val="12"/>
        <color theme="1"/>
        <rFont val="Times New Roman"/>
        <family val="1"/>
        <charset val="204"/>
      </rPr>
      <t>Задача 4.1.</t>
    </r>
    <r>
      <rPr>
        <sz val="12"/>
        <color theme="1"/>
        <rFont val="Times New Roman"/>
        <family val="1"/>
        <charset val="204"/>
      </rPr>
      <t xml:space="preserve"> Повышение межведомственного взаимодействия, направленного на усиление профилактики наркомании и противодействия незаконного оборота наркотиков
</t>
    </r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</si>
  <si>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профилактики», Администрация муниципального образования «Город Астрахань»
(управление по связям с общественностью, управление образования, управления информационной политики,администрации районов города Астрахани)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</si>
  <si>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Рост числа проведенных антинаркотических профилактических мероприятий  к предыдущему году  </t>
    </r>
  </si>
  <si>
    <r>
      <rPr>
        <b/>
        <sz val="12"/>
        <color theme="1"/>
        <rFont val="Times New Roman"/>
        <family val="1"/>
        <charset val="204"/>
      </rPr>
      <t xml:space="preserve">Мероприятие 4.1.1. </t>
    </r>
    <r>
      <rPr>
        <sz val="12"/>
        <color theme="1"/>
        <rFont val="Times New Roman"/>
        <family val="1"/>
        <charset val="204"/>
      </rPr>
      <t xml:space="preserve"> Организация работы антинаркотической комиссии муниципального образования «Город Астрахань»</t>
    </r>
  </si>
  <si>
    <t>Антинаркотическая комиссия при администрации муниципального образования «Город Астрахань», Администрация муниципального образования «Город Астрахань»
(управление по связям с общественностью)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</si>
  <si>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Количество заседаний комиссии АНК</t>
    </r>
  </si>
  <si>
    <r>
      <rPr>
        <b/>
        <sz val="12"/>
        <color theme="1"/>
        <rFont val="Times New Roman"/>
        <family val="1"/>
        <charset val="204"/>
      </rPr>
      <t xml:space="preserve">Мероприятие 4.1.2. </t>
    </r>
    <r>
      <rPr>
        <sz val="12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</si>
  <si>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t>Антинаркотическая комиссия при администрации муниципального образования «Город Астрахань», Администрация муниципального образования «Город Астрахань», (администрации районов города Астрахани )</t>
  </si>
  <si>
    <r>
      <rPr>
        <b/>
        <sz val="12"/>
        <color theme="1"/>
        <rFont val="Times New Roman"/>
        <family val="1"/>
        <charset val="204"/>
      </rPr>
      <t xml:space="preserve">Мероприятие 4.1.3. </t>
    </r>
    <r>
      <rPr>
        <sz val="12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</si>
  <si>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t xml:space="preserve"> администрации Кировского района</t>
  </si>
  <si>
    <r>
      <rPr>
        <b/>
        <sz val="12"/>
        <color theme="1"/>
        <rFont val="Times New Roman"/>
        <family val="1"/>
        <charset val="204"/>
      </rPr>
      <t xml:space="preserve">Мероприятие 4.1.4. </t>
    </r>
    <r>
      <rPr>
        <sz val="12"/>
        <color theme="1"/>
        <rFont val="Times New Roman"/>
        <family val="1"/>
        <charset val="204"/>
      </rPr>
      <t xml:space="preserve"> Проведение рейдовых мероприятий по выявлению и ликвидации рекламы наркотических и психотропных веществ на фасадах зданий и домой на территории МО "Город Астрахань"</t>
    </r>
  </si>
  <si>
    <t>Антинаркотическая комиссия при администрации муниципального образования «Город Астрахань», администрации районов города Астрахани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</si>
  <si>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выявленных и ликвидированных надписей</t>
    </r>
  </si>
  <si>
    <r>
      <rPr>
        <b/>
        <sz val="12"/>
        <color theme="1"/>
        <rFont val="Times New Roman"/>
        <family val="1"/>
        <charset val="204"/>
      </rPr>
      <t xml:space="preserve">Задача 4.2. </t>
    </r>
    <r>
      <rPr>
        <sz val="12"/>
        <color theme="1"/>
        <rFont val="Times New Roman"/>
        <family val="1"/>
        <charset val="204"/>
      </rPr>
      <t xml:space="preserve"> Пропаганда антинаркотического мировоззрения у населения города Астрахани и повышение уровня правовой грамотности населения в сфере ответственности за незаконный оборот наркотиков
</t>
    </r>
  </si>
  <si>
    <t>Антинаркотическая комиссия при администрации муниципального образования «Город Астрахань», администрации районов города Астрахани, управление информационной политики администрации МО "Город Астрахань"Управление образования администрации муниципального образования «Город Астрахань»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</si>
  <si>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 xml:space="preserve">Показатель 1.Количество человек  проинформированных о вреде употребления наркотиков </t>
  </si>
  <si>
    <r>
      <rPr>
        <b/>
        <sz val="12"/>
        <color theme="1"/>
        <rFont val="Times New Roman"/>
        <family val="1"/>
        <charset val="204"/>
      </rPr>
      <t>Мероприятие 4.2.1.</t>
    </r>
    <r>
      <rPr>
        <sz val="12"/>
        <color theme="1"/>
        <rFont val="Times New Roman"/>
        <family val="1"/>
        <charset val="204"/>
      </rPr>
      <t xml:space="preserve"> Освещение мероприятий  антинаркотической направленности на официальном сайте администрации МО "Город Астрахань" и СМИ</t>
    </r>
  </si>
  <si>
    <t>Антинаркотическая комиссия при администрации муниципального образования «Город Астрахань», Администрация МО "Город Астрахань"(администрации районов города Астрахани, управление информационной политики)"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</si>
  <si>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публикаций антинаркотической направленности </t>
    </r>
  </si>
  <si>
    <r>
      <rPr>
        <b/>
        <sz val="12"/>
        <color theme="1"/>
        <rFont val="Times New Roman"/>
        <family val="1"/>
        <charset val="204"/>
      </rPr>
      <t xml:space="preserve">Мероприятие 4.2.2. </t>
    </r>
    <r>
      <rPr>
        <sz val="12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</si>
  <si>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Мероприятие.4.2.3.</t>
    </r>
    <r>
      <rPr>
        <sz val="12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</si>
  <si>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2"/>
        <color theme="1"/>
        <rFont val="Times New Roman"/>
        <family val="1"/>
        <charset val="204"/>
      </rPr>
      <t xml:space="preserve">Задача 4.3. </t>
    </r>
    <r>
      <rPr>
        <sz val="12"/>
        <color theme="1"/>
        <rFont val="Times New Roman"/>
        <family val="1"/>
        <charset val="204"/>
      </rPr>
      <t xml:space="preserve"> Формирование у подростков и молодежи культуры здоровья, мотивации к ведению здорового образа жизни, создание условий для участия граждан в волонтерском молодежном антинаркотическом движении на территории города Астрахани</t>
    </r>
  </si>
  <si>
    <t>Антинаркотическая комиссия при администрации муниципального образования «Город Астрахань»; 
(управление по связям с общественностью, администрации районов города Астрахани)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</si>
  <si>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>Уровень роста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>количества граждан, участвующих в волонтерском молодежном антинаркотическом движении, в %  к предыдущему году</t>
    </r>
  </si>
  <si>
    <r>
      <rPr>
        <b/>
        <sz val="12"/>
        <color theme="1"/>
        <rFont val="Times New Roman"/>
        <family val="1"/>
        <charset val="204"/>
      </rPr>
      <t>Мероприятие 4.3.1.</t>
    </r>
    <r>
      <rPr>
        <sz val="12"/>
        <color theme="1"/>
        <rFont val="Times New Roman"/>
        <family val="1"/>
        <charset val="204"/>
      </rPr>
      <t xml:space="preserve"> Организация участия волонтеров в мероприятиях по профилактике наркомании и незаконного оборота наркотиков</t>
    </r>
  </si>
  <si>
    <t xml:space="preserve">Антинаркотическая комиссия при администрации муниципального образования «Город Астрахань»; 
(управление по связям с общественностью, администрации районов города Астрахани)
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</si>
  <si>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организованных мероприятий, с привлечением волонтеров</t>
    </r>
  </si>
  <si>
    <r>
      <rPr>
        <b/>
        <sz val="12"/>
        <color theme="1"/>
        <rFont val="Times New Roman"/>
        <family val="1"/>
        <charset val="204"/>
      </rPr>
      <t xml:space="preserve">Мероприятие 1.1.4. </t>
    </r>
    <r>
      <rPr>
        <sz val="12"/>
        <color theme="1"/>
        <rFont val="Times New Roman"/>
        <family val="1"/>
        <charset val="204"/>
      </rPr>
      <t xml:space="preserve"> Разъяснительная работа и агитация населения по вовлечению в ряды народных дружин</t>
    </r>
  </si>
  <si>
    <r>
      <rPr>
        <b/>
        <sz val="12"/>
        <color theme="1"/>
        <rFont val="Times New Roman"/>
        <family val="1"/>
        <charset val="204"/>
      </rPr>
      <t xml:space="preserve">Мероприятие 1.1.5. </t>
    </r>
    <r>
      <rPr>
        <sz val="12"/>
        <color theme="1"/>
        <rFont val="Times New Roman"/>
        <family val="1"/>
        <charset val="204"/>
      </rPr>
      <t xml:space="preserve">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</si>
  <si>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1.1.6.  </t>
    </r>
    <r>
      <rPr>
        <sz val="12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</si>
  <si>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2"/>
        <color theme="1"/>
        <rFont val="Times New Roman"/>
        <family val="1"/>
        <charset val="204"/>
      </rPr>
      <t xml:space="preserve">Мероприятие 1.1.7.  </t>
    </r>
    <r>
      <rPr>
        <sz val="12"/>
        <color theme="1"/>
        <rFont val="Times New Roman"/>
        <family val="1"/>
        <charset val="204"/>
      </rPr>
      <t>Проведение городских родительских собраний по вопросам здорового образа жизни</t>
    </r>
  </si>
  <si>
    <r>
      <rPr>
        <b/>
        <sz val="12"/>
        <color theme="1"/>
        <rFont val="Times New Roman"/>
        <family val="1"/>
        <charset val="204"/>
      </rPr>
      <t xml:space="preserve">Мероприятие 1.1.10. </t>
    </r>
    <r>
      <rPr>
        <sz val="12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</si>
  <si>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2"/>
        <rFont val="Times New Roman"/>
        <family val="1"/>
        <charset val="204"/>
      </rPr>
      <t xml:space="preserve">Мероприятие 1.1.8.  </t>
    </r>
    <r>
      <rPr>
        <sz val="12"/>
        <rFont val="Times New Roman"/>
        <family val="1"/>
        <charset val="204"/>
      </rPr>
      <t>Заслушивание на заседаниях МВКПП отчеты должностных лиц полиции о деятельности ОВД на территории муниципального образования "Город Астрахань"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</si>
  <si>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Количественный охват отчи-тывающихся должностных лиц о деятельности ОВД</t>
    </r>
  </si>
  <si>
    <r>
      <rPr>
        <b/>
        <sz val="12"/>
        <color theme="1"/>
        <rFont val="Times New Roman"/>
        <family val="1"/>
        <charset val="204"/>
      </rPr>
      <t xml:space="preserve">Цель 4. </t>
    </r>
    <r>
      <rPr>
        <sz val="12"/>
        <color theme="1"/>
        <rFont val="Times New Roman"/>
        <family val="1"/>
        <charset val="204"/>
      </rPr>
      <t>Работа с населением города Астрахани  по профилактике  наркомании и противодействию незаконного оборота наркотиков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</si>
  <si>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>Уровень зарегистрированных преступлений в сфере незаконного оборота наркотиков на территории МО "Город Астрахань" к уровню 2019 года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</si>
  <si>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Комплексное обеспечение безопасности населения и социально-значимых объектов на территории муниципального образования «Город Астрахань»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</si>
  <si>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Организация транспортного обеспечения мероприятий по безопасности жизнедеятельности населения</t>
    </r>
  </si>
  <si>
    <r>
      <rPr>
        <b/>
        <sz val="12"/>
        <color theme="1"/>
        <rFont val="Times New Roman"/>
        <family val="1"/>
        <charset val="204"/>
      </rPr>
      <t xml:space="preserve">Основное мероприятие 1.1.1. </t>
    </r>
    <r>
      <rPr>
        <sz val="12"/>
        <color theme="1"/>
        <rFont val="Times New Roman"/>
        <family val="1"/>
        <charset val="204"/>
      </rPr>
      <t xml:space="preserve">
Транспортное обеспечение мероприятий Программы
</t>
    </r>
  </si>
  <si>
    <r>
      <rPr>
        <b/>
        <sz val="12"/>
        <color theme="1"/>
        <rFont val="Times New Roman"/>
        <family val="1"/>
        <charset val="204"/>
      </rPr>
      <t xml:space="preserve">Мероприятие 1. </t>
    </r>
    <r>
      <rPr>
        <sz val="12"/>
        <color theme="1"/>
        <rFont val="Times New Roman"/>
        <family val="1"/>
        <charset val="204"/>
      </rPr>
      <t>Обеспечение услугами транспорта для эвакуации пострадавшего населения в результате крупных пожаров</t>
    </r>
  </si>
  <si>
    <r>
      <rPr>
        <b/>
        <sz val="12"/>
        <color theme="1"/>
        <rFont val="Times New Roman"/>
        <family val="1"/>
        <charset val="204"/>
      </rPr>
      <t xml:space="preserve">Мероприятие 3. </t>
    </r>
    <r>
      <rPr>
        <sz val="12"/>
        <color theme="1"/>
        <rFont val="Times New Roman"/>
        <family val="1"/>
        <charset val="204"/>
      </rPr>
      <t>Обеспечение услуг транспорта при проведении рейдовых мероприятий по соблюдению законодательства Астраханской области</t>
    </r>
  </si>
  <si>
    <r>
      <t xml:space="preserve">Мероприятие 4. </t>
    </r>
    <r>
      <rPr>
        <sz val="12"/>
        <color theme="1"/>
        <rFont val="Times New Roman"/>
        <family val="1"/>
        <charset val="204"/>
      </rPr>
      <t>Обеспечние услугами крана большой грузоподъемности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</si>
  <si>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</si>
  <si>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</si>
  <si>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2"/>
        <color theme="1"/>
        <rFont val="Times New Roman"/>
        <family val="1"/>
        <charset val="204"/>
      </rPr>
      <t>Задача 1.4.</t>
    </r>
    <r>
      <rPr>
        <sz val="12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</t>
    </r>
  </si>
  <si>
    <r>
      <rPr>
        <b/>
        <sz val="12"/>
        <color theme="1"/>
        <rFont val="Times New Roman"/>
        <family val="1"/>
        <charset val="204"/>
      </rPr>
      <t>Задача 1.5.</t>
    </r>
    <r>
      <rPr>
        <sz val="12"/>
        <color theme="1"/>
        <rFont val="Times New Roman"/>
        <family val="1"/>
        <charset val="204"/>
      </rPr>
      <t xml:space="preserve">
Профилактика правонарушений в муниципальном образовании "Город Астрахань»
</t>
    </r>
  </si>
  <si>
    <r>
      <rPr>
        <b/>
        <sz val="12"/>
        <color theme="1"/>
        <rFont val="Times New Roman"/>
        <family val="1"/>
        <charset val="204"/>
      </rPr>
      <t>Основное мероприятие 1.5.1.</t>
    </r>
    <r>
      <rPr>
        <sz val="12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защита их прав
</t>
    </r>
  </si>
  <si>
    <r>
      <rPr>
        <b/>
        <sz val="12"/>
        <color theme="1"/>
        <rFont val="Times New Roman"/>
        <family val="1"/>
        <charset val="204"/>
      </rPr>
      <t>Задача 1.6.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
</t>
    </r>
  </si>
  <si>
    <r>
      <rPr>
        <b/>
        <sz val="12"/>
        <color theme="1"/>
        <rFont val="Times New Roman"/>
        <family val="1"/>
        <charset val="204"/>
      </rPr>
      <t>Задача 1.7.</t>
    </r>
    <r>
      <rPr>
        <sz val="12"/>
        <color theme="1"/>
        <rFont val="Times New Roman"/>
        <family val="1"/>
        <charset val="204"/>
      </rPr>
      <t xml:space="preserve">
Профилактика коррупционных правонарушений в  деятельности МО «Город Астрахань»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</si>
  <si>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</si>
  <si>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Противопожарная пропаганда среди населения города Астрахани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</si>
  <si>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Приобретение полиграфической продукции по противопожарной тематике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</si>
  <si>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</t>
    </r>
  </si>
  <si>
    <r>
      <rPr>
        <b/>
        <sz val="12"/>
        <color theme="1"/>
        <rFont val="Times New Roman"/>
        <family val="1"/>
        <charset val="204"/>
      </rPr>
      <t>Мероприятие 1.1.2.</t>
    </r>
    <r>
      <rPr>
        <sz val="12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</si>
  <si>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
Совершенствование нормативной базы межведомственного и межсистемного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</si>
  <si>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>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</si>
  <si>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r>
      <rPr>
        <b/>
        <sz val="12"/>
        <color theme="1"/>
        <rFont val="Times New Roman"/>
        <family val="1"/>
        <charset val="204"/>
      </rPr>
      <t xml:space="preserve">Мероприятие 1.3.1. </t>
    </r>
    <r>
      <rPr>
        <sz val="12"/>
        <color theme="1"/>
        <rFont val="Times New Roman"/>
        <family val="1"/>
        <charset val="204"/>
      </rPr>
      <t>Проведение сети передачи информации о случаях возникновения чрезвычайных ситуации на территории города</t>
    </r>
  </si>
  <si>
    <r>
      <rPr>
        <b/>
        <sz val="12"/>
        <color theme="1"/>
        <rFont val="Times New Roman"/>
        <family val="1"/>
        <charset val="204"/>
      </rPr>
      <t xml:space="preserve">Мероприятие 1.3.2. </t>
    </r>
    <r>
      <rPr>
        <sz val="12"/>
        <color theme="1"/>
        <rFont val="Times New Roman"/>
        <family val="1"/>
        <charset val="204"/>
      </rPr>
      <t>Внедрение средств визуализации, обмена информацией, аудио-, видео-, конференц и радио связи, серверно- вычислительных, информационно- аналитических систем взаимодействия в рамках АПК «Безопасный город»</t>
    </r>
  </si>
  <si>
    <r>
      <rPr>
        <b/>
        <sz val="12"/>
        <color theme="1"/>
        <rFont val="Times New Roman"/>
        <family val="1"/>
        <charset val="204"/>
      </rPr>
      <t xml:space="preserve">Мероприятие 1.3.3. </t>
    </r>
    <r>
      <rPr>
        <sz val="12"/>
        <color theme="1"/>
        <rFont val="Times New Roman"/>
        <family val="1"/>
        <charset val="204"/>
      </rPr>
      <t>Внедрение интеграционной платформы «Умный город»</t>
    </r>
  </si>
  <si>
    <r>
      <rPr>
        <b/>
        <sz val="12"/>
        <color theme="1"/>
        <rFont val="Times New Roman"/>
        <family val="1"/>
        <charset val="204"/>
      </rPr>
      <t xml:space="preserve">Мероприятие 1.3.4.  </t>
    </r>
    <r>
      <rPr>
        <sz val="12"/>
        <color theme="1"/>
        <rFont val="Times New Roman"/>
        <family val="1"/>
        <charset val="204"/>
      </rPr>
      <t>Закупка оборудования и программного обеспечения для создания  новой автоматизированной системы оповещения г.Астрахань об опасностях</t>
    </r>
  </si>
  <si>
    <r>
      <rPr>
        <b/>
        <sz val="12"/>
        <color theme="1"/>
        <rFont val="Times New Roman"/>
        <family val="1"/>
        <charset val="204"/>
      </rPr>
      <t>Цель 1.</t>
    </r>
    <r>
      <rPr>
        <sz val="12"/>
        <color theme="1"/>
        <rFont val="Times New Roman"/>
        <family val="1"/>
        <charset val="204"/>
      </rPr>
      <t xml:space="preserve">
Профилактика правонарушений в муниципальном образовании «Город Астрахань»
</t>
    </r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</si>
  <si>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
</t>
    </r>
  </si>
  <si>
    <r>
      <rPr>
        <b/>
        <sz val="12"/>
        <color theme="1"/>
        <rFont val="Times New Roman"/>
        <family val="1"/>
        <charset val="204"/>
      </rPr>
      <t>Мероприятие 1.1.1.</t>
    </r>
    <r>
      <rPr>
        <sz val="12"/>
        <color theme="1"/>
        <rFont val="Times New Roman"/>
        <family val="1"/>
        <charset val="204"/>
      </rPr>
      <t xml:space="preserve"> 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</si>
  <si>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r>
      <rPr>
        <b/>
        <sz val="12"/>
        <color theme="1"/>
        <rFont val="Times New Roman"/>
        <family val="1"/>
        <charset val="204"/>
      </rPr>
      <t>Мероприятие 1.1.9.</t>
    </r>
    <r>
      <rPr>
        <sz val="12"/>
        <color theme="1"/>
        <rFont val="Times New Roman"/>
        <family val="1"/>
        <charset val="204"/>
      </rPr>
      <t xml:space="preserve">  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</si>
  <si>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2"/>
        <color theme="1"/>
        <rFont val="Times New Roman"/>
        <family val="1"/>
        <charset val="204"/>
      </rPr>
      <t>Мероприятие 1.1.10.</t>
    </r>
    <r>
      <rPr>
        <sz val="12"/>
        <color theme="1"/>
        <rFont val="Times New Roman"/>
        <family val="1"/>
        <charset val="204"/>
      </rPr>
      <t xml:space="preserve">
Организация деятельности добровольных народных формирований</t>
    </r>
  </si>
  <si>
    <r>
      <rPr>
        <b/>
        <sz val="12"/>
        <color theme="1"/>
        <rFont val="Times New Roman"/>
        <family val="1"/>
        <charset val="204"/>
      </rPr>
      <t>Задача 1.2.</t>
    </r>
    <r>
      <rPr>
        <sz val="12"/>
        <color theme="1"/>
        <rFont val="Times New Roman"/>
        <family val="1"/>
        <charset val="204"/>
      </rPr>
      <t xml:space="preserve">
Обеспечение безопасности дорожного движения, в части профилактической работы среди детей и подростков</t>
    </r>
  </si>
  <si>
    <r>
      <rPr>
        <b/>
        <sz val="12"/>
        <color theme="1"/>
        <rFont val="Times New Roman"/>
        <family val="1"/>
        <charset val="204"/>
      </rPr>
      <t xml:space="preserve">Мероприятие 1.2.1. </t>
    </r>
    <r>
      <rPr>
        <sz val="12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смотров-конкурсов «Безопасное колесо»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</si>
  <si>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 xml:space="preserve"> Организация в образовательных учреждениях профилактической работы по безопасности дорожного движения</t>
    </r>
  </si>
  <si>
    <r>
      <rPr>
        <b/>
        <sz val="12"/>
        <color theme="1"/>
        <rFont val="Times New Roman"/>
        <family val="1"/>
        <charset val="204"/>
      </rPr>
      <t>Задача 1.3.</t>
    </r>
    <r>
      <rPr>
        <sz val="12"/>
        <color theme="1"/>
        <rFont val="Times New Roman"/>
        <family val="1"/>
        <charset val="204"/>
      </rPr>
      <t xml:space="preserve">
Работа с населением
по профилактике алкоголизма, табакокурения и наркомании</t>
    </r>
  </si>
  <si>
    <r>
      <rPr>
        <b/>
        <sz val="12"/>
        <color theme="1"/>
        <rFont val="Times New Roman"/>
        <family val="1"/>
        <charset val="204"/>
      </rPr>
      <t>Мероприятие 1.3.2.</t>
    </r>
    <r>
      <rPr>
        <sz val="12"/>
        <color theme="1"/>
        <rFont val="Times New Roman"/>
        <family val="1"/>
        <charset val="204"/>
      </rPr>
      <t xml:space="preserve"> Организация и проведение межведомственных анти-наркотических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</si>
  <si>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Мероприятие 1.3.4</t>
    </r>
    <r>
      <rPr>
        <sz val="12"/>
        <color theme="1"/>
        <rFont val="Times New Roman"/>
        <family val="1"/>
        <charset val="204"/>
      </rPr>
      <t>. Организация и проведение родительских собраний антинаркотической тематики ("Родительский анти-наркотический всеобуч"), конкурсов плакатов и рисунков, а также акций, направленных на предупреждение и профилактику наркомании, алкоголизма, табако -курения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</si>
  <si>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1.3.3. </t>
    </r>
    <r>
      <rPr>
        <sz val="12"/>
        <color theme="1"/>
        <rFont val="Times New Roman"/>
        <family val="1"/>
        <charset val="204"/>
      </rPr>
      <t>Организация и про-ведение оперативно - 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</si>
  <si>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r>
      <rPr>
        <b/>
        <sz val="12"/>
        <color theme="1"/>
        <rFont val="Times New Roman"/>
        <family val="1"/>
        <charset val="204"/>
      </rPr>
      <t>Цель 2.</t>
    </r>
    <r>
      <rPr>
        <sz val="12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 «Город Астрахань»
</t>
    </r>
  </si>
  <si>
    <r>
      <rPr>
        <b/>
        <sz val="12"/>
        <color theme="1"/>
        <rFont val="Times New Roman"/>
        <family val="1"/>
        <charset val="204"/>
      </rPr>
      <t>Задача 2.1</t>
    </r>
    <r>
      <rPr>
        <sz val="12"/>
        <color theme="1"/>
        <rFont val="Times New Roman"/>
        <family val="1"/>
        <charset val="204"/>
      </rPr>
      <t>.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Астрахани по профилактике терроризма и экстремизма</t>
    </r>
  </si>
  <si>
    <r>
      <rPr>
        <b/>
        <sz val="12"/>
        <color theme="1"/>
        <rFont val="Times New Roman"/>
        <family val="1"/>
        <charset val="204"/>
      </rPr>
      <t>Мероприятие 2.1.1.</t>
    </r>
    <r>
      <rPr>
        <sz val="12"/>
        <color theme="1"/>
        <rFont val="Times New Roman"/>
        <family val="1"/>
        <charset val="204"/>
      </rPr>
      <t xml:space="preserve">  Организация работы антитеррористической комиссии МО «Город Астрахань»</t>
    </r>
  </si>
  <si>
    <r>
      <rPr>
        <b/>
        <sz val="12"/>
        <color theme="1"/>
        <rFont val="Times New Roman"/>
        <family val="1"/>
        <charset val="204"/>
      </rPr>
      <t>Мероприятие 2.1.3.</t>
    </r>
    <r>
      <rPr>
        <sz val="12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ответственности за заведомо ложные сообщения об угрозе совершения террористических актов</t>
    </r>
  </si>
  <si>
    <r>
      <rPr>
        <b/>
        <sz val="12"/>
        <color theme="1"/>
        <rFont val="Times New Roman"/>
        <family val="1"/>
        <charset val="204"/>
      </rPr>
      <t>Мероприятие 2.1.4.</t>
    </r>
    <r>
      <rPr>
        <sz val="12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защищенности. Результаты работы заслушать на заседании АТК МО "Город Астрахань"</t>
    </r>
  </si>
  <si>
    <r>
      <rPr>
        <b/>
        <sz val="12"/>
        <color theme="1"/>
        <rFont val="Times New Roman"/>
        <family val="1"/>
        <charset val="204"/>
      </rPr>
      <t xml:space="preserve">Мероприятие 2.1.5. </t>
    </r>
    <r>
      <rPr>
        <sz val="12"/>
        <color theme="1"/>
        <rFont val="Times New Roman"/>
        <family val="1"/>
        <charset val="204"/>
      </rPr>
      <t xml:space="preserve"> Организовать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 Проводить разъяснительную работу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 Администрации районов города</t>
    </r>
  </si>
  <si>
    <r>
      <rPr>
        <b/>
        <sz val="12"/>
        <color theme="1"/>
        <rFont val="Times New Roman"/>
        <family val="1"/>
        <charset val="204"/>
      </rPr>
      <t>Мероприятие 2.1.8.</t>
    </r>
    <r>
      <rPr>
        <sz val="12"/>
        <color theme="1"/>
        <rFont val="Times New Roman"/>
        <family val="1"/>
        <charset val="204"/>
      </rPr>
      <t xml:space="preserve">
Перемещение с территории города и хранение брошенных транспортных средств</t>
    </r>
  </si>
  <si>
    <r>
      <rPr>
        <b/>
        <sz val="12"/>
        <color theme="1"/>
        <rFont val="Times New Roman"/>
        <family val="1"/>
        <charset val="204"/>
      </rPr>
      <t xml:space="preserve">Мероприятие 2.1.9. </t>
    </r>
    <r>
      <rPr>
        <sz val="12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</si>
  <si>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r>
      <rPr>
        <b/>
        <sz val="12"/>
        <color theme="1"/>
        <rFont val="Times New Roman"/>
        <family val="1"/>
        <charset val="204"/>
      </rPr>
      <t>Задача 2.2.</t>
    </r>
    <r>
      <rPr>
        <sz val="12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</si>
  <si>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2.2.2.  </t>
    </r>
    <r>
      <rPr>
        <sz val="12"/>
        <color theme="1"/>
        <rFont val="Times New Roman"/>
        <family val="1"/>
        <charset val="204"/>
      </rPr>
      <t>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</si>
  <si>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2"/>
        <color theme="1"/>
        <rFont val="Times New Roman"/>
        <family val="1"/>
        <charset val="204"/>
      </rPr>
      <t xml:space="preserve">Мероприятие 3.1.1. </t>
    </r>
    <r>
      <rPr>
        <sz val="12"/>
        <color theme="1"/>
        <rFont val="Times New Roman"/>
        <family val="1"/>
        <charset val="204"/>
      </rPr>
      <t xml:space="preserve"> 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</si>
  <si>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2"/>
        <color theme="1"/>
        <rFont val="Times New Roman"/>
        <family val="1"/>
        <charset val="204"/>
      </rPr>
      <t xml:space="preserve">Мероприятие 3.1.2. </t>
    </r>
    <r>
      <rPr>
        <sz val="12"/>
        <color theme="1"/>
        <rFont val="Times New Roman"/>
        <family val="1"/>
        <charset val="204"/>
      </rPr>
      <t xml:space="preserve"> 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коррупционной направленности в муниципальном образовании «Город Астрахань», с принятием мер по их устранению</t>
    </r>
  </si>
  <si>
    <r>
      <rPr>
        <b/>
        <sz val="12"/>
        <color theme="1"/>
        <rFont val="Times New Roman"/>
        <family val="1"/>
        <charset val="204"/>
      </rPr>
      <t xml:space="preserve">Мероприятие 3.1.4.  </t>
    </r>
    <r>
      <rPr>
        <sz val="12"/>
        <color theme="1"/>
        <rFont val="Times New Roman"/>
        <family val="1"/>
        <charset val="204"/>
      </rPr>
      <t xml:space="preserve">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</si>
  <si>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2"/>
        <color theme="1"/>
        <rFont val="Times New Roman"/>
        <family val="1"/>
        <charset val="204"/>
      </rPr>
      <t xml:space="preserve">Мероприятие 3.1.5.  </t>
    </r>
    <r>
      <rPr>
        <sz val="12"/>
        <color theme="1"/>
        <rFont val="Times New Roman"/>
        <family val="1"/>
        <charset val="204"/>
      </rPr>
      <t xml:space="preserve">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</t>
    </r>
  </si>
  <si>
    <r>
      <rPr>
        <b/>
        <sz val="12"/>
        <color theme="1"/>
        <rFont val="Times New Roman"/>
        <family val="1"/>
        <charset val="204"/>
      </rPr>
      <t>Мероприятие 3.1.6</t>
    </r>
    <r>
      <rPr>
        <sz val="12"/>
        <color theme="1"/>
        <rFont val="Times New Roman"/>
        <family val="1"/>
        <charset val="204"/>
      </rPr>
      <t>.   Организация работы комиссии по противодействию коррупции</t>
    </r>
  </si>
  <si>
    <r>
      <rPr>
        <b/>
        <sz val="12"/>
        <color indexed="8"/>
        <rFont val="Times New Roman"/>
        <family val="1"/>
        <charset val="204"/>
      </rPr>
      <t>Задача 1.1.</t>
    </r>
    <r>
      <rPr>
        <sz val="12"/>
        <color indexed="8"/>
        <rFont val="Times New Roman"/>
        <family val="1"/>
        <charset val="204"/>
      </rPr>
      <t xml:space="preserve"> Создание защитных сооружений гражданской обороны для укрытия населения при возникновении военных конфликтов или вследствие этих конфликтов</t>
    </r>
  </si>
  <si>
    <r>
      <rPr>
        <b/>
        <sz val="12"/>
        <color indexed="8"/>
        <rFont val="Times New Roman"/>
        <family val="1"/>
        <charset val="204"/>
      </rPr>
      <t>Мероприятие 1.1.</t>
    </r>
    <r>
      <rPr>
        <sz val="12"/>
        <color indexed="8"/>
        <rFont val="Times New Roman"/>
        <family val="1"/>
        <charset val="204"/>
      </rPr>
      <t xml:space="preserve"> Обследование помещений (подвалов)</t>
    </r>
  </si>
  <si>
    <r>
      <rPr>
        <b/>
        <sz val="12"/>
        <color theme="1"/>
        <rFont val="Times New Roman"/>
        <family val="1"/>
        <charset val="204"/>
      </rPr>
      <t xml:space="preserve">Мероприятие 1.1.2. </t>
    </r>
    <r>
      <rPr>
        <sz val="12"/>
        <color theme="1"/>
        <rFont val="Times New Roman"/>
        <family val="1"/>
        <charset val="204"/>
      </rPr>
      <t xml:space="preserve"> 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</si>
  <si>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r>
      <rPr>
        <b/>
        <sz val="12"/>
        <color theme="1"/>
        <rFont val="Times New Roman"/>
        <family val="1"/>
        <charset val="204"/>
      </rPr>
      <t xml:space="preserve">Мероприятие 1.1.3. </t>
    </r>
    <r>
      <rPr>
        <sz val="12"/>
        <color theme="1"/>
        <rFont val="Times New Roman"/>
        <family val="1"/>
        <charset val="204"/>
      </rPr>
      <t xml:space="preserve"> Организация работы молодёжного координационного Совета</t>
    </r>
  </si>
  <si>
    <t>Мероприятие 1.1.4.  Организация работы межведомственной комиссии по профилактике правонарушений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</si>
  <si>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>Мероприятие 1.1.4.</t>
    </r>
    <r>
      <rPr>
        <sz val="12"/>
        <color theme="1"/>
        <rFont val="Times New Roman"/>
        <family val="1"/>
        <charset val="204"/>
      </rPr>
      <t xml:space="preserve">  Разъяснительная работа и агитация населения по вовлечению в ряды народных дружин</t>
    </r>
  </si>
  <si>
    <r>
      <rPr>
        <b/>
        <sz val="12"/>
        <color theme="1"/>
        <rFont val="Times New Roman"/>
        <family val="1"/>
        <charset val="204"/>
      </rPr>
      <t xml:space="preserve">Мероприятие 1.1.6. </t>
    </r>
    <r>
      <rPr>
        <sz val="12"/>
        <color theme="1"/>
        <rFont val="Times New Roman"/>
        <family val="1"/>
        <charset val="204"/>
      </rPr>
      <t xml:space="preserve"> 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</si>
  <si>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2"/>
        <color theme="1"/>
        <rFont val="Times New Roman"/>
        <family val="1"/>
        <charset val="204"/>
      </rPr>
      <t>Мероприятие 1.1.8</t>
    </r>
    <r>
      <rPr>
        <sz val="12"/>
        <color theme="1"/>
        <rFont val="Times New Roman"/>
        <family val="1"/>
        <charset val="204"/>
      </rPr>
      <t>.  Заслушивание на заседаниях МВКПП отчеты должностных лиц полиции о деятельности ОВД на территории муниципального образования "Город Астрахань"</t>
    </r>
  </si>
  <si>
    <r>
      <rPr>
        <b/>
        <sz val="12"/>
        <color theme="1"/>
        <rFont val="Times New Roman"/>
        <family val="1"/>
        <charset val="204"/>
      </rPr>
      <t>Задача 1. 1</t>
    </r>
    <r>
      <rPr>
        <sz val="12"/>
        <color theme="1"/>
        <rFont val="Times New Roman"/>
        <family val="1"/>
        <charset val="204"/>
      </rPr>
      <t>. Подготовка населения муниципальных образований к защите от опасностей, возникающих при военных конфликтах или вследствие этих конфликтов</t>
    </r>
  </si>
  <si>
    <r>
      <rPr>
        <b/>
        <sz val="12"/>
        <color indexed="8"/>
        <rFont val="Times New Roman"/>
        <family val="1"/>
        <charset val="204"/>
      </rPr>
      <t>Мероприятие 1.1.</t>
    </r>
    <r>
      <rPr>
        <sz val="12"/>
        <color indexed="8"/>
        <rFont val="Times New Roman"/>
        <family val="1"/>
        <charset val="204"/>
      </rPr>
      <t xml:space="preserve"> Закупка стендов по гражданской обороне</t>
    </r>
  </si>
  <si>
    <t>Задача 1.2. Обеспечение имуществом сил гражданской обороны  МО "Город Астрахань" (НАСВ, НФГО, ПВ СИЗ, СЭП и пункта управления ГО)</t>
  </si>
  <si>
    <r>
      <rPr>
        <b/>
        <sz val="12"/>
        <rFont val="Times New Roman"/>
        <family val="1"/>
        <charset val="204"/>
      </rPr>
      <t>Мероприятие 1.2.1</t>
    </r>
    <r>
      <rPr>
        <sz val="12"/>
        <rFont val="Times New Roman"/>
        <family val="1"/>
        <charset val="204"/>
      </rPr>
      <t>. Закупка средств индивидуальной защиты (противогаз гражданский  (ГП-21У), комплект индивидуальный медицинский гражданской защиты (КИМГЗ), индивидуальный противохимический пакет (ИПП-11), комплект индивидуальный противоожоговый с перевязочным пакетом (КИП))</t>
    </r>
  </si>
  <si>
    <r>
      <rPr>
        <b/>
        <sz val="12"/>
        <rFont val="Times New Roman"/>
        <family val="1"/>
        <charset val="204"/>
      </rPr>
      <t xml:space="preserve">Мероприятие 1.2.2. </t>
    </r>
    <r>
      <rPr>
        <sz val="12"/>
        <rFont val="Times New Roman"/>
        <family val="1"/>
        <charset val="204"/>
      </rPr>
      <t>Приобретение приборов контроля для поста РХБЗ</t>
    </r>
  </si>
  <si>
    <r>
      <rPr>
        <b/>
        <sz val="12"/>
        <rFont val="Times New Roman"/>
        <family val="1"/>
        <charset val="204"/>
      </rPr>
      <t xml:space="preserve">Мероприятие 1.2.3. </t>
    </r>
    <r>
      <rPr>
        <sz val="12"/>
        <rFont val="Times New Roman"/>
        <family val="1"/>
        <charset val="204"/>
      </rPr>
      <t>Закупка имущества для ПВ СИЗ, СЭП и поста РХН (указатели, таблички, блок-схемы, плакаты)</t>
    </r>
  </si>
  <si>
    <r>
      <rPr>
        <b/>
        <sz val="12"/>
        <rFont val="Times New Roman"/>
        <family val="1"/>
        <charset val="204"/>
      </rPr>
      <t xml:space="preserve">Мероприятие 1.2.4. </t>
    </r>
    <r>
      <rPr>
        <sz val="12"/>
        <rFont val="Times New Roman"/>
        <family val="1"/>
        <charset val="204"/>
      </rPr>
      <t>Закупка топографических карт г.Астрахани и Астраханской области для пункта управления ГО</t>
    </r>
  </si>
  <si>
    <r>
      <rPr>
        <b/>
        <sz val="12"/>
        <color indexed="8"/>
        <rFont val="Times New Roman"/>
        <family val="1"/>
        <charset val="204"/>
      </rPr>
      <t>Задача 1.1.</t>
    </r>
    <r>
      <rPr>
        <sz val="12"/>
        <color indexed="8"/>
        <rFont val="Times New Roman"/>
        <family val="1"/>
        <charset val="204"/>
      </rPr>
      <t xml:space="preserve"> Подготовка населения муниципальных образований к защите от опасностей, возникающих при военных конфликтах или вследствие этих конфликтов</t>
    </r>
  </si>
  <si>
    <r>
      <rPr>
        <b/>
        <sz val="12"/>
        <rFont val="Times New Roman"/>
        <family val="1"/>
        <charset val="204"/>
      </rPr>
      <t>Мероприятие 1.2.2.</t>
    </r>
    <r>
      <rPr>
        <sz val="12"/>
        <rFont val="Times New Roman"/>
        <family val="1"/>
        <charset val="204"/>
      </rPr>
      <t xml:space="preserve"> Приобретение приборов контроля для поста РХБЗ</t>
    </r>
  </si>
  <si>
    <r>
      <rPr>
        <b/>
        <sz val="12"/>
        <rFont val="Times New Roman"/>
        <family val="1"/>
        <charset val="204"/>
      </rPr>
      <t>Мероприятие 1.2.3.</t>
    </r>
    <r>
      <rPr>
        <sz val="12"/>
        <rFont val="Times New Roman"/>
        <family val="1"/>
        <charset val="204"/>
      </rPr>
      <t xml:space="preserve"> Закупка имущества для ПВ СИЗ, СЭП и поста РХН (указатели, таблички, блок-схемы, плакаты)</t>
    </r>
  </si>
  <si>
    <r>
      <rPr>
        <b/>
        <sz val="12"/>
        <rFont val="Times New Roman"/>
        <family val="1"/>
        <charset val="204"/>
      </rPr>
      <t>Мероприятие 1.2.4.</t>
    </r>
    <r>
      <rPr>
        <sz val="12"/>
        <rFont val="Times New Roman"/>
        <family val="1"/>
        <charset val="204"/>
      </rPr>
      <t xml:space="preserve"> Закупка топографических карт г.Астрахани и Астраханской области для пункта управления ГО</t>
    </r>
  </si>
  <si>
    <r>
      <rPr>
        <b/>
        <sz val="12"/>
        <rFont val="Times New Roman"/>
        <family val="1"/>
        <charset val="204"/>
      </rPr>
      <t>Мероприятие 1.2.1.</t>
    </r>
    <r>
      <rPr>
        <sz val="12"/>
        <rFont val="Times New Roman"/>
        <family val="1"/>
        <charset val="204"/>
      </rPr>
      <t xml:space="preserve"> Закупка средств индивидуальной защиты (противогаз гражданский  (ГП-21У), комплект индивидуальный медицинский гражданской защиты (КИМГЗ), индивидуальный противохимический пакет (ИПП-11), комплект индивидуальный противоожоговый с перевязочным пакетом (КИП)</t>
    </r>
  </si>
  <si>
    <t xml:space="preserve">Управление по коммунальному хозяйству и благоустройству администрации муниципального образования «Город Астрахань»; администрация муниципального образования «Город Астрахань» (управление по связям с общественностью; управление муниципальной службы и кадров; управление информационной политики;  управление образования); МБУ г. Астрахани «АСЦ»; 
администрации районов города;                                     
антинаркотическая комиссия при администрации муниципального образования    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</si>
  <si>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Уровень пожаров по отношению к уровню 2019 года</t>
    </r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</si>
  <si>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
Уровень пожаров по отношению к 
уровню 2019 года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</si>
  <si>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 xml:space="preserve">
Уровень гибели людей на водных объектах по отношению к уровню 2019 года
</t>
    </r>
  </si>
  <si>
    <r>
      <rPr>
        <b/>
        <sz val="12"/>
        <color theme="1"/>
        <rFont val="Times New Roman"/>
        <family val="1"/>
        <charset val="204"/>
      </rPr>
      <t xml:space="preserve">Показатель 1. </t>
    </r>
    <r>
      <rPr>
        <sz val="12"/>
        <color theme="1"/>
        <rFont val="Times New Roman"/>
        <family val="1"/>
        <charset val="204"/>
      </rPr>
      <t>Уровень   гибели людей на водных объектах по отношению к уровню 2019 года</t>
    </r>
  </si>
  <si>
    <t>Начальник управления по коммунальному хозяйству и благоустройству администрации муниципального образования "Город Астрахань"</t>
  </si>
  <si>
    <t>С.А. Дронов</t>
  </si>
  <si>
    <t>Подпрограмма 5. Профилактика незаконного оборота наркотических средств, психотропных веществ и их прекурсоров .</t>
  </si>
  <si>
    <r>
      <t xml:space="preserve">Цель 1. </t>
    </r>
    <r>
      <rPr>
        <sz val="12"/>
        <color theme="1"/>
        <rFont val="Times New Roman"/>
        <family val="1"/>
        <charset val="204"/>
      </rPr>
      <t>Работа с населением города Астрахани  по профилактике  наркомании и противодействию незаконного оборота наркотиков</t>
    </r>
  </si>
  <si>
    <t>Показатель 1. Уровень зарегистрированных преступлений в сфере незаконного оборота наркотиков на территории МО "Город Астрахань" по отношению к 2019</t>
  </si>
  <si>
    <r>
      <rPr>
        <b/>
        <sz val="12"/>
        <color theme="1"/>
        <rFont val="Times New Roman"/>
        <family val="1"/>
        <charset val="204"/>
      </rPr>
      <t>Задача 1.1.</t>
    </r>
    <r>
      <rPr>
        <sz val="12"/>
        <color theme="1"/>
        <rFont val="Times New Roman"/>
        <family val="1"/>
        <charset val="204"/>
      </rPr>
      <t xml:space="preserve"> Повышение межведомственного взаимодействия, направленного на усиление профилактики наркомании и противодействия незаконного оборота наркотиков
</t>
    </r>
  </si>
  <si>
    <r>
      <rPr>
        <b/>
        <sz val="12"/>
        <color theme="1"/>
        <rFont val="Times New Roman"/>
        <family val="1"/>
        <charset val="204"/>
      </rPr>
      <t xml:space="preserve">Мероприятие 1.1.1. </t>
    </r>
    <r>
      <rPr>
        <sz val="12"/>
        <color theme="1"/>
        <rFont val="Times New Roman"/>
        <family val="1"/>
        <charset val="204"/>
      </rPr>
      <t xml:space="preserve"> Организация работы антинаркотической комиссии муниципального образования «Город Астрахань»</t>
    </r>
  </si>
  <si>
    <r>
      <rPr>
        <b/>
        <sz val="12"/>
        <color theme="1"/>
        <rFont val="Times New Roman"/>
        <family val="1"/>
        <charset val="204"/>
      </rPr>
      <t xml:space="preserve">Мероприятие 1.1.2. </t>
    </r>
    <r>
      <rPr>
        <sz val="12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</si>
  <si>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2"/>
        <color theme="1"/>
        <rFont val="Times New Roman"/>
        <family val="1"/>
        <charset val="204"/>
      </rPr>
      <t xml:space="preserve">Мероприятие 1.1.3. </t>
    </r>
    <r>
      <rPr>
        <sz val="12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произрастания незаконных посевов наркосодержащих культур и дикорастущей конопли, с последующим ее уничтожением на территории города в рамках межведомственной операции "МАК"</t>
    </r>
  </si>
  <si>
    <r>
      <rPr>
        <b/>
        <sz val="12"/>
        <color theme="1"/>
        <rFont val="Times New Roman"/>
        <family val="1"/>
        <charset val="204"/>
      </rPr>
      <t xml:space="preserve">Мероприятие 1.1.4. </t>
    </r>
    <r>
      <rPr>
        <sz val="12"/>
        <color theme="1"/>
        <rFont val="Times New Roman"/>
        <family val="1"/>
        <charset val="204"/>
      </rPr>
      <t xml:space="preserve"> Проведение рейдовых мероприятий по выявлению и ликвидации рекламы наркотических и психотропных веществ на фасадах зданий и домой на территории МО "Город Астрахань"</t>
    </r>
  </si>
  <si>
    <r>
      <rPr>
        <b/>
        <sz val="11"/>
        <color theme="1"/>
        <rFont val="Times New Roman"/>
        <family val="1"/>
        <charset val="204"/>
      </rPr>
      <t>Мероприятие 1.1.5</t>
    </r>
    <r>
      <rPr>
        <sz val="11"/>
        <color theme="1"/>
        <rFont val="Times New Roman"/>
        <family val="1"/>
        <charset val="204"/>
      </rPr>
      <t>.Организация занятости и трудоустройства лиц, оказавшихся от потребления наркотических средств и психотропных веществ в немедицинских целях</t>
    </r>
  </si>
  <si>
    <t xml:space="preserve">Администрации районов города Астрахани, Центр занятости населения по городу Астрахань </t>
  </si>
  <si>
    <r>
      <rPr>
        <b/>
        <sz val="12"/>
        <color theme="1"/>
        <rFont val="Times New Roman"/>
        <family val="1"/>
        <charset val="204"/>
      </rPr>
      <t>Показатель 1.</t>
    </r>
    <r>
      <rPr>
        <sz val="12"/>
        <color theme="1"/>
        <rFont val="Times New Roman"/>
        <family val="1"/>
        <charset val="204"/>
      </rPr>
      <t xml:space="preserve"> Количество трудоустроенных наркозависимых лиц</t>
    </r>
  </si>
  <si>
    <r>
      <rPr>
        <b/>
        <sz val="12"/>
        <color theme="1"/>
        <rFont val="Times New Roman"/>
        <family val="1"/>
        <charset val="204"/>
      </rPr>
      <t xml:space="preserve">Задача 1.2. </t>
    </r>
    <r>
      <rPr>
        <sz val="12"/>
        <color theme="1"/>
        <rFont val="Times New Roman"/>
        <family val="1"/>
        <charset val="204"/>
      </rPr>
      <t xml:space="preserve"> Пропаганда антинаркотического мировоззрения у населения города Астрахани и повышение уровня правовой грамотности населения в сфере ответственности за незаконный оборот наркотиков
</t>
    </r>
  </si>
  <si>
    <r>
      <rPr>
        <b/>
        <sz val="12"/>
        <color theme="1"/>
        <rFont val="Times New Roman"/>
        <family val="1"/>
        <charset val="204"/>
      </rPr>
      <t>Мероприятие 1.2.1.</t>
    </r>
    <r>
      <rPr>
        <sz val="12"/>
        <color theme="1"/>
        <rFont val="Times New Roman"/>
        <family val="1"/>
        <charset val="204"/>
      </rPr>
      <t xml:space="preserve"> Освещение мероприятий  антинаркотической направленности на официальном сайте администрации МО "Город Астрахань" и СМИ</t>
    </r>
  </si>
  <si>
    <r>
      <rPr>
        <b/>
        <sz val="12"/>
        <color theme="1"/>
        <rFont val="Times New Roman"/>
        <family val="1"/>
        <charset val="204"/>
      </rPr>
      <t xml:space="preserve">Мероприятие 1.2.2. </t>
    </r>
    <r>
      <rPr>
        <sz val="12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</si>
  <si>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2"/>
        <color theme="1"/>
        <rFont val="Times New Roman"/>
        <family val="1"/>
        <charset val="204"/>
      </rPr>
      <t>Мероприятие.1.2.3.</t>
    </r>
    <r>
      <rPr>
        <sz val="12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</si>
  <si>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2"/>
        <color rgb="FF000000"/>
        <rFont val="Times New Roman"/>
        <family val="1"/>
        <charset val="204"/>
      </rPr>
      <t>Мероприятие 1.2.4.</t>
    </r>
    <r>
      <rPr>
        <sz val="12"/>
        <color rgb="FF000000"/>
        <rFont val="Times New Roman"/>
        <family val="1"/>
        <charset val="204"/>
      </rPr>
      <t xml:space="preserve">  </t>
    </r>
    <r>
      <rPr>
        <sz val="12"/>
        <color theme="1"/>
        <rFont val="Times New Roman"/>
        <family val="1"/>
        <charset val="204"/>
      </rPr>
      <t>Приобретение и размещение наглядных информационных материалов антинаркотической направленности (баннеры, листовки) на территории муниципального образования «Город Астрахань», в том числе в СМИ</t>
    </r>
  </si>
  <si>
    <r>
      <rPr>
        <b/>
        <sz val="12"/>
        <color rgb="FF000000"/>
        <rFont val="Times New Roman"/>
        <family val="1"/>
        <charset val="204"/>
      </rPr>
      <t>Мероприятие 1.2.5.</t>
    </r>
    <r>
      <rPr>
        <sz val="12"/>
        <color rgb="FF000000"/>
        <rFont val="Times New Roman"/>
        <family val="1"/>
        <charset val="204"/>
      </rPr>
      <t xml:space="preserve">  </t>
    </r>
    <r>
      <rPr>
        <sz val="12"/>
        <color theme="1"/>
        <rFont val="Times New Roman"/>
        <family val="1"/>
        <charset val="204"/>
      </rPr>
      <t>Организация и проведение конкурсов и акций антинаркотической направленности  (с использованием дистанционных форм работы)</t>
    </r>
  </si>
  <si>
    <t xml:space="preserve">Антинаркотическая комиссия при администрации муниципального образования «Город Астрахань»; 
(управление по связям с общественностью, )
</t>
  </si>
  <si>
    <r>
      <t>Мероприятие 1.2.6.</t>
    </r>
    <r>
      <rPr>
        <sz val="12"/>
        <color rgb="FF000000"/>
        <rFont val="Times New Roman"/>
        <family val="1"/>
        <charset val="204"/>
      </rPr>
      <t xml:space="preserve">  </t>
    </r>
    <r>
      <rPr>
        <sz val="12"/>
        <color theme="1"/>
        <rFont val="Times New Roman"/>
        <family val="1"/>
        <charset val="204"/>
      </rPr>
      <t>Организация комплексной профилактической работы  на территории города Астрахани в рамках проведения Всероссийских и региональных антинаркотических акций и оперативно – профилактических операций</t>
    </r>
  </si>
  <si>
    <t>Антинаркотическая комиссия при администрации муниципального образования «Город Астрахань», администрации районов города Астрахани, Управление образования администрации муниципального образования «Город Астрахань», управление культуры администрации муниципального образования «Город Астрахань»</t>
  </si>
  <si>
    <r>
      <rPr>
        <b/>
        <sz val="12"/>
        <color theme="1"/>
        <rFont val="Times New Roman"/>
        <family val="1"/>
        <charset val="204"/>
      </rPr>
      <t xml:space="preserve">Мероприятие 1.2.7. </t>
    </r>
    <r>
      <rPr>
        <sz val="12"/>
        <color theme="1"/>
        <rFont val="Times New Roman"/>
        <family val="1"/>
        <charset val="204"/>
      </rPr>
      <t xml:space="preserve">Организация и проведение профилактических мероприятий антинаркотической направленности на базе МКУК «ЦГБС» </t>
    </r>
  </si>
  <si>
    <t>Управление культуры администрации муниципального образования «Город Астрахань», МКУК "ЦГБС"</t>
  </si>
  <si>
    <r>
      <t xml:space="preserve">Показатель1. </t>
    </r>
    <r>
      <rPr>
        <sz val="12"/>
        <color theme="1"/>
        <rFont val="Times New Roman"/>
        <family val="1"/>
        <charset val="204"/>
      </rPr>
      <t>Количество граждан принявших участие впрофилактических мероприятиях антинаркотической направленности</t>
    </r>
  </si>
  <si>
    <r>
      <rPr>
        <b/>
        <sz val="12"/>
        <color theme="1"/>
        <rFont val="Times New Roman"/>
        <family val="1"/>
        <charset val="204"/>
      </rPr>
      <t>Мероприятие 1.2.8</t>
    </r>
    <r>
      <rPr>
        <sz val="12"/>
        <color theme="1"/>
        <rFont val="Times New Roman"/>
        <family val="1"/>
        <charset val="204"/>
      </rPr>
      <t xml:space="preserve"> Проведение разъяснительной работы среди родителей (законных представителей) по вопросам здорового образа жизни и  профилактики всех форм зависимостей с привлечением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специалистов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ГБУЗ АО «Областной наркологический диспансер»,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>ГБУЗ АО «Областной центр профилактики и борьбы со СПИД»,</t>
    </r>
    <r>
      <rPr>
        <sz val="14"/>
        <color theme="1"/>
        <rFont val="Times New Roman"/>
        <family val="1"/>
        <charset val="204"/>
      </rPr>
      <t xml:space="preserve"> </t>
    </r>
    <r>
      <rPr>
        <sz val="11"/>
        <color theme="1"/>
        <rFont val="Times New Roman"/>
        <family val="1"/>
        <charset val="204"/>
      </rPr>
      <t xml:space="preserve">ГБУЗ АО «Центр медицинской профилактики». </t>
    </r>
  </si>
  <si>
    <t>Управление образования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Астрахань»;
ГБУЗ АО «Областной наркологический диспансер»; ГБУЗ АО «Областной центр профилакти ощественного здоровья, ГБУЗ АО «Областной центр профилактики и борьбы со СПИД»</t>
  </si>
  <si>
    <r>
      <t xml:space="preserve">Показатель1. </t>
    </r>
    <r>
      <rPr>
        <sz val="12"/>
        <color theme="1"/>
        <rFont val="Times New Roman"/>
        <family val="1"/>
        <charset val="204"/>
      </rPr>
      <t xml:space="preserve">Количество родителей принявших участие </t>
    </r>
  </si>
  <si>
    <r>
      <rPr>
        <b/>
        <sz val="12"/>
        <color theme="1"/>
        <rFont val="Times New Roman"/>
        <family val="1"/>
        <charset val="204"/>
      </rPr>
      <t xml:space="preserve"> Мероприятие 1.2.9</t>
    </r>
    <r>
      <rPr>
        <sz val="12"/>
        <color theme="1"/>
        <rFont val="Times New Roman"/>
        <family val="1"/>
        <charset val="204"/>
      </rPr>
      <t xml:space="preserve"> Проведение профилактических бесед, семинаров, «круглых столов», индивидуальных бесед с обучающимися, направленных на пропаганду здорового образа жизни, формирующих у несовершеннолетних отрицательное отношение к употреблению алкоголя, наркотиков.</t>
    </r>
  </si>
  <si>
    <r>
      <t xml:space="preserve">Показатель1. </t>
    </r>
    <r>
      <rPr>
        <sz val="12"/>
        <color theme="1"/>
        <rFont val="Times New Roman"/>
        <family val="1"/>
        <charset val="204"/>
      </rPr>
      <t>Количество учеников принявших участие в профилактических мероприятиях</t>
    </r>
  </si>
  <si>
    <r>
      <rPr>
        <b/>
        <sz val="12"/>
        <color theme="1"/>
        <rFont val="Times New Roman"/>
        <family val="1"/>
        <charset val="204"/>
      </rPr>
      <t xml:space="preserve">Задача 1.3. </t>
    </r>
    <r>
      <rPr>
        <sz val="12"/>
        <color theme="1"/>
        <rFont val="Times New Roman"/>
        <family val="1"/>
        <charset val="204"/>
      </rPr>
      <t xml:space="preserve"> Формирование у подростков и молодежи культуры здоровья, мотивации к ведению здорового образа жизни, создание условий для участия граждан в волонтерском молодежном антинаркотическом движении на территории города Астрахани</t>
    </r>
  </si>
  <si>
    <r>
      <rPr>
        <b/>
        <sz val="12"/>
        <color theme="1"/>
        <rFont val="Times New Roman"/>
        <family val="1"/>
        <charset val="204"/>
      </rPr>
      <t>Мероприятие 1.3.1.</t>
    </r>
    <r>
      <rPr>
        <sz val="12"/>
        <color theme="1"/>
        <rFont val="Times New Roman"/>
        <family val="1"/>
        <charset val="204"/>
      </rPr>
      <t xml:space="preserve"> Организация участия волонтеров в мероприятиях по профилактике наркомании и незаконного оборота наркотиков</t>
    </r>
  </si>
  <si>
    <r>
      <rPr>
        <b/>
        <sz val="12"/>
        <color theme="1"/>
        <rFont val="Times New Roman"/>
        <family val="1"/>
        <charset val="204"/>
      </rPr>
      <t>Мероприятие 1.3.2</t>
    </r>
    <r>
      <rPr>
        <sz val="12"/>
        <color theme="1"/>
        <rFont val="Times New Roman"/>
        <family val="1"/>
        <charset val="204"/>
      </rPr>
      <t xml:space="preserve">. Встречи со студентами ВУЗов и СУЗов города по профилактике наркомании </t>
    </r>
  </si>
  <si>
    <t>Показатель 1.
Количество встреч со студентами ВУЗов и СУЗов  города</t>
  </si>
  <si>
    <r>
      <rPr>
        <b/>
        <sz val="12"/>
        <color theme="1"/>
        <rFont val="Times New Roman"/>
        <family val="1"/>
        <charset val="204"/>
      </rPr>
      <t xml:space="preserve">Цель 3. </t>
    </r>
    <r>
      <rPr>
        <sz val="12"/>
        <color theme="1"/>
        <rFont val="Times New Roman"/>
        <family val="1"/>
        <charset val="204"/>
      </rPr>
      <t>Профилактика коррупционных правонарушений в деятельности МО «Город Астрахань»</t>
    </r>
  </si>
  <si>
    <r>
      <rPr>
        <b/>
        <sz val="12"/>
        <color theme="1"/>
        <rFont val="Times New Roman"/>
        <family val="1"/>
        <charset val="204"/>
      </rPr>
      <t>Задача 1.8.</t>
    </r>
    <r>
      <rPr>
        <sz val="12"/>
        <color theme="1"/>
        <rFont val="Times New Roman"/>
        <family val="1"/>
        <charset val="204"/>
      </rPr>
      <t xml:space="preserve">
Работа с населением города Астрахани  по профилактике  наркомании и противодействию незаконного оборота наркотиков</t>
    </r>
  </si>
  <si>
    <r>
      <t xml:space="preserve">Показатель1. </t>
    </r>
    <r>
      <rPr>
        <sz val="12"/>
        <color rgb="FF000000"/>
        <rFont val="Times New Roman"/>
        <family val="1"/>
        <charset val="204"/>
      </rPr>
      <t xml:space="preserve">Количество </t>
    </r>
    <r>
      <rPr>
        <sz val="12"/>
        <color theme="1"/>
        <rFont val="Times New Roman"/>
        <family val="1"/>
        <charset val="204"/>
      </rPr>
      <t>размещенных (распространенных) информационных материалов антинаркотической направленности на территории МО «Город Астрахань», в том числе в СМИ».</t>
    </r>
  </si>
  <si>
    <r>
      <t xml:space="preserve">Показатель1. </t>
    </r>
    <r>
      <rPr>
        <sz val="12"/>
        <color theme="1"/>
        <rFont val="Times New Roman"/>
        <family val="1"/>
        <charset val="204"/>
      </rPr>
      <t>Количество граждан принявших участие во Всероссийских и региональных антинаркотических акциях и оперативно – профилактических операциях</t>
    </r>
  </si>
  <si>
    <r>
      <t xml:space="preserve">Показатель1. </t>
    </r>
    <r>
      <rPr>
        <sz val="12"/>
        <color rgb="FF000000"/>
        <rFont val="Times New Roman"/>
        <family val="1"/>
        <charset val="204"/>
      </rPr>
      <t xml:space="preserve">Количество </t>
    </r>
    <r>
      <rPr>
        <sz val="12"/>
        <color theme="1"/>
        <rFont val="Times New Roman"/>
        <family val="1"/>
        <charset val="204"/>
      </rPr>
      <t>проведенных конкурсов и акций антинаркотической направленности на территории МО «Город Астрахань»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</si>
</sst>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#,##0.00_ ;\-#,##0.00\ "/>
    <numFmt numFmtId="165" formatCode="#,##0.00_ ;[Red]\-#,##0.00\ "/>
    <numFmt numFmtId="166" formatCode="0.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5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0" borderId="0" xfId="0" applyFont="1" applyFill="1" applyAlignment="1">
      <alignment vertical="center" wrapText="1"/>
    </xf>
    <xf numFmtId="2" fontId="2" fillId="0" borderId="0" xfId="0" applyNumberFormat="1" applyFont="1" applyFill="1"/>
    <xf numFmtId="0" fontId="2" fillId="0" borderId="0" xfId="0" applyFont="1" applyFill="1" applyAlignment="1">
      <alignment vertical="center"/>
    </xf>
    <xf numFmtId="165" fontId="2" fillId="0" borderId="0" xfId="0" applyNumberFormat="1" applyFont="1" applyFill="1"/>
    <xf numFmtId="4" fontId="2" fillId="0" borderId="0" xfId="0" applyNumberFormat="1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4" fillId="0" borderId="0" xfId="0" applyFont="1" applyFill="1" applyAlignment="1">
      <alignment vertical="center"/>
    </xf>
    <xf numFmtId="4" fontId="4" fillId="0" borderId="0" xfId="0" applyNumberFormat="1" applyFont="1" applyFill="1"/>
    <xf numFmtId="2" fontId="3" fillId="0" borderId="0" xfId="0" applyNumberFormat="1" applyFont="1" applyFill="1"/>
    <xf numFmtId="0" fontId="11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3" fillId="0" borderId="0" xfId="0" applyNumberFormat="1" applyFont="1" applyFill="1"/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12" fillId="2" borderId="1" xfId="2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top" wrapText="1"/>
    </xf>
    <xf numFmtId="0" fontId="7" fillId="0" borderId="0" xfId="0" applyFont="1" applyFill="1" applyAlignment="1">
      <alignment vertical="center"/>
    </xf>
    <xf numFmtId="0" fontId="7" fillId="0" borderId="1" xfId="2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66" fontId="7" fillId="2" borderId="1" xfId="0" applyNumberFormat="1" applyFont="1" applyFill="1" applyBorder="1" applyAlignment="1">
      <alignment horizontal="center" vertical="center"/>
    </xf>
    <xf numFmtId="166" fontId="7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horizontal="left" vertical="center" wrapText="1"/>
    </xf>
    <xf numFmtId="2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top" wrapText="1"/>
    </xf>
    <xf numFmtId="0" fontId="7" fillId="0" borderId="1" xfId="0" applyNumberFormat="1" applyFont="1" applyFill="1" applyBorder="1" applyAlignment="1">
      <alignment horizontal="center" vertical="top"/>
    </xf>
    <xf numFmtId="2" fontId="7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 wrapText="1"/>
    </xf>
    <xf numFmtId="4" fontId="10" fillId="0" borderId="1" xfId="1" applyNumberFormat="1" applyFont="1" applyFill="1" applyBorder="1" applyAlignment="1">
      <alignment horizontal="center" vertical="center" wrapText="1"/>
    </xf>
    <xf numFmtId="4" fontId="7" fillId="0" borderId="1" xfId="1" applyNumberFormat="1" applyFont="1" applyFill="1" applyBorder="1" applyAlignment="1">
      <alignment horizontal="center" vertical="center" wrapText="1"/>
    </xf>
    <xf numFmtId="4" fontId="7" fillId="0" borderId="1" xfId="1" applyNumberFormat="1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4" fontId="9" fillId="0" borderId="1" xfId="1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1" xfId="1" applyNumberFormat="1" applyFont="1" applyFill="1" applyBorder="1" applyAlignment="1">
      <alignment horizontal="center" vertical="center"/>
    </xf>
    <xf numFmtId="164" fontId="7" fillId="0" borderId="1" xfId="1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left" vertical="center" wrapText="1"/>
    </xf>
    <xf numFmtId="164" fontId="7" fillId="0" borderId="1" xfId="1" applyNumberFormat="1" applyFont="1" applyFill="1" applyBorder="1" applyAlignment="1">
      <alignment vertical="center" wrapText="1"/>
    </xf>
    <xf numFmtId="164" fontId="9" fillId="0" borderId="1" xfId="1" applyNumberFormat="1" applyFont="1" applyFill="1" applyBorder="1" applyAlignment="1">
      <alignment vertical="center" wrapText="1"/>
    </xf>
    <xf numFmtId="43" fontId="9" fillId="0" borderId="1" xfId="1" applyFont="1" applyFill="1" applyBorder="1" applyAlignment="1">
      <alignment vertical="center" wrapText="1"/>
    </xf>
    <xf numFmtId="43" fontId="7" fillId="0" borderId="1" xfId="1" applyFont="1" applyFill="1" applyBorder="1" applyAlignment="1">
      <alignment vertical="center"/>
    </xf>
    <xf numFmtId="4" fontId="7" fillId="0" borderId="1" xfId="2" applyNumberFormat="1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left" vertical="center" wrapText="1"/>
    </xf>
    <xf numFmtId="4" fontId="7" fillId="0" borderId="1" xfId="3" applyNumberFormat="1" applyFont="1" applyFill="1" applyBorder="1" applyAlignment="1">
      <alignment horizontal="center" vertical="center"/>
    </xf>
    <xf numFmtId="164" fontId="7" fillId="0" borderId="1" xfId="1" applyNumberFormat="1" applyFont="1" applyFill="1" applyBorder="1" applyAlignment="1">
      <alignment vertical="center"/>
    </xf>
    <xf numFmtId="0" fontId="10" fillId="0" borderId="1" xfId="2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top" wrapText="1"/>
    </xf>
    <xf numFmtId="0" fontId="10" fillId="0" borderId="1" xfId="2" applyFont="1" applyFill="1" applyBorder="1" applyAlignment="1">
      <alignment horizontal="center" vertical="center" wrapText="1"/>
    </xf>
    <xf numFmtId="164" fontId="10" fillId="0" borderId="1" xfId="1" applyNumberFormat="1" applyFont="1" applyFill="1" applyBorder="1" applyAlignment="1">
      <alignment vertical="center" wrapText="1"/>
    </xf>
    <xf numFmtId="164" fontId="8" fillId="0" borderId="1" xfId="1" applyNumberFormat="1" applyFont="1" applyFill="1" applyBorder="1" applyAlignment="1">
      <alignment vertical="center" wrapText="1"/>
    </xf>
    <xf numFmtId="164" fontId="10" fillId="0" borderId="1" xfId="1" applyNumberFormat="1" applyFont="1" applyFill="1" applyBorder="1" applyAlignment="1">
      <alignment vertical="center"/>
    </xf>
    <xf numFmtId="4" fontId="8" fillId="0" borderId="1" xfId="3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4" fontId="10" fillId="0" borderId="1" xfId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6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top" wrapText="1"/>
    </xf>
    <xf numFmtId="0" fontId="8" fillId="0" borderId="0" xfId="0" applyFont="1" applyFill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top"/>
    </xf>
    <xf numFmtId="0" fontId="6" fillId="0" borderId="2" xfId="0" applyFont="1" applyFill="1" applyBorder="1" applyAlignment="1">
      <alignment horizontal="center" vertical="top"/>
    </xf>
    <xf numFmtId="0" fontId="7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3" xfId="2"/>
    <cellStyle name="Финансовый" xfId="1" builtinId="3"/>
    <cellStyle name="Финансовый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7"/>
  <sheetViews>
    <sheetView tabSelected="1" view="pageBreakPreview" zoomScale="70" zoomScaleNormal="100" zoomScaleSheetLayoutView="70" workbookViewId="0">
      <pane xSplit="5" ySplit="12" topLeftCell="G185" activePane="bottomRight" state="frozen"/>
      <selection pane="topRight" activeCell="F1" sqref="F1"/>
      <selection pane="bottomLeft" activeCell="A13" sqref="A13"/>
      <selection pane="bottomRight" activeCell="A12" sqref="A12:N12"/>
    </sheetView>
  </sheetViews>
  <sheetFormatPr defaultColWidth="8.85546875" defaultRowHeight="15.75" x14ac:dyDescent="0.25"/>
  <cols>
    <col min="1" max="1" width="7" style="23" bestFit="1" customWidth="1"/>
    <col min="2" max="2" width="58" style="23" customWidth="1"/>
    <col min="3" max="3" width="81.5703125" style="23" customWidth="1"/>
    <col min="4" max="4" width="43.42578125" style="23" customWidth="1"/>
    <col min="5" max="5" width="7.85546875" style="23" customWidth="1"/>
    <col min="6" max="6" width="10.85546875" style="23" customWidth="1"/>
    <col min="7" max="7" width="10.140625" style="23" customWidth="1"/>
    <col min="8" max="8" width="12.85546875" style="23" customWidth="1"/>
    <col min="9" max="9" width="12.28515625" style="23" customWidth="1"/>
    <col min="10" max="10" width="13.7109375" style="23" customWidth="1"/>
    <col min="11" max="11" width="13.28515625" style="23" customWidth="1"/>
    <col min="12" max="12" width="13.140625" style="23" customWidth="1"/>
    <col min="13" max="13" width="12.28515625" style="23" customWidth="1"/>
    <col min="14" max="14" width="19.5703125" style="23" customWidth="1"/>
    <col min="15" max="15" width="8.85546875" style="23"/>
    <col min="16" max="16" width="14" style="23" customWidth="1"/>
    <col min="17" max="16384" width="8.85546875" style="23"/>
  </cols>
  <sheetData>
    <row r="1" spans="1:14" ht="52.5" customHeight="1" x14ac:dyDescent="0.25">
      <c r="H1" s="122" t="s">
        <v>277</v>
      </c>
      <c r="I1" s="122"/>
      <c r="J1" s="122"/>
      <c r="K1" s="122"/>
      <c r="L1" s="122"/>
      <c r="M1" s="122"/>
      <c r="N1" s="122"/>
    </row>
    <row r="2" spans="1:14" ht="23.25" hidden="1" customHeight="1" x14ac:dyDescent="0.25">
      <c r="H2" s="122"/>
      <c r="I2" s="122"/>
      <c r="J2" s="122"/>
      <c r="K2" s="122"/>
      <c r="L2" s="122"/>
      <c r="M2" s="122"/>
      <c r="N2" s="122"/>
    </row>
    <row r="3" spans="1:14" x14ac:dyDescent="0.25">
      <c r="A3" s="123" t="s">
        <v>117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</row>
    <row r="4" spans="1:14" x14ac:dyDescent="0.25">
      <c r="A4" s="123" t="s">
        <v>118</v>
      </c>
      <c r="B4" s="123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</row>
    <row r="5" spans="1:14" ht="15" customHeight="1" x14ac:dyDescent="0.25">
      <c r="A5" s="123" t="s">
        <v>119</v>
      </c>
      <c r="B5" s="123"/>
      <c r="C5" s="123"/>
      <c r="D5" s="123"/>
      <c r="E5" s="123"/>
      <c r="F5" s="123"/>
      <c r="G5" s="123"/>
      <c r="H5" s="123"/>
      <c r="I5" s="123"/>
      <c r="J5" s="123"/>
      <c r="K5" s="123"/>
      <c r="L5" s="123"/>
      <c r="M5" s="123"/>
      <c r="N5" s="123"/>
    </row>
    <row r="6" spans="1:14" ht="10.5" customHeight="1" x14ac:dyDescent="0.25">
      <c r="A6" s="123"/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</row>
    <row r="7" spans="1:14" ht="14.45" customHeight="1" x14ac:dyDescent="0.25">
      <c r="A7" s="120" t="s">
        <v>0</v>
      </c>
      <c r="B7" s="120" t="s">
        <v>120</v>
      </c>
      <c r="C7" s="120" t="s">
        <v>121</v>
      </c>
      <c r="D7" s="120" t="s">
        <v>122</v>
      </c>
      <c r="E7" s="120" t="s">
        <v>123</v>
      </c>
      <c r="F7" s="120" t="s">
        <v>124</v>
      </c>
      <c r="G7" s="120" t="s">
        <v>125</v>
      </c>
      <c r="H7" s="120" t="s">
        <v>126</v>
      </c>
      <c r="I7" s="120"/>
      <c r="J7" s="120"/>
      <c r="K7" s="120"/>
      <c r="L7" s="120"/>
      <c r="M7" s="120"/>
      <c r="N7" s="121" t="s">
        <v>127</v>
      </c>
    </row>
    <row r="8" spans="1:14" x14ac:dyDescent="0.25">
      <c r="A8" s="120"/>
      <c r="B8" s="120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1"/>
    </row>
    <row r="9" spans="1:14" ht="27.75" customHeight="1" x14ac:dyDescent="0.25">
      <c r="A9" s="120"/>
      <c r="B9" s="120"/>
      <c r="C9" s="120"/>
      <c r="D9" s="120"/>
      <c r="E9" s="120"/>
      <c r="F9" s="120"/>
      <c r="G9" s="120"/>
      <c r="H9" s="120" t="s">
        <v>128</v>
      </c>
      <c r="I9" s="120"/>
      <c r="J9" s="120" t="s">
        <v>129</v>
      </c>
      <c r="K9" s="120"/>
      <c r="L9" s="120" t="s">
        <v>130</v>
      </c>
      <c r="M9" s="120"/>
      <c r="N9" s="121"/>
    </row>
    <row r="10" spans="1:14" ht="54" customHeight="1" x14ac:dyDescent="0.25">
      <c r="A10" s="120"/>
      <c r="B10" s="120"/>
      <c r="C10" s="120"/>
      <c r="D10" s="120"/>
      <c r="E10" s="120"/>
      <c r="F10" s="120"/>
      <c r="G10" s="120"/>
      <c r="H10" s="24" t="s">
        <v>3</v>
      </c>
      <c r="I10" s="24" t="s">
        <v>131</v>
      </c>
      <c r="J10" s="24" t="s">
        <v>3</v>
      </c>
      <c r="K10" s="24" t="s">
        <v>132</v>
      </c>
      <c r="L10" s="24" t="s">
        <v>3</v>
      </c>
      <c r="M10" s="24" t="s">
        <v>131</v>
      </c>
      <c r="N10" s="121"/>
    </row>
    <row r="11" spans="1:14" ht="32.25" customHeight="1" x14ac:dyDescent="0.25">
      <c r="A11" s="80">
        <v>1</v>
      </c>
      <c r="B11" s="25">
        <v>2</v>
      </c>
      <c r="C11" s="25">
        <v>3</v>
      </c>
      <c r="D11" s="25">
        <v>4</v>
      </c>
      <c r="E11" s="25">
        <v>5</v>
      </c>
      <c r="F11" s="25">
        <v>6</v>
      </c>
      <c r="G11" s="25">
        <v>7</v>
      </c>
      <c r="H11" s="25">
        <v>8</v>
      </c>
      <c r="I11" s="25">
        <v>9</v>
      </c>
      <c r="J11" s="25">
        <v>10</v>
      </c>
      <c r="K11" s="25">
        <v>11</v>
      </c>
      <c r="L11" s="25">
        <v>12</v>
      </c>
      <c r="M11" s="25">
        <v>13</v>
      </c>
      <c r="N11" s="25">
        <v>14</v>
      </c>
    </row>
    <row r="12" spans="1:14" ht="30.75" customHeight="1" x14ac:dyDescent="0.25">
      <c r="A12" s="120" t="s">
        <v>133</v>
      </c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</row>
    <row r="13" spans="1:14" ht="189" x14ac:dyDescent="0.25">
      <c r="A13" s="77">
        <v>2</v>
      </c>
      <c r="B13" s="15" t="s">
        <v>170</v>
      </c>
      <c r="C13" s="15" t="s">
        <v>468</v>
      </c>
      <c r="D13" s="15" t="s">
        <v>171</v>
      </c>
      <c r="E13" s="15" t="s">
        <v>134</v>
      </c>
      <c r="F13" s="15">
        <v>69.73</v>
      </c>
      <c r="G13" s="15" t="s">
        <v>9</v>
      </c>
      <c r="H13" s="15">
        <v>100</v>
      </c>
      <c r="I13" s="15" t="s">
        <v>135</v>
      </c>
      <c r="J13" s="15">
        <v>100</v>
      </c>
      <c r="K13" s="15" t="s">
        <v>135</v>
      </c>
      <c r="L13" s="15">
        <v>100</v>
      </c>
      <c r="M13" s="15" t="s">
        <v>135</v>
      </c>
      <c r="N13" s="15">
        <v>100</v>
      </c>
    </row>
    <row r="14" spans="1:14" ht="78.75" x14ac:dyDescent="0.25">
      <c r="A14" s="77">
        <v>3</v>
      </c>
      <c r="B14" s="15" t="s">
        <v>172</v>
      </c>
      <c r="C14" s="15" t="s">
        <v>136</v>
      </c>
      <c r="D14" s="15" t="s">
        <v>173</v>
      </c>
      <c r="E14" s="15" t="s">
        <v>134</v>
      </c>
      <c r="F14" s="15">
        <v>100</v>
      </c>
      <c r="G14" s="15" t="s">
        <v>9</v>
      </c>
      <c r="H14" s="15">
        <v>100</v>
      </c>
      <c r="I14" s="15" t="s">
        <v>135</v>
      </c>
      <c r="J14" s="15">
        <v>100</v>
      </c>
      <c r="K14" s="15" t="s">
        <v>135</v>
      </c>
      <c r="L14" s="15">
        <v>100</v>
      </c>
      <c r="M14" s="15" t="s">
        <v>135</v>
      </c>
      <c r="N14" s="15">
        <v>100</v>
      </c>
    </row>
    <row r="15" spans="1:14" ht="78.75" x14ac:dyDescent="0.25">
      <c r="A15" s="77">
        <v>4</v>
      </c>
      <c r="B15" s="15" t="s">
        <v>174</v>
      </c>
      <c r="C15" s="15" t="s">
        <v>351</v>
      </c>
      <c r="D15" s="15" t="s">
        <v>175</v>
      </c>
      <c r="E15" s="15" t="s">
        <v>137</v>
      </c>
      <c r="F15" s="15">
        <v>552</v>
      </c>
      <c r="G15" s="15" t="s">
        <v>9</v>
      </c>
      <c r="H15" s="15">
        <v>552</v>
      </c>
      <c r="I15" s="15" t="s">
        <v>135</v>
      </c>
      <c r="J15" s="15">
        <v>552</v>
      </c>
      <c r="K15" s="15" t="s">
        <v>135</v>
      </c>
      <c r="L15" s="15">
        <v>552</v>
      </c>
      <c r="M15" s="15" t="s">
        <v>135</v>
      </c>
      <c r="N15" s="15">
        <f>H15+J15+L15</f>
        <v>1656</v>
      </c>
    </row>
    <row r="16" spans="1:14" ht="63" x14ac:dyDescent="0.25">
      <c r="A16" s="77">
        <v>5</v>
      </c>
      <c r="B16" s="15" t="s">
        <v>176</v>
      </c>
      <c r="C16" s="15" t="s">
        <v>11</v>
      </c>
      <c r="D16" s="15" t="s">
        <v>177</v>
      </c>
      <c r="E16" s="15" t="s">
        <v>137</v>
      </c>
      <c r="F16" s="15">
        <v>0</v>
      </c>
      <c r="G16" s="15" t="s">
        <v>9</v>
      </c>
      <c r="H16" s="15">
        <v>48</v>
      </c>
      <c r="I16" s="15" t="s">
        <v>135</v>
      </c>
      <c r="J16" s="15">
        <v>48</v>
      </c>
      <c r="K16" s="15" t="s">
        <v>135</v>
      </c>
      <c r="L16" s="15">
        <v>48</v>
      </c>
      <c r="M16" s="15" t="s">
        <v>135</v>
      </c>
      <c r="N16" s="15">
        <f t="shared" ref="N16:N22" si="0">H16+J16+L16</f>
        <v>144</v>
      </c>
    </row>
    <row r="17" spans="1:14" ht="94.5" x14ac:dyDescent="0.25">
      <c r="A17" s="77">
        <v>6</v>
      </c>
      <c r="B17" s="15" t="s">
        <v>178</v>
      </c>
      <c r="C17" s="15" t="s">
        <v>12</v>
      </c>
      <c r="D17" s="15" t="s">
        <v>179</v>
      </c>
      <c r="E17" s="15" t="s">
        <v>137</v>
      </c>
      <c r="F17" s="15">
        <v>250</v>
      </c>
      <c r="G17" s="15" t="s">
        <v>9</v>
      </c>
      <c r="H17" s="18">
        <v>280</v>
      </c>
      <c r="I17" s="18" t="s">
        <v>135</v>
      </c>
      <c r="J17" s="18">
        <f>H17</f>
        <v>280</v>
      </c>
      <c r="K17" s="18" t="s">
        <v>135</v>
      </c>
      <c r="L17" s="19">
        <f>J17</f>
        <v>280</v>
      </c>
      <c r="M17" s="14" t="s">
        <v>135</v>
      </c>
      <c r="N17" s="15">
        <f t="shared" si="0"/>
        <v>840</v>
      </c>
    </row>
    <row r="18" spans="1:14" ht="63" x14ac:dyDescent="0.25">
      <c r="A18" s="114">
        <v>7</v>
      </c>
      <c r="B18" s="121" t="s">
        <v>180</v>
      </c>
      <c r="C18" s="25" t="s">
        <v>138</v>
      </c>
      <c r="D18" s="121" t="s">
        <v>181</v>
      </c>
      <c r="E18" s="25" t="s">
        <v>137</v>
      </c>
      <c r="F18" s="25">
        <f>F19+F20+F21+F22</f>
        <v>2135</v>
      </c>
      <c r="G18" s="15" t="s">
        <v>9</v>
      </c>
      <c r="H18" s="25">
        <f>H19+H20+H21+H22</f>
        <v>1947</v>
      </c>
      <c r="I18" s="25" t="s">
        <v>135</v>
      </c>
      <c r="J18" s="25">
        <f>J19+J20+J21+J22</f>
        <v>1947</v>
      </c>
      <c r="K18" s="25" t="s">
        <v>135</v>
      </c>
      <c r="L18" s="25">
        <f>L19+L20+L21+L22</f>
        <v>1947</v>
      </c>
      <c r="M18" s="25" t="s">
        <v>135</v>
      </c>
      <c r="N18" s="15">
        <f>H18+J18+L18</f>
        <v>5841</v>
      </c>
    </row>
    <row r="19" spans="1:14" ht="23.25" customHeight="1" x14ac:dyDescent="0.25">
      <c r="A19" s="114"/>
      <c r="B19" s="121"/>
      <c r="C19" s="25" t="s">
        <v>139</v>
      </c>
      <c r="D19" s="121"/>
      <c r="E19" s="121" t="s">
        <v>137</v>
      </c>
      <c r="F19" s="25">
        <v>553</v>
      </c>
      <c r="G19" s="15" t="s">
        <v>9</v>
      </c>
      <c r="H19" s="25">
        <v>434</v>
      </c>
      <c r="I19" s="25" t="s">
        <v>135</v>
      </c>
      <c r="J19" s="25">
        <v>434</v>
      </c>
      <c r="K19" s="25" t="s">
        <v>135</v>
      </c>
      <c r="L19" s="25">
        <v>434</v>
      </c>
      <c r="M19" s="25" t="s">
        <v>135</v>
      </c>
      <c r="N19" s="15">
        <f t="shared" si="0"/>
        <v>1302</v>
      </c>
    </row>
    <row r="20" spans="1:14" ht="23.25" customHeight="1" x14ac:dyDescent="0.25">
      <c r="A20" s="114"/>
      <c r="B20" s="121"/>
      <c r="C20" s="25" t="s">
        <v>140</v>
      </c>
      <c r="D20" s="121"/>
      <c r="E20" s="121"/>
      <c r="F20" s="25">
        <v>517</v>
      </c>
      <c r="G20" s="15" t="s">
        <v>9</v>
      </c>
      <c r="H20" s="25">
        <v>530</v>
      </c>
      <c r="I20" s="25" t="s">
        <v>135</v>
      </c>
      <c r="J20" s="25">
        <f>H20</f>
        <v>530</v>
      </c>
      <c r="K20" s="25" t="s">
        <v>135</v>
      </c>
      <c r="L20" s="25">
        <f>J20</f>
        <v>530</v>
      </c>
      <c r="M20" s="25" t="s">
        <v>135</v>
      </c>
      <c r="N20" s="15">
        <f t="shared" si="0"/>
        <v>1590</v>
      </c>
    </row>
    <row r="21" spans="1:14" ht="23.25" customHeight="1" x14ac:dyDescent="0.25">
      <c r="A21" s="114"/>
      <c r="B21" s="121"/>
      <c r="C21" s="25" t="s">
        <v>141</v>
      </c>
      <c r="D21" s="121"/>
      <c r="E21" s="121"/>
      <c r="F21" s="25">
        <v>602</v>
      </c>
      <c r="G21" s="15" t="s">
        <v>9</v>
      </c>
      <c r="H21" s="25">
        <v>550</v>
      </c>
      <c r="I21" s="25" t="s">
        <v>135</v>
      </c>
      <c r="J21" s="25">
        <f>H21</f>
        <v>550</v>
      </c>
      <c r="K21" s="25" t="s">
        <v>135</v>
      </c>
      <c r="L21" s="25">
        <f>J21</f>
        <v>550</v>
      </c>
      <c r="M21" s="25" t="s">
        <v>135</v>
      </c>
      <c r="N21" s="15">
        <f t="shared" si="0"/>
        <v>1650</v>
      </c>
    </row>
    <row r="22" spans="1:14" ht="23.25" customHeight="1" x14ac:dyDescent="0.25">
      <c r="A22" s="114"/>
      <c r="B22" s="121"/>
      <c r="C22" s="25" t="s">
        <v>142</v>
      </c>
      <c r="D22" s="121"/>
      <c r="E22" s="121"/>
      <c r="F22" s="25">
        <v>463</v>
      </c>
      <c r="G22" s="15" t="s">
        <v>9</v>
      </c>
      <c r="H22" s="25">
        <v>433</v>
      </c>
      <c r="I22" s="25" t="s">
        <v>135</v>
      </c>
      <c r="J22" s="25">
        <v>433</v>
      </c>
      <c r="K22" s="25" t="s">
        <v>135</v>
      </c>
      <c r="L22" s="25">
        <v>433</v>
      </c>
      <c r="M22" s="25" t="s">
        <v>135</v>
      </c>
      <c r="N22" s="15">
        <f t="shared" si="0"/>
        <v>1299</v>
      </c>
    </row>
    <row r="23" spans="1:14" ht="63" x14ac:dyDescent="0.25">
      <c r="A23" s="77">
        <v>8</v>
      </c>
      <c r="B23" s="15" t="s">
        <v>182</v>
      </c>
      <c r="C23" s="15" t="s">
        <v>312</v>
      </c>
      <c r="D23" s="15" t="s">
        <v>469</v>
      </c>
      <c r="E23" s="15" t="s">
        <v>134</v>
      </c>
      <c r="F23" s="15">
        <v>82</v>
      </c>
      <c r="G23" s="15" t="s">
        <v>9</v>
      </c>
      <c r="H23" s="15">
        <v>90</v>
      </c>
      <c r="I23" s="15" t="s">
        <v>135</v>
      </c>
      <c r="J23" s="15">
        <v>88</v>
      </c>
      <c r="K23" s="15" t="s">
        <v>135</v>
      </c>
      <c r="L23" s="15">
        <v>86</v>
      </c>
      <c r="M23" s="15" t="s">
        <v>135</v>
      </c>
      <c r="N23" s="15">
        <f>L23</f>
        <v>86</v>
      </c>
    </row>
    <row r="24" spans="1:14" ht="110.25" x14ac:dyDescent="0.25">
      <c r="A24" s="77">
        <v>9</v>
      </c>
      <c r="B24" s="27" t="s">
        <v>308</v>
      </c>
      <c r="C24" s="15" t="s">
        <v>143</v>
      </c>
      <c r="D24" s="15" t="s">
        <v>472</v>
      </c>
      <c r="E24" s="15" t="s">
        <v>134</v>
      </c>
      <c r="F24" s="15">
        <v>73.400000000000006</v>
      </c>
      <c r="G24" s="15" t="s">
        <v>9</v>
      </c>
      <c r="H24" s="15">
        <v>88</v>
      </c>
      <c r="I24" s="15" t="s">
        <v>135</v>
      </c>
      <c r="J24" s="15">
        <v>87</v>
      </c>
      <c r="K24" s="15" t="s">
        <v>135</v>
      </c>
      <c r="L24" s="15">
        <v>86</v>
      </c>
      <c r="M24" s="15" t="s">
        <v>135</v>
      </c>
      <c r="N24" s="97">
        <f>L24</f>
        <v>86</v>
      </c>
    </row>
    <row r="25" spans="1:14" ht="94.5" x14ac:dyDescent="0.25">
      <c r="A25" s="77">
        <v>10</v>
      </c>
      <c r="B25" s="15" t="s">
        <v>183</v>
      </c>
      <c r="C25" s="15" t="s">
        <v>144</v>
      </c>
      <c r="D25" s="15" t="s">
        <v>184</v>
      </c>
      <c r="E25" s="15" t="s">
        <v>134</v>
      </c>
      <c r="F25" s="15">
        <v>71</v>
      </c>
      <c r="G25" s="15" t="s">
        <v>9</v>
      </c>
      <c r="H25" s="15">
        <v>90</v>
      </c>
      <c r="I25" s="15" t="s">
        <v>135</v>
      </c>
      <c r="J25" s="15">
        <v>95</v>
      </c>
      <c r="K25" s="15" t="s">
        <v>135</v>
      </c>
      <c r="L25" s="15">
        <v>100</v>
      </c>
      <c r="M25" s="15" t="s">
        <v>135</v>
      </c>
      <c r="N25" s="15">
        <v>100</v>
      </c>
    </row>
    <row r="26" spans="1:14" ht="173.25" x14ac:dyDescent="0.25">
      <c r="A26" s="77">
        <v>11</v>
      </c>
      <c r="B26" s="15" t="s">
        <v>185</v>
      </c>
      <c r="C26" s="15" t="s">
        <v>290</v>
      </c>
      <c r="D26" s="15" t="s">
        <v>186</v>
      </c>
      <c r="E26" s="15" t="s">
        <v>145</v>
      </c>
      <c r="F26" s="15">
        <v>1300</v>
      </c>
      <c r="G26" s="15" t="s">
        <v>9</v>
      </c>
      <c r="H26" s="15">
        <v>1500</v>
      </c>
      <c r="I26" s="15" t="s">
        <v>135</v>
      </c>
      <c r="J26" s="15">
        <v>1500</v>
      </c>
      <c r="K26" s="15" t="s">
        <v>135</v>
      </c>
      <c r="L26" s="15">
        <v>1500</v>
      </c>
      <c r="M26" s="15" t="s">
        <v>135</v>
      </c>
      <c r="N26" s="15">
        <f>SUM(L26+J26+H26)</f>
        <v>4500</v>
      </c>
    </row>
    <row r="27" spans="1:14" ht="47.25" x14ac:dyDescent="0.25">
      <c r="A27" s="77">
        <v>12</v>
      </c>
      <c r="B27" s="15" t="s">
        <v>335</v>
      </c>
      <c r="C27" s="15" t="s">
        <v>146</v>
      </c>
      <c r="D27" s="15" t="s">
        <v>187</v>
      </c>
      <c r="E27" s="15" t="s">
        <v>134</v>
      </c>
      <c r="F27" s="15">
        <v>55</v>
      </c>
      <c r="G27" s="15" t="s">
        <v>9</v>
      </c>
      <c r="H27" s="15">
        <v>55</v>
      </c>
      <c r="I27" s="15" t="s">
        <v>135</v>
      </c>
      <c r="J27" s="15">
        <v>55</v>
      </c>
      <c r="K27" s="15" t="s">
        <v>135</v>
      </c>
      <c r="L27" s="15">
        <v>55</v>
      </c>
      <c r="M27" s="15" t="s">
        <v>135</v>
      </c>
      <c r="N27" s="15">
        <v>55</v>
      </c>
    </row>
    <row r="28" spans="1:14" ht="36.75" customHeight="1" x14ac:dyDescent="0.25">
      <c r="A28" s="114">
        <v>13</v>
      </c>
      <c r="B28" s="114" t="s">
        <v>188</v>
      </c>
      <c r="C28" s="15" t="s">
        <v>146</v>
      </c>
      <c r="D28" s="114" t="s">
        <v>189</v>
      </c>
      <c r="E28" s="15" t="s">
        <v>137</v>
      </c>
      <c r="F28" s="15">
        <v>96</v>
      </c>
      <c r="G28" s="15" t="s">
        <v>9</v>
      </c>
      <c r="H28" s="15">
        <f>H29+H30+H31+H32</f>
        <v>102</v>
      </c>
      <c r="I28" s="15" t="s">
        <v>135</v>
      </c>
      <c r="J28" s="15">
        <v>96</v>
      </c>
      <c r="K28" s="15" t="s">
        <v>135</v>
      </c>
      <c r="L28" s="15">
        <v>96</v>
      </c>
      <c r="M28" s="15" t="s">
        <v>135</v>
      </c>
      <c r="N28" s="15">
        <f>N29+N30+N31+N32</f>
        <v>306</v>
      </c>
    </row>
    <row r="29" spans="1:14" ht="30" customHeight="1" x14ac:dyDescent="0.25">
      <c r="A29" s="114"/>
      <c r="B29" s="114"/>
      <c r="C29" s="15" t="s">
        <v>96</v>
      </c>
      <c r="D29" s="114"/>
      <c r="E29" s="114" t="s">
        <v>137</v>
      </c>
      <c r="F29" s="15">
        <v>41</v>
      </c>
      <c r="G29" s="15" t="s">
        <v>9</v>
      </c>
      <c r="H29" s="15">
        <v>24</v>
      </c>
      <c r="I29" s="15" t="s">
        <v>135</v>
      </c>
      <c r="J29" s="15">
        <v>24</v>
      </c>
      <c r="K29" s="15" t="s">
        <v>135</v>
      </c>
      <c r="L29" s="15">
        <v>24</v>
      </c>
      <c r="M29" s="15" t="s">
        <v>135</v>
      </c>
      <c r="N29" s="15">
        <f>H29+J29+L29</f>
        <v>72</v>
      </c>
    </row>
    <row r="30" spans="1:14" ht="30" customHeight="1" x14ac:dyDescent="0.25">
      <c r="A30" s="114"/>
      <c r="B30" s="114"/>
      <c r="C30" s="15" t="s">
        <v>147</v>
      </c>
      <c r="D30" s="114"/>
      <c r="E30" s="114"/>
      <c r="F30" s="15">
        <v>24</v>
      </c>
      <c r="G30" s="15" t="s">
        <v>9</v>
      </c>
      <c r="H30" s="15">
        <v>24</v>
      </c>
      <c r="I30" s="15" t="s">
        <v>135</v>
      </c>
      <c r="J30" s="15">
        <v>24</v>
      </c>
      <c r="K30" s="15" t="s">
        <v>135</v>
      </c>
      <c r="L30" s="15">
        <v>24</v>
      </c>
      <c r="M30" s="15" t="s">
        <v>135</v>
      </c>
      <c r="N30" s="15">
        <f>H30+J30+L30</f>
        <v>72</v>
      </c>
    </row>
    <row r="31" spans="1:14" ht="30" customHeight="1" x14ac:dyDescent="0.25">
      <c r="A31" s="114"/>
      <c r="B31" s="114"/>
      <c r="C31" s="15" t="s">
        <v>97</v>
      </c>
      <c r="D31" s="114"/>
      <c r="E31" s="114"/>
      <c r="F31" s="15">
        <v>30</v>
      </c>
      <c r="G31" s="15" t="s">
        <v>9</v>
      </c>
      <c r="H31" s="15">
        <v>30</v>
      </c>
      <c r="I31" s="15" t="s">
        <v>135</v>
      </c>
      <c r="J31" s="25">
        <f>H31</f>
        <v>30</v>
      </c>
      <c r="K31" s="15" t="s">
        <v>135</v>
      </c>
      <c r="L31" s="25">
        <f>J31</f>
        <v>30</v>
      </c>
      <c r="M31" s="15" t="s">
        <v>135</v>
      </c>
      <c r="N31" s="15">
        <f t="shared" ref="N31:N34" si="1">H31+J31+L31</f>
        <v>90</v>
      </c>
    </row>
    <row r="32" spans="1:14" ht="30" customHeight="1" x14ac:dyDescent="0.25">
      <c r="A32" s="114"/>
      <c r="B32" s="114"/>
      <c r="C32" s="15" t="s">
        <v>98</v>
      </c>
      <c r="D32" s="114"/>
      <c r="E32" s="114"/>
      <c r="F32" s="15">
        <v>24</v>
      </c>
      <c r="G32" s="15" t="s">
        <v>9</v>
      </c>
      <c r="H32" s="15">
        <v>24</v>
      </c>
      <c r="I32" s="15" t="s">
        <v>135</v>
      </c>
      <c r="J32" s="15">
        <v>24</v>
      </c>
      <c r="K32" s="15" t="s">
        <v>135</v>
      </c>
      <c r="L32" s="15">
        <v>24</v>
      </c>
      <c r="M32" s="15" t="s">
        <v>135</v>
      </c>
      <c r="N32" s="15">
        <f t="shared" si="1"/>
        <v>72</v>
      </c>
    </row>
    <row r="33" spans="1:16" ht="78.75" x14ac:dyDescent="0.25">
      <c r="A33" s="77">
        <v>14</v>
      </c>
      <c r="B33" s="15" t="s">
        <v>190</v>
      </c>
      <c r="C33" s="15" t="s">
        <v>309</v>
      </c>
      <c r="D33" s="15" t="s">
        <v>191</v>
      </c>
      <c r="E33" s="15" t="s">
        <v>145</v>
      </c>
      <c r="F33" s="15">
        <v>1500</v>
      </c>
      <c r="G33" s="15" t="s">
        <v>9</v>
      </c>
      <c r="H33" s="15">
        <v>1500</v>
      </c>
      <c r="I33" s="15" t="s">
        <v>135</v>
      </c>
      <c r="J33" s="15">
        <v>1500</v>
      </c>
      <c r="K33" s="15" t="s">
        <v>135</v>
      </c>
      <c r="L33" s="15">
        <v>1500</v>
      </c>
      <c r="M33" s="15" t="s">
        <v>135</v>
      </c>
      <c r="N33" s="15">
        <f t="shared" si="1"/>
        <v>4500</v>
      </c>
    </row>
    <row r="34" spans="1:16" ht="63" x14ac:dyDescent="0.25">
      <c r="A34" s="77">
        <v>15</v>
      </c>
      <c r="B34" s="15" t="s">
        <v>311</v>
      </c>
      <c r="C34" s="15" t="s">
        <v>310</v>
      </c>
      <c r="D34" s="15" t="s">
        <v>192</v>
      </c>
      <c r="E34" s="15" t="s">
        <v>148</v>
      </c>
      <c r="F34" s="15">
        <v>30</v>
      </c>
      <c r="G34" s="15" t="s">
        <v>9</v>
      </c>
      <c r="H34" s="15">
        <v>20</v>
      </c>
      <c r="I34" s="15" t="s">
        <v>135</v>
      </c>
      <c r="J34" s="15">
        <v>20</v>
      </c>
      <c r="K34" s="15" t="s">
        <v>135</v>
      </c>
      <c r="L34" s="15">
        <v>20</v>
      </c>
      <c r="M34" s="15" t="s">
        <v>135</v>
      </c>
      <c r="N34" s="15">
        <f t="shared" si="1"/>
        <v>60</v>
      </c>
    </row>
    <row r="35" spans="1:16" ht="47.25" x14ac:dyDescent="0.25">
      <c r="A35" s="77">
        <v>16</v>
      </c>
      <c r="B35" s="26" t="s">
        <v>352</v>
      </c>
      <c r="C35" s="33" t="s">
        <v>109</v>
      </c>
      <c r="D35" s="21" t="s">
        <v>353</v>
      </c>
      <c r="E35" s="26" t="s">
        <v>134</v>
      </c>
      <c r="F35" s="26">
        <f>F168</f>
        <v>15</v>
      </c>
      <c r="G35" s="26"/>
      <c r="H35" s="26">
        <f t="shared" ref="H35:N35" si="2">H168</f>
        <v>50</v>
      </c>
      <c r="I35" s="26" t="str">
        <f t="shared" si="2"/>
        <v>-</v>
      </c>
      <c r="J35" s="26">
        <f t="shared" si="2"/>
        <v>50</v>
      </c>
      <c r="K35" s="26" t="str">
        <f t="shared" si="2"/>
        <v>-</v>
      </c>
      <c r="L35" s="26">
        <f t="shared" si="2"/>
        <v>50</v>
      </c>
      <c r="M35" s="26" t="str">
        <f t="shared" si="2"/>
        <v>-</v>
      </c>
      <c r="N35" s="26">
        <f t="shared" si="2"/>
        <v>50</v>
      </c>
    </row>
    <row r="36" spans="1:16" ht="30" customHeight="1" x14ac:dyDescent="0.25">
      <c r="A36" s="119" t="s">
        <v>149</v>
      </c>
      <c r="B36" s="119"/>
      <c r="C36" s="119"/>
      <c r="D36" s="119"/>
      <c r="E36" s="119"/>
      <c r="F36" s="119"/>
      <c r="G36" s="119"/>
      <c r="H36" s="119"/>
      <c r="I36" s="119"/>
      <c r="J36" s="119"/>
      <c r="K36" s="119"/>
      <c r="L36" s="119"/>
      <c r="M36" s="119"/>
      <c r="N36" s="119"/>
    </row>
    <row r="37" spans="1:16" ht="63" x14ac:dyDescent="0.25">
      <c r="A37" s="77">
        <v>17</v>
      </c>
      <c r="B37" s="15" t="s">
        <v>193</v>
      </c>
      <c r="C37" s="15" t="s">
        <v>312</v>
      </c>
      <c r="D37" s="15" t="s">
        <v>470</v>
      </c>
      <c r="E37" s="15" t="s">
        <v>134</v>
      </c>
      <c r="F37" s="15">
        <v>82</v>
      </c>
      <c r="G37" s="15" t="s">
        <v>9</v>
      </c>
      <c r="H37" s="15">
        <v>90</v>
      </c>
      <c r="I37" s="15" t="s">
        <v>135</v>
      </c>
      <c r="J37" s="15">
        <v>88</v>
      </c>
      <c r="K37" s="15" t="s">
        <v>135</v>
      </c>
      <c r="L37" s="15">
        <v>86</v>
      </c>
      <c r="M37" s="15" t="s">
        <v>135</v>
      </c>
      <c r="N37" s="15">
        <v>96</v>
      </c>
    </row>
    <row r="38" spans="1:16" ht="63" x14ac:dyDescent="0.25">
      <c r="A38" s="77">
        <v>18</v>
      </c>
      <c r="B38" s="15" t="s">
        <v>194</v>
      </c>
      <c r="C38" s="15" t="s">
        <v>312</v>
      </c>
      <c r="D38" s="15" t="s">
        <v>195</v>
      </c>
      <c r="E38" s="15" t="s">
        <v>134</v>
      </c>
      <c r="F38" s="15">
        <v>10</v>
      </c>
      <c r="G38" s="15" t="s">
        <v>9</v>
      </c>
      <c r="H38" s="15">
        <v>10</v>
      </c>
      <c r="I38" s="15" t="s">
        <v>135</v>
      </c>
      <c r="J38" s="15">
        <v>20</v>
      </c>
      <c r="K38" s="15" t="s">
        <v>135</v>
      </c>
      <c r="L38" s="15">
        <v>30</v>
      </c>
      <c r="M38" s="15" t="s">
        <v>135</v>
      </c>
      <c r="N38" s="15">
        <v>53</v>
      </c>
    </row>
    <row r="39" spans="1:16" ht="63" x14ac:dyDescent="0.25">
      <c r="A39" s="77">
        <v>19</v>
      </c>
      <c r="B39" s="15" t="s">
        <v>196</v>
      </c>
      <c r="C39" s="15" t="s">
        <v>312</v>
      </c>
      <c r="D39" s="15" t="s">
        <v>197</v>
      </c>
      <c r="E39" s="15" t="s">
        <v>137</v>
      </c>
      <c r="F39" s="15">
        <v>17</v>
      </c>
      <c r="G39" s="15" t="s">
        <v>9</v>
      </c>
      <c r="H39" s="15">
        <v>17</v>
      </c>
      <c r="I39" s="15" t="s">
        <v>135</v>
      </c>
      <c r="J39" s="15">
        <v>17</v>
      </c>
      <c r="K39" s="15" t="s">
        <v>135</v>
      </c>
      <c r="L39" s="15">
        <v>17</v>
      </c>
      <c r="M39" s="15" t="s">
        <v>135</v>
      </c>
      <c r="N39" s="15">
        <f>H39+J39+L39</f>
        <v>51</v>
      </c>
    </row>
    <row r="40" spans="1:16" ht="63" x14ac:dyDescent="0.25">
      <c r="A40" s="77">
        <v>20</v>
      </c>
      <c r="B40" s="15" t="s">
        <v>313</v>
      </c>
      <c r="C40" s="15" t="s">
        <v>11</v>
      </c>
      <c r="D40" s="15" t="s">
        <v>198</v>
      </c>
      <c r="E40" s="15" t="s">
        <v>137</v>
      </c>
      <c r="F40" s="15">
        <v>0</v>
      </c>
      <c r="G40" s="15" t="s">
        <v>9</v>
      </c>
      <c r="H40" s="15">
        <v>0</v>
      </c>
      <c r="I40" s="15" t="s">
        <v>135</v>
      </c>
      <c r="J40" s="15">
        <v>0</v>
      </c>
      <c r="K40" s="15" t="s">
        <v>135</v>
      </c>
      <c r="L40" s="15">
        <v>0</v>
      </c>
      <c r="M40" s="15" t="s">
        <v>135</v>
      </c>
      <c r="N40" s="15">
        <f>H40+J40+L40</f>
        <v>0</v>
      </c>
    </row>
    <row r="41" spans="1:16" ht="63" x14ac:dyDescent="0.25">
      <c r="A41" s="77">
        <v>21</v>
      </c>
      <c r="B41" s="15" t="s">
        <v>348</v>
      </c>
      <c r="C41" s="15" t="s">
        <v>11</v>
      </c>
      <c r="D41" s="15" t="s">
        <v>314</v>
      </c>
      <c r="E41" s="15" t="s">
        <v>137</v>
      </c>
      <c r="F41" s="15">
        <v>5</v>
      </c>
      <c r="G41" s="15" t="s">
        <v>9</v>
      </c>
      <c r="H41" s="15">
        <v>16</v>
      </c>
      <c r="I41" s="15" t="s">
        <v>135</v>
      </c>
      <c r="J41" s="15">
        <v>16</v>
      </c>
      <c r="K41" s="15" t="s">
        <v>135</v>
      </c>
      <c r="L41" s="15">
        <v>16</v>
      </c>
      <c r="M41" s="15" t="s">
        <v>135</v>
      </c>
      <c r="N41" s="15">
        <f>L41</f>
        <v>16</v>
      </c>
      <c r="O41" s="23">
        <v>18</v>
      </c>
      <c r="P41" s="23">
        <f>O41-H41</f>
        <v>2</v>
      </c>
    </row>
    <row r="42" spans="1:16" ht="29.25" customHeight="1" x14ac:dyDescent="0.25">
      <c r="A42" s="119" t="s">
        <v>349</v>
      </c>
      <c r="B42" s="119"/>
      <c r="C42" s="119"/>
      <c r="D42" s="119"/>
      <c r="E42" s="119"/>
      <c r="F42" s="119"/>
      <c r="G42" s="119"/>
      <c r="H42" s="119"/>
      <c r="I42" s="119"/>
      <c r="J42" s="119"/>
      <c r="K42" s="119"/>
      <c r="L42" s="119"/>
      <c r="M42" s="119"/>
      <c r="N42" s="119"/>
    </row>
    <row r="43" spans="1:16" ht="125.25" customHeight="1" x14ac:dyDescent="0.25">
      <c r="A43" s="77">
        <v>22</v>
      </c>
      <c r="B43" s="15" t="s">
        <v>315</v>
      </c>
      <c r="C43" s="15" t="s">
        <v>316</v>
      </c>
      <c r="D43" s="15" t="s">
        <v>471</v>
      </c>
      <c r="E43" s="15" t="s">
        <v>134</v>
      </c>
      <c r="F43" s="15">
        <v>73.400000000000006</v>
      </c>
      <c r="G43" s="15" t="s">
        <v>9</v>
      </c>
      <c r="H43" s="15">
        <v>88</v>
      </c>
      <c r="I43" s="15" t="s">
        <v>135</v>
      </c>
      <c r="J43" s="15">
        <v>87</v>
      </c>
      <c r="K43" s="15" t="s">
        <v>135</v>
      </c>
      <c r="L43" s="15">
        <v>86</v>
      </c>
      <c r="M43" s="15" t="s">
        <v>135</v>
      </c>
      <c r="N43" s="15">
        <v>94</v>
      </c>
    </row>
    <row r="44" spans="1:16" ht="72" customHeight="1" x14ac:dyDescent="0.25">
      <c r="A44" s="77">
        <v>23</v>
      </c>
      <c r="B44" s="15" t="s">
        <v>199</v>
      </c>
      <c r="C44" s="15" t="s">
        <v>150</v>
      </c>
      <c r="D44" s="15" t="s">
        <v>317</v>
      </c>
      <c r="E44" s="15" t="s">
        <v>134</v>
      </c>
      <c r="F44" s="15">
        <v>10</v>
      </c>
      <c r="G44" s="15" t="s">
        <v>9</v>
      </c>
      <c r="H44" s="15">
        <v>9</v>
      </c>
      <c r="I44" s="15" t="s">
        <v>135</v>
      </c>
      <c r="J44" s="15">
        <v>9</v>
      </c>
      <c r="K44" s="15" t="s">
        <v>135</v>
      </c>
      <c r="L44" s="15">
        <v>9</v>
      </c>
      <c r="M44" s="15" t="s">
        <v>135</v>
      </c>
      <c r="N44" s="15">
        <v>44</v>
      </c>
    </row>
    <row r="45" spans="1:16" ht="31.5" x14ac:dyDescent="0.25">
      <c r="A45" s="114">
        <v>24</v>
      </c>
      <c r="B45" s="114" t="s">
        <v>200</v>
      </c>
      <c r="C45" s="15" t="s">
        <v>150</v>
      </c>
      <c r="D45" s="114" t="s">
        <v>201</v>
      </c>
      <c r="E45" s="15" t="s">
        <v>137</v>
      </c>
      <c r="F45" s="26">
        <f>SUM(F47:F50)</f>
        <v>9</v>
      </c>
      <c r="G45" s="15" t="s">
        <v>9</v>
      </c>
      <c r="H45" s="15">
        <f>SUM(H47:H50)</f>
        <v>50</v>
      </c>
      <c r="I45" s="15" t="s">
        <v>135</v>
      </c>
      <c r="J45" s="26">
        <f>SUM(J47:J50)</f>
        <v>48</v>
      </c>
      <c r="K45" s="15" t="s">
        <v>135</v>
      </c>
      <c r="L45" s="26">
        <f>SUM(L47:L50)</f>
        <v>50</v>
      </c>
      <c r="M45" s="15" t="s">
        <v>135</v>
      </c>
      <c r="N45" s="15">
        <f>H45+J45+L45</f>
        <v>148</v>
      </c>
    </row>
    <row r="46" spans="1:16" x14ac:dyDescent="0.25">
      <c r="A46" s="114"/>
      <c r="B46" s="114"/>
      <c r="C46" s="15" t="s">
        <v>151</v>
      </c>
      <c r="D46" s="114"/>
      <c r="E46" s="114"/>
      <c r="F46" s="114"/>
      <c r="G46" s="114"/>
      <c r="H46" s="114"/>
      <c r="I46" s="114"/>
      <c r="J46" s="114"/>
      <c r="K46" s="114"/>
      <c r="L46" s="114"/>
      <c r="M46" s="114"/>
      <c r="N46" s="114"/>
    </row>
    <row r="47" spans="1:16" ht="21" customHeight="1" x14ac:dyDescent="0.25">
      <c r="A47" s="114"/>
      <c r="B47" s="114"/>
      <c r="C47" s="15" t="s">
        <v>139</v>
      </c>
      <c r="D47" s="114"/>
      <c r="E47" s="114" t="s">
        <v>137</v>
      </c>
      <c r="F47" s="15">
        <v>7</v>
      </c>
      <c r="G47" s="15" t="s">
        <v>9</v>
      </c>
      <c r="H47" s="15">
        <v>16</v>
      </c>
      <c r="I47" s="15" t="s">
        <v>135</v>
      </c>
      <c r="J47" s="15">
        <v>16</v>
      </c>
      <c r="K47" s="15" t="s">
        <v>135</v>
      </c>
      <c r="L47" s="15">
        <v>16</v>
      </c>
      <c r="M47" s="15" t="s">
        <v>135</v>
      </c>
      <c r="N47" s="15">
        <f>H47+J47+L47</f>
        <v>48</v>
      </c>
    </row>
    <row r="48" spans="1:16" ht="21" customHeight="1" x14ac:dyDescent="0.25">
      <c r="A48" s="114"/>
      <c r="B48" s="114"/>
      <c r="C48" s="15" t="s">
        <v>140</v>
      </c>
      <c r="D48" s="114"/>
      <c r="E48" s="114"/>
      <c r="F48" s="15">
        <v>0</v>
      </c>
      <c r="G48" s="15" t="s">
        <v>9</v>
      </c>
      <c r="H48" s="15">
        <v>11</v>
      </c>
      <c r="I48" s="15" t="s">
        <v>135</v>
      </c>
      <c r="J48" s="15">
        <v>11</v>
      </c>
      <c r="K48" s="15" t="s">
        <v>135</v>
      </c>
      <c r="L48" s="15">
        <v>11</v>
      </c>
      <c r="M48" s="15">
        <v>0</v>
      </c>
      <c r="N48" s="15">
        <f t="shared" ref="N48:N50" si="3">H48+J48+L48</f>
        <v>33</v>
      </c>
    </row>
    <row r="49" spans="1:14" ht="21" customHeight="1" x14ac:dyDescent="0.25">
      <c r="A49" s="114"/>
      <c r="B49" s="114"/>
      <c r="C49" s="15" t="s">
        <v>141</v>
      </c>
      <c r="D49" s="114"/>
      <c r="E49" s="114"/>
      <c r="F49" s="15">
        <v>2</v>
      </c>
      <c r="G49" s="15" t="s">
        <v>9</v>
      </c>
      <c r="H49" s="15">
        <v>3</v>
      </c>
      <c r="I49" s="15" t="s">
        <v>135</v>
      </c>
      <c r="J49" s="15">
        <v>1</v>
      </c>
      <c r="K49" s="15" t="s">
        <v>135</v>
      </c>
      <c r="L49" s="15">
        <v>3</v>
      </c>
      <c r="M49" s="15" t="s">
        <v>135</v>
      </c>
      <c r="N49" s="15">
        <f t="shared" si="3"/>
        <v>7</v>
      </c>
    </row>
    <row r="50" spans="1:14" ht="21" customHeight="1" x14ac:dyDescent="0.25">
      <c r="A50" s="114"/>
      <c r="B50" s="114"/>
      <c r="C50" s="15" t="s">
        <v>142</v>
      </c>
      <c r="D50" s="114"/>
      <c r="E50" s="114"/>
      <c r="F50" s="15" t="s">
        <v>135</v>
      </c>
      <c r="G50" s="15" t="s">
        <v>135</v>
      </c>
      <c r="H50" s="15">
        <v>20</v>
      </c>
      <c r="I50" s="15" t="s">
        <v>135</v>
      </c>
      <c r="J50" s="15">
        <v>20</v>
      </c>
      <c r="K50" s="15" t="s">
        <v>135</v>
      </c>
      <c r="L50" s="15">
        <v>20</v>
      </c>
      <c r="M50" s="15" t="s">
        <v>135</v>
      </c>
      <c r="N50" s="15">
        <f t="shared" si="3"/>
        <v>60</v>
      </c>
    </row>
    <row r="51" spans="1:14" ht="31.5" x14ac:dyDescent="0.25">
      <c r="A51" s="114"/>
      <c r="B51" s="114"/>
      <c r="C51" s="15" t="s">
        <v>152</v>
      </c>
      <c r="D51" s="114" t="s">
        <v>202</v>
      </c>
      <c r="E51" s="15" t="s">
        <v>137</v>
      </c>
      <c r="F51" s="15">
        <f>SUM(F53:F56)</f>
        <v>6000</v>
      </c>
      <c r="G51" s="15" t="s">
        <v>9</v>
      </c>
      <c r="H51" s="15">
        <f>SUM(H53:H56)</f>
        <v>12000</v>
      </c>
      <c r="I51" s="15" t="s">
        <v>135</v>
      </c>
      <c r="J51" s="15">
        <f>SUM(J53:J56)</f>
        <v>15000</v>
      </c>
      <c r="K51" s="15" t="s">
        <v>135</v>
      </c>
      <c r="L51" s="15">
        <f>SUM(L53:L56)</f>
        <v>12000</v>
      </c>
      <c r="M51" s="15" t="s">
        <v>135</v>
      </c>
      <c r="N51" s="15">
        <f>H51+J51+L51</f>
        <v>39000</v>
      </c>
    </row>
    <row r="52" spans="1:14" ht="24" customHeight="1" x14ac:dyDescent="0.25">
      <c r="A52" s="114"/>
      <c r="B52" s="114"/>
      <c r="C52" s="15" t="s">
        <v>151</v>
      </c>
      <c r="D52" s="114"/>
      <c r="E52" s="114"/>
      <c r="F52" s="114"/>
      <c r="G52" s="114"/>
      <c r="H52" s="114"/>
      <c r="I52" s="114"/>
      <c r="J52" s="114"/>
      <c r="K52" s="114"/>
      <c r="L52" s="114"/>
      <c r="M52" s="114"/>
      <c r="N52" s="114"/>
    </row>
    <row r="53" spans="1:14" ht="21" customHeight="1" x14ac:dyDescent="0.25">
      <c r="A53" s="114"/>
      <c r="B53" s="114"/>
      <c r="C53" s="15" t="s">
        <v>139</v>
      </c>
      <c r="D53" s="114"/>
      <c r="E53" s="114" t="s">
        <v>137</v>
      </c>
      <c r="F53" s="15">
        <v>0</v>
      </c>
      <c r="G53" s="15" t="s">
        <v>9</v>
      </c>
      <c r="H53" s="15">
        <v>10000</v>
      </c>
      <c r="I53" s="15" t="s">
        <v>135</v>
      </c>
      <c r="J53" s="15">
        <v>10000</v>
      </c>
      <c r="K53" s="15" t="s">
        <v>135</v>
      </c>
      <c r="L53" s="15">
        <v>10000</v>
      </c>
      <c r="M53" s="15" t="s">
        <v>135</v>
      </c>
      <c r="N53" s="15">
        <f t="shared" ref="N53:N58" si="4">H53+J53+L53</f>
        <v>30000</v>
      </c>
    </row>
    <row r="54" spans="1:14" ht="21" customHeight="1" x14ac:dyDescent="0.25">
      <c r="A54" s="114"/>
      <c r="B54" s="114"/>
      <c r="C54" s="15" t="s">
        <v>140</v>
      </c>
      <c r="D54" s="114"/>
      <c r="E54" s="114"/>
      <c r="F54" s="15">
        <v>2000</v>
      </c>
      <c r="G54" s="15" t="s">
        <v>9</v>
      </c>
      <c r="H54" s="15">
        <v>2000</v>
      </c>
      <c r="I54" s="15" t="s">
        <v>135</v>
      </c>
      <c r="J54" s="15">
        <v>2000</v>
      </c>
      <c r="K54" s="15" t="s">
        <v>135</v>
      </c>
      <c r="L54" s="15">
        <v>2000</v>
      </c>
      <c r="M54" s="15" t="s">
        <v>135</v>
      </c>
      <c r="N54" s="15">
        <f t="shared" si="4"/>
        <v>6000</v>
      </c>
    </row>
    <row r="55" spans="1:14" ht="21" customHeight="1" x14ac:dyDescent="0.25">
      <c r="A55" s="114"/>
      <c r="B55" s="114"/>
      <c r="C55" s="15" t="s">
        <v>141</v>
      </c>
      <c r="D55" s="114"/>
      <c r="E55" s="114"/>
      <c r="F55" s="15">
        <v>4000</v>
      </c>
      <c r="G55" s="15" t="s">
        <v>9</v>
      </c>
      <c r="H55" s="15">
        <v>0</v>
      </c>
      <c r="I55" s="15" t="s">
        <v>135</v>
      </c>
      <c r="J55" s="15">
        <v>3000</v>
      </c>
      <c r="K55" s="15" t="s">
        <v>135</v>
      </c>
      <c r="L55" s="15">
        <v>0</v>
      </c>
      <c r="M55" s="15" t="s">
        <v>135</v>
      </c>
      <c r="N55" s="15">
        <f t="shared" si="4"/>
        <v>3000</v>
      </c>
    </row>
    <row r="56" spans="1:14" ht="21" customHeight="1" x14ac:dyDescent="0.25">
      <c r="A56" s="114"/>
      <c r="B56" s="114"/>
      <c r="C56" s="15" t="s">
        <v>142</v>
      </c>
      <c r="D56" s="114"/>
      <c r="E56" s="114"/>
      <c r="F56" s="15">
        <v>0</v>
      </c>
      <c r="G56" s="15" t="s">
        <v>9</v>
      </c>
      <c r="H56" s="15">
        <v>0</v>
      </c>
      <c r="I56" s="15" t="s">
        <v>135</v>
      </c>
      <c r="J56" s="15">
        <v>0</v>
      </c>
      <c r="K56" s="15" t="s">
        <v>135</v>
      </c>
      <c r="L56" s="15">
        <v>0</v>
      </c>
      <c r="M56" s="15" t="s">
        <v>135</v>
      </c>
      <c r="N56" s="15">
        <f t="shared" si="4"/>
        <v>0</v>
      </c>
    </row>
    <row r="57" spans="1:14" ht="21" customHeight="1" x14ac:dyDescent="0.25">
      <c r="A57" s="114"/>
      <c r="B57" s="114"/>
      <c r="C57" s="15" t="s">
        <v>140</v>
      </c>
      <c r="D57" s="114" t="s">
        <v>203</v>
      </c>
      <c r="E57" s="15" t="s">
        <v>137</v>
      </c>
      <c r="F57" s="15">
        <v>0</v>
      </c>
      <c r="G57" s="15" t="s">
        <v>9</v>
      </c>
      <c r="H57" s="15">
        <v>0</v>
      </c>
      <c r="I57" s="15" t="s">
        <v>135</v>
      </c>
      <c r="J57" s="15" t="s">
        <v>135</v>
      </c>
      <c r="K57" s="15" t="s">
        <v>135</v>
      </c>
      <c r="L57" s="15" t="s">
        <v>135</v>
      </c>
      <c r="M57" s="15" t="s">
        <v>135</v>
      </c>
      <c r="N57" s="15">
        <v>0</v>
      </c>
    </row>
    <row r="58" spans="1:14" ht="21" customHeight="1" x14ac:dyDescent="0.25">
      <c r="A58" s="114"/>
      <c r="B58" s="114"/>
      <c r="C58" s="15" t="s">
        <v>141</v>
      </c>
      <c r="D58" s="114"/>
      <c r="E58" s="15" t="s">
        <v>137</v>
      </c>
      <c r="F58" s="15">
        <v>0</v>
      </c>
      <c r="G58" s="15"/>
      <c r="H58" s="15">
        <v>500</v>
      </c>
      <c r="I58" s="15"/>
      <c r="J58" s="15">
        <v>0</v>
      </c>
      <c r="K58" s="15"/>
      <c r="L58" s="15">
        <v>500</v>
      </c>
      <c r="M58" s="15"/>
      <c r="N58" s="15">
        <f t="shared" si="4"/>
        <v>1000</v>
      </c>
    </row>
    <row r="59" spans="1:14" ht="21" customHeight="1" x14ac:dyDescent="0.25">
      <c r="A59" s="114"/>
      <c r="B59" s="114"/>
      <c r="C59" s="15" t="s">
        <v>142</v>
      </c>
      <c r="D59" s="114"/>
      <c r="E59" s="15" t="s">
        <v>137</v>
      </c>
      <c r="F59" s="15">
        <v>3145</v>
      </c>
      <c r="G59" s="15" t="s">
        <v>9</v>
      </c>
      <c r="H59" s="15">
        <v>0</v>
      </c>
      <c r="I59" s="15" t="s">
        <v>135</v>
      </c>
      <c r="J59" s="15" t="s">
        <v>135</v>
      </c>
      <c r="K59" s="15" t="s">
        <v>135</v>
      </c>
      <c r="L59" s="15" t="s">
        <v>135</v>
      </c>
      <c r="M59" s="15" t="s">
        <v>135</v>
      </c>
      <c r="N59" s="15">
        <v>0</v>
      </c>
    </row>
    <row r="60" spans="1:14" ht="54.75" customHeight="1" x14ac:dyDescent="0.25">
      <c r="A60" s="77">
        <v>25</v>
      </c>
      <c r="B60" s="15" t="s">
        <v>291</v>
      </c>
      <c r="C60" s="15" t="s">
        <v>292</v>
      </c>
      <c r="D60" s="15" t="s">
        <v>278</v>
      </c>
      <c r="E60" s="15" t="s">
        <v>137</v>
      </c>
      <c r="F60" s="15">
        <v>2</v>
      </c>
      <c r="G60" s="15" t="s">
        <v>9</v>
      </c>
      <c r="H60" s="15">
        <v>5</v>
      </c>
      <c r="I60" s="15" t="s">
        <v>135</v>
      </c>
      <c r="J60" s="15">
        <v>5</v>
      </c>
      <c r="K60" s="15" t="s">
        <v>135</v>
      </c>
      <c r="L60" s="15">
        <v>5</v>
      </c>
      <c r="M60" s="15" t="s">
        <v>135</v>
      </c>
      <c r="N60" s="15">
        <v>30</v>
      </c>
    </row>
    <row r="61" spans="1:14" ht="30" customHeight="1" x14ac:dyDescent="0.25">
      <c r="A61" s="119" t="s">
        <v>153</v>
      </c>
      <c r="B61" s="119"/>
      <c r="C61" s="119"/>
      <c r="D61" s="119"/>
      <c r="E61" s="119"/>
      <c r="F61" s="119"/>
      <c r="G61" s="119"/>
      <c r="H61" s="119"/>
      <c r="I61" s="119"/>
      <c r="J61" s="119"/>
      <c r="K61" s="119"/>
      <c r="L61" s="119"/>
      <c r="M61" s="119"/>
      <c r="N61" s="15"/>
    </row>
    <row r="62" spans="1:14" ht="78.75" x14ac:dyDescent="0.25">
      <c r="A62" s="77">
        <v>26</v>
      </c>
      <c r="B62" s="15" t="s">
        <v>350</v>
      </c>
      <c r="C62" s="15" t="s">
        <v>343</v>
      </c>
      <c r="D62" s="15" t="s">
        <v>204</v>
      </c>
      <c r="E62" s="15" t="s">
        <v>134</v>
      </c>
      <c r="F62" s="15">
        <v>71</v>
      </c>
      <c r="G62" s="15" t="s">
        <v>9</v>
      </c>
      <c r="H62" s="15">
        <v>80</v>
      </c>
      <c r="I62" s="15" t="s">
        <v>135</v>
      </c>
      <c r="J62" s="15">
        <v>80</v>
      </c>
      <c r="K62" s="15" t="s">
        <v>135</v>
      </c>
      <c r="L62" s="15">
        <v>80</v>
      </c>
      <c r="M62" s="15" t="s">
        <v>135</v>
      </c>
      <c r="N62" s="15">
        <v>100</v>
      </c>
    </row>
    <row r="63" spans="1:14" ht="84.75" customHeight="1" x14ac:dyDescent="0.25">
      <c r="A63" s="77">
        <v>27</v>
      </c>
      <c r="B63" s="15" t="s">
        <v>336</v>
      </c>
      <c r="C63" s="15" t="s">
        <v>342</v>
      </c>
      <c r="D63" s="15" t="s">
        <v>205</v>
      </c>
      <c r="E63" s="15" t="s">
        <v>148</v>
      </c>
      <c r="F63" s="15">
        <v>1500</v>
      </c>
      <c r="G63" s="15" t="s">
        <v>9</v>
      </c>
      <c r="H63" s="15">
        <v>1500</v>
      </c>
      <c r="I63" s="15" t="s">
        <v>135</v>
      </c>
      <c r="J63" s="15">
        <v>1500</v>
      </c>
      <c r="K63" s="15" t="s">
        <v>135</v>
      </c>
      <c r="L63" s="15">
        <v>1500</v>
      </c>
      <c r="M63" s="15" t="s">
        <v>135</v>
      </c>
      <c r="N63" s="15">
        <f t="shared" ref="N63:N68" si="5">H63+J63+L63</f>
        <v>4500</v>
      </c>
    </row>
    <row r="64" spans="1:14" ht="47.25" x14ac:dyDescent="0.25">
      <c r="A64" s="114">
        <v>28</v>
      </c>
      <c r="B64" s="114" t="s">
        <v>338</v>
      </c>
      <c r="C64" s="114" t="s">
        <v>337</v>
      </c>
      <c r="D64" s="15" t="s">
        <v>206</v>
      </c>
      <c r="E64" s="15" t="s">
        <v>148</v>
      </c>
      <c r="F64" s="15">
        <v>0</v>
      </c>
      <c r="G64" s="15" t="s">
        <v>9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f t="shared" si="5"/>
        <v>0</v>
      </c>
    </row>
    <row r="65" spans="1:14" ht="31.5" x14ac:dyDescent="0.25">
      <c r="A65" s="114"/>
      <c r="B65" s="114"/>
      <c r="C65" s="114"/>
      <c r="D65" s="15" t="s">
        <v>207</v>
      </c>
      <c r="E65" s="15" t="s">
        <v>154</v>
      </c>
      <c r="F65" s="15">
        <v>273</v>
      </c>
      <c r="G65" s="15" t="s">
        <v>9</v>
      </c>
      <c r="H65" s="15">
        <v>365</v>
      </c>
      <c r="I65" s="15">
        <v>181</v>
      </c>
      <c r="J65" s="15">
        <v>365</v>
      </c>
      <c r="K65" s="15">
        <v>181</v>
      </c>
      <c r="L65" s="15">
        <v>365</v>
      </c>
      <c r="M65" s="15">
        <v>181</v>
      </c>
      <c r="N65" s="15">
        <v>365</v>
      </c>
    </row>
    <row r="66" spans="1:14" ht="48" hidden="1" customHeight="1" x14ac:dyDescent="0.25">
      <c r="A66" s="77">
        <v>29</v>
      </c>
      <c r="B66" s="20" t="s">
        <v>355</v>
      </c>
      <c r="C66" s="26" t="s">
        <v>26</v>
      </c>
      <c r="D66" s="15" t="s">
        <v>279</v>
      </c>
      <c r="E66" s="15" t="s">
        <v>148</v>
      </c>
      <c r="F66" s="15"/>
      <c r="G66" s="15" t="s">
        <v>9</v>
      </c>
      <c r="H66" s="15">
        <v>0</v>
      </c>
      <c r="I66" s="15"/>
      <c r="J66" s="15"/>
      <c r="K66" s="15"/>
      <c r="L66" s="15"/>
      <c r="M66" s="15"/>
      <c r="N66" s="15">
        <f t="shared" si="5"/>
        <v>0</v>
      </c>
    </row>
    <row r="67" spans="1:14" ht="90" customHeight="1" x14ac:dyDescent="0.25">
      <c r="A67" s="77">
        <v>29</v>
      </c>
      <c r="B67" s="15" t="s">
        <v>293</v>
      </c>
      <c r="C67" s="15" t="s">
        <v>26</v>
      </c>
      <c r="D67" s="15" t="s">
        <v>208</v>
      </c>
      <c r="E67" s="15" t="s">
        <v>134</v>
      </c>
      <c r="F67" s="15">
        <v>0</v>
      </c>
      <c r="G67" s="15" t="s">
        <v>9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f t="shared" si="5"/>
        <v>0</v>
      </c>
    </row>
    <row r="68" spans="1:14" ht="85.5" customHeight="1" x14ac:dyDescent="0.25">
      <c r="A68" s="77">
        <v>30</v>
      </c>
      <c r="B68" s="15" t="s">
        <v>294</v>
      </c>
      <c r="C68" s="15" t="s">
        <v>26</v>
      </c>
      <c r="D68" s="15" t="s">
        <v>209</v>
      </c>
      <c r="E68" s="15" t="s">
        <v>137</v>
      </c>
      <c r="F68" s="15" t="s">
        <v>135</v>
      </c>
      <c r="G68" s="15" t="s">
        <v>9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f t="shared" si="5"/>
        <v>0</v>
      </c>
    </row>
    <row r="69" spans="1:14" ht="78.75" x14ac:dyDescent="0.25">
      <c r="A69" s="77">
        <v>31</v>
      </c>
      <c r="B69" s="15" t="s">
        <v>295</v>
      </c>
      <c r="C69" s="15" t="s">
        <v>155</v>
      </c>
      <c r="D69" s="15" t="s">
        <v>210</v>
      </c>
      <c r="E69" s="15" t="s">
        <v>134</v>
      </c>
      <c r="F69" s="15">
        <v>75</v>
      </c>
      <c r="G69" s="15" t="s">
        <v>9</v>
      </c>
      <c r="H69" s="15">
        <v>82</v>
      </c>
      <c r="I69" s="15" t="s">
        <v>135</v>
      </c>
      <c r="J69" s="15">
        <v>82</v>
      </c>
      <c r="K69" s="15" t="s">
        <v>135</v>
      </c>
      <c r="L69" s="15">
        <v>82</v>
      </c>
      <c r="M69" s="15" t="s">
        <v>135</v>
      </c>
      <c r="N69" s="15">
        <v>82</v>
      </c>
    </row>
    <row r="70" spans="1:14" ht="47.25" x14ac:dyDescent="0.25">
      <c r="A70" s="77">
        <v>32</v>
      </c>
      <c r="B70" s="15" t="s">
        <v>320</v>
      </c>
      <c r="C70" s="15" t="s">
        <v>11</v>
      </c>
      <c r="D70" s="15" t="s">
        <v>321</v>
      </c>
      <c r="E70" s="15" t="s">
        <v>137</v>
      </c>
      <c r="F70" s="15">
        <v>16</v>
      </c>
      <c r="G70" s="15" t="s">
        <v>9</v>
      </c>
      <c r="H70" s="15">
        <v>1</v>
      </c>
      <c r="I70" s="15" t="s">
        <v>135</v>
      </c>
      <c r="J70" s="15">
        <v>1</v>
      </c>
      <c r="K70" s="15" t="s">
        <v>135</v>
      </c>
      <c r="L70" s="15">
        <v>1</v>
      </c>
      <c r="M70" s="15" t="s">
        <v>135</v>
      </c>
      <c r="N70" s="15">
        <v>1</v>
      </c>
    </row>
    <row r="71" spans="1:14" ht="94.5" x14ac:dyDescent="0.25">
      <c r="A71" s="77">
        <v>33</v>
      </c>
      <c r="B71" s="15" t="s">
        <v>319</v>
      </c>
      <c r="C71" s="15" t="s">
        <v>11</v>
      </c>
      <c r="D71" s="15" t="s">
        <v>211</v>
      </c>
      <c r="E71" s="15" t="s">
        <v>134</v>
      </c>
      <c r="F71" s="15">
        <v>60</v>
      </c>
      <c r="G71" s="15" t="s">
        <v>9</v>
      </c>
      <c r="H71" s="15">
        <v>90</v>
      </c>
      <c r="I71" s="15" t="s">
        <v>135</v>
      </c>
      <c r="J71" s="15">
        <v>90</v>
      </c>
      <c r="K71" s="15" t="s">
        <v>135</v>
      </c>
      <c r="L71" s="15">
        <v>90</v>
      </c>
      <c r="M71" s="15" t="s">
        <v>135</v>
      </c>
      <c r="N71" s="15">
        <f>L71</f>
        <v>90</v>
      </c>
    </row>
    <row r="72" spans="1:14" ht="47.25" hidden="1" x14ac:dyDescent="0.25">
      <c r="A72" s="77">
        <v>33</v>
      </c>
      <c r="B72" s="15" t="s">
        <v>344</v>
      </c>
      <c r="C72" s="15" t="s">
        <v>11</v>
      </c>
      <c r="D72" s="15" t="s">
        <v>212</v>
      </c>
      <c r="E72" s="15" t="s">
        <v>137</v>
      </c>
      <c r="F72" s="15">
        <v>0</v>
      </c>
      <c r="G72" s="15" t="s">
        <v>9</v>
      </c>
      <c r="H72" s="15">
        <v>0</v>
      </c>
      <c r="I72" s="15" t="s">
        <v>135</v>
      </c>
      <c r="J72" s="15">
        <v>0</v>
      </c>
      <c r="K72" s="28" t="s">
        <v>135</v>
      </c>
      <c r="L72" s="15">
        <v>0</v>
      </c>
      <c r="M72" s="15" t="s">
        <v>135</v>
      </c>
      <c r="N72" s="15">
        <f>L72</f>
        <v>0</v>
      </c>
    </row>
    <row r="73" spans="1:14" ht="47.25" hidden="1" x14ac:dyDescent="0.25">
      <c r="A73" s="77">
        <v>34</v>
      </c>
      <c r="B73" s="20" t="s">
        <v>347</v>
      </c>
      <c r="C73" s="15" t="s">
        <v>11</v>
      </c>
      <c r="D73" s="15" t="s">
        <v>280</v>
      </c>
      <c r="E73" s="15" t="s">
        <v>281</v>
      </c>
      <c r="F73" s="15"/>
      <c r="G73" s="15" t="s">
        <v>9</v>
      </c>
      <c r="H73" s="15">
        <v>0</v>
      </c>
      <c r="I73" s="15"/>
      <c r="J73" s="15"/>
      <c r="K73" s="28"/>
      <c r="L73" s="15"/>
      <c r="M73" s="15"/>
      <c r="N73" s="15">
        <f>L73</f>
        <v>0</v>
      </c>
    </row>
    <row r="74" spans="1:14" hidden="1" x14ac:dyDescent="0.25">
      <c r="A74" s="77"/>
      <c r="B74" s="15"/>
      <c r="C74" s="15"/>
      <c r="D74" s="15"/>
      <c r="E74" s="15"/>
      <c r="F74" s="15"/>
      <c r="G74" s="15"/>
      <c r="H74" s="15"/>
      <c r="I74" s="15"/>
      <c r="J74" s="15"/>
      <c r="K74" s="28"/>
      <c r="L74" s="15"/>
      <c r="M74" s="15"/>
      <c r="N74" s="15"/>
    </row>
    <row r="75" spans="1:14" ht="23.25" customHeight="1" x14ac:dyDescent="0.25">
      <c r="A75" s="119" t="s">
        <v>156</v>
      </c>
      <c r="B75" s="119"/>
      <c r="C75" s="119"/>
      <c r="D75" s="119"/>
      <c r="E75" s="119"/>
      <c r="F75" s="119"/>
      <c r="G75" s="119"/>
      <c r="H75" s="119"/>
      <c r="I75" s="119"/>
      <c r="J75" s="119"/>
      <c r="K75" s="119"/>
      <c r="L75" s="119"/>
      <c r="M75" s="119"/>
      <c r="N75" s="119"/>
    </row>
    <row r="76" spans="1:14" ht="103.5" customHeight="1" x14ac:dyDescent="0.25">
      <c r="A76" s="77">
        <v>34</v>
      </c>
      <c r="B76" s="15" t="s">
        <v>213</v>
      </c>
      <c r="C76" s="15" t="s">
        <v>296</v>
      </c>
      <c r="D76" s="15" t="s">
        <v>186</v>
      </c>
      <c r="E76" s="15" t="s">
        <v>145</v>
      </c>
      <c r="F76" s="15">
        <v>1300</v>
      </c>
      <c r="G76" s="15" t="s">
        <v>9</v>
      </c>
      <c r="H76" s="15">
        <v>1500</v>
      </c>
      <c r="I76" s="15" t="s">
        <v>135</v>
      </c>
      <c r="J76" s="15">
        <v>1500</v>
      </c>
      <c r="K76" s="15" t="s">
        <v>135</v>
      </c>
      <c r="L76" s="15">
        <v>1500</v>
      </c>
      <c r="M76" s="15" t="s">
        <v>135</v>
      </c>
      <c r="N76" s="15">
        <f>H76+J76+L76</f>
        <v>4500</v>
      </c>
    </row>
    <row r="77" spans="1:14" ht="186" customHeight="1" x14ac:dyDescent="0.25">
      <c r="A77" s="77">
        <v>35</v>
      </c>
      <c r="B77" s="15" t="s">
        <v>214</v>
      </c>
      <c r="C77" s="15" t="s">
        <v>297</v>
      </c>
      <c r="D77" s="15" t="s">
        <v>215</v>
      </c>
      <c r="E77" s="15" t="s">
        <v>145</v>
      </c>
      <c r="F77" s="15">
        <v>53</v>
      </c>
      <c r="G77" s="15" t="s">
        <v>9</v>
      </c>
      <c r="H77" s="15">
        <v>60</v>
      </c>
      <c r="I77" s="15" t="s">
        <v>135</v>
      </c>
      <c r="J77" s="15">
        <v>60</v>
      </c>
      <c r="K77" s="15" t="s">
        <v>135</v>
      </c>
      <c r="L77" s="15">
        <v>60</v>
      </c>
      <c r="M77" s="15" t="s">
        <v>135</v>
      </c>
      <c r="N77" s="15">
        <f>H77+J77+L77</f>
        <v>180</v>
      </c>
    </row>
    <row r="78" spans="1:14" ht="78.75" x14ac:dyDescent="0.25">
      <c r="A78" s="77">
        <v>36</v>
      </c>
      <c r="B78" s="26" t="s">
        <v>216</v>
      </c>
      <c r="C78" s="26" t="s">
        <v>157</v>
      </c>
      <c r="D78" s="26" t="s">
        <v>217</v>
      </c>
      <c r="E78" s="26" t="s">
        <v>145</v>
      </c>
      <c r="F78" s="26">
        <v>1000</v>
      </c>
      <c r="G78" s="26" t="s">
        <v>9</v>
      </c>
      <c r="H78" s="26">
        <v>1000</v>
      </c>
      <c r="I78" s="26" t="s">
        <v>135</v>
      </c>
      <c r="J78" s="26">
        <v>1000</v>
      </c>
      <c r="K78" s="26" t="s">
        <v>135</v>
      </c>
      <c r="L78" s="26">
        <v>1000</v>
      </c>
      <c r="M78" s="26" t="s">
        <v>135</v>
      </c>
      <c r="N78" s="26">
        <f t="shared" ref="N78:N81" si="6">H78+J78+L78</f>
        <v>3000</v>
      </c>
    </row>
    <row r="79" spans="1:14" ht="105" customHeight="1" x14ac:dyDescent="0.25">
      <c r="A79" s="77">
        <v>37</v>
      </c>
      <c r="B79" s="77" t="s">
        <v>357</v>
      </c>
      <c r="C79" s="26" t="s">
        <v>318</v>
      </c>
      <c r="D79" s="26" t="s">
        <v>218</v>
      </c>
      <c r="E79" s="26" t="s">
        <v>145</v>
      </c>
      <c r="F79" s="26">
        <v>300</v>
      </c>
      <c r="G79" s="26" t="s">
        <v>9</v>
      </c>
      <c r="H79" s="26">
        <v>300</v>
      </c>
      <c r="I79" s="26" t="s">
        <v>135</v>
      </c>
      <c r="J79" s="26">
        <v>300</v>
      </c>
      <c r="K79" s="26" t="s">
        <v>135</v>
      </c>
      <c r="L79" s="26">
        <v>300</v>
      </c>
      <c r="M79" s="26" t="s">
        <v>135</v>
      </c>
      <c r="N79" s="26">
        <f t="shared" si="6"/>
        <v>900</v>
      </c>
    </row>
    <row r="80" spans="1:14" ht="47.25" x14ac:dyDescent="0.25">
      <c r="A80" s="77">
        <v>38</v>
      </c>
      <c r="B80" s="77" t="s">
        <v>358</v>
      </c>
      <c r="C80" s="26" t="s">
        <v>339</v>
      </c>
      <c r="D80" s="26" t="s">
        <v>219</v>
      </c>
      <c r="E80" s="26" t="s">
        <v>137</v>
      </c>
      <c r="F80" s="26">
        <v>4</v>
      </c>
      <c r="G80" s="26" t="s">
        <v>9</v>
      </c>
      <c r="H80" s="26">
        <v>3</v>
      </c>
      <c r="I80" s="26" t="s">
        <v>135</v>
      </c>
      <c r="J80" s="26">
        <f>H80</f>
        <v>3</v>
      </c>
      <c r="K80" s="26" t="s">
        <v>135</v>
      </c>
      <c r="L80" s="26">
        <f>H80</f>
        <v>3</v>
      </c>
      <c r="M80" s="26" t="s">
        <v>135</v>
      </c>
      <c r="N80" s="26">
        <f t="shared" si="6"/>
        <v>9</v>
      </c>
    </row>
    <row r="81" spans="1:14" ht="63" hidden="1" x14ac:dyDescent="0.25">
      <c r="A81" s="77">
        <v>39</v>
      </c>
      <c r="B81" s="77" t="s">
        <v>220</v>
      </c>
      <c r="C81" s="26" t="s">
        <v>158</v>
      </c>
      <c r="D81" s="26" t="s">
        <v>221</v>
      </c>
      <c r="E81" s="26" t="s">
        <v>137</v>
      </c>
      <c r="F81" s="26">
        <v>2</v>
      </c>
      <c r="G81" s="26" t="s">
        <v>9</v>
      </c>
      <c r="H81" s="26">
        <v>0</v>
      </c>
      <c r="I81" s="26" t="s">
        <v>135</v>
      </c>
      <c r="J81" s="26">
        <f t="shared" ref="J81:J83" si="7">H81</f>
        <v>0</v>
      </c>
      <c r="K81" s="26" t="s">
        <v>135</v>
      </c>
      <c r="L81" s="26">
        <f t="shared" ref="L81:L83" si="8">H81</f>
        <v>0</v>
      </c>
      <c r="M81" s="26" t="s">
        <v>135</v>
      </c>
      <c r="N81" s="26">
        <f t="shared" si="6"/>
        <v>0</v>
      </c>
    </row>
    <row r="82" spans="1:14" ht="47.25" x14ac:dyDescent="0.25">
      <c r="A82" s="77">
        <v>39</v>
      </c>
      <c r="B82" s="77" t="s">
        <v>388</v>
      </c>
      <c r="C82" s="26" t="s">
        <v>340</v>
      </c>
      <c r="D82" s="26" t="s">
        <v>222</v>
      </c>
      <c r="E82" s="26" t="s">
        <v>137</v>
      </c>
      <c r="F82" s="26">
        <v>6</v>
      </c>
      <c r="G82" s="26" t="s">
        <v>9</v>
      </c>
      <c r="H82" s="26">
        <v>4</v>
      </c>
      <c r="I82" s="26" t="s">
        <v>135</v>
      </c>
      <c r="J82" s="26">
        <f t="shared" si="7"/>
        <v>4</v>
      </c>
      <c r="K82" s="26" t="s">
        <v>135</v>
      </c>
      <c r="L82" s="26">
        <f t="shared" si="8"/>
        <v>4</v>
      </c>
      <c r="M82" s="26" t="s">
        <v>135</v>
      </c>
      <c r="N82" s="26">
        <f t="shared" ref="N82:N83" si="9">H82+J82+L82</f>
        <v>12</v>
      </c>
    </row>
    <row r="83" spans="1:14" ht="78.75" x14ac:dyDescent="0.25">
      <c r="A83" s="77">
        <v>40</v>
      </c>
      <c r="B83" s="77" t="s">
        <v>389</v>
      </c>
      <c r="C83" s="26" t="s">
        <v>158</v>
      </c>
      <c r="D83" s="26" t="s">
        <v>223</v>
      </c>
      <c r="E83" s="26" t="s">
        <v>137</v>
      </c>
      <c r="F83" s="26">
        <v>6</v>
      </c>
      <c r="G83" s="26" t="s">
        <v>9</v>
      </c>
      <c r="H83" s="26">
        <v>4</v>
      </c>
      <c r="I83" s="26" t="s">
        <v>135</v>
      </c>
      <c r="J83" s="26">
        <f t="shared" si="7"/>
        <v>4</v>
      </c>
      <c r="K83" s="26" t="s">
        <v>135</v>
      </c>
      <c r="L83" s="26">
        <f t="shared" si="8"/>
        <v>4</v>
      </c>
      <c r="M83" s="26" t="s">
        <v>135</v>
      </c>
      <c r="N83" s="26">
        <f t="shared" si="9"/>
        <v>12</v>
      </c>
    </row>
    <row r="84" spans="1:14" ht="55.5" customHeight="1" x14ac:dyDescent="0.25">
      <c r="A84" s="114">
        <v>41</v>
      </c>
      <c r="B84" s="114" t="s">
        <v>390</v>
      </c>
      <c r="C84" s="26" t="s">
        <v>298</v>
      </c>
      <c r="D84" s="114" t="s">
        <v>224</v>
      </c>
      <c r="E84" s="26" t="s">
        <v>145</v>
      </c>
      <c r="F84" s="26">
        <f>SUM(F86:F89)</f>
        <v>823</v>
      </c>
      <c r="G84" s="26" t="s">
        <v>9</v>
      </c>
      <c r="H84" s="26">
        <f>SUM(H86:H89)</f>
        <v>90</v>
      </c>
      <c r="I84" s="26" t="s">
        <v>135</v>
      </c>
      <c r="J84" s="26">
        <f>SUM(J86:J89)</f>
        <v>90</v>
      </c>
      <c r="K84" s="26" t="s">
        <v>135</v>
      </c>
      <c r="L84" s="26">
        <f>SUM(L86:L89)</f>
        <v>90</v>
      </c>
      <c r="M84" s="26" t="s">
        <v>135</v>
      </c>
      <c r="N84" s="26">
        <f>H84+J84+L84</f>
        <v>270</v>
      </c>
    </row>
    <row r="85" spans="1:14" x14ac:dyDescent="0.25">
      <c r="A85" s="114"/>
      <c r="B85" s="114"/>
      <c r="C85" s="26" t="s">
        <v>151</v>
      </c>
      <c r="D85" s="114"/>
      <c r="E85" s="114"/>
      <c r="F85" s="114"/>
      <c r="G85" s="114"/>
      <c r="H85" s="114"/>
      <c r="I85" s="114"/>
      <c r="J85" s="114"/>
      <c r="K85" s="114"/>
      <c r="L85" s="114"/>
      <c r="M85" s="114"/>
      <c r="N85" s="114"/>
    </row>
    <row r="86" spans="1:14" ht="22.5" customHeight="1" x14ac:dyDescent="0.25">
      <c r="A86" s="114"/>
      <c r="B86" s="114"/>
      <c r="C86" s="26" t="s">
        <v>96</v>
      </c>
      <c r="D86" s="114"/>
      <c r="E86" s="114" t="s">
        <v>145</v>
      </c>
      <c r="F86" s="26">
        <v>282</v>
      </c>
      <c r="G86" s="26" t="s">
        <v>9</v>
      </c>
      <c r="H86" s="26">
        <v>31</v>
      </c>
      <c r="I86" s="26" t="s">
        <v>135</v>
      </c>
      <c r="J86" s="26">
        <v>31</v>
      </c>
      <c r="K86" s="26" t="s">
        <v>135</v>
      </c>
      <c r="L86" s="26">
        <v>31</v>
      </c>
      <c r="M86" s="26" t="s">
        <v>135</v>
      </c>
      <c r="N86" s="26">
        <f t="shared" ref="N86:N97" si="10">H86+J86+L86</f>
        <v>93</v>
      </c>
    </row>
    <row r="87" spans="1:14" ht="22.5" customHeight="1" x14ac:dyDescent="0.25">
      <c r="A87" s="114"/>
      <c r="B87" s="114"/>
      <c r="C87" s="26" t="s">
        <v>147</v>
      </c>
      <c r="D87" s="114"/>
      <c r="E87" s="114"/>
      <c r="F87" s="26">
        <v>500</v>
      </c>
      <c r="G87" s="26" t="s">
        <v>9</v>
      </c>
      <c r="H87" s="26">
        <v>20</v>
      </c>
      <c r="I87" s="26" t="s">
        <v>135</v>
      </c>
      <c r="J87" s="26">
        <v>20</v>
      </c>
      <c r="K87" s="26" t="s">
        <v>135</v>
      </c>
      <c r="L87" s="26">
        <v>20</v>
      </c>
      <c r="M87" s="26" t="s">
        <v>135</v>
      </c>
      <c r="N87" s="26">
        <f t="shared" si="10"/>
        <v>60</v>
      </c>
    </row>
    <row r="88" spans="1:14" ht="22.5" customHeight="1" x14ac:dyDescent="0.25">
      <c r="A88" s="114"/>
      <c r="B88" s="114"/>
      <c r="C88" s="26" t="s">
        <v>97</v>
      </c>
      <c r="D88" s="114"/>
      <c r="E88" s="114"/>
      <c r="F88" s="26">
        <v>20</v>
      </c>
      <c r="G88" s="26" t="s">
        <v>9</v>
      </c>
      <c r="H88" s="26">
        <v>20</v>
      </c>
      <c r="I88" s="26" t="s">
        <v>135</v>
      </c>
      <c r="J88" s="26">
        <v>20</v>
      </c>
      <c r="K88" s="26" t="s">
        <v>135</v>
      </c>
      <c r="L88" s="26">
        <v>20</v>
      </c>
      <c r="M88" s="26" t="s">
        <v>135</v>
      </c>
      <c r="N88" s="26">
        <f t="shared" si="10"/>
        <v>60</v>
      </c>
    </row>
    <row r="89" spans="1:14" ht="22.5" customHeight="1" x14ac:dyDescent="0.25">
      <c r="A89" s="114"/>
      <c r="B89" s="114"/>
      <c r="C89" s="26" t="s">
        <v>98</v>
      </c>
      <c r="D89" s="114"/>
      <c r="E89" s="114"/>
      <c r="F89" s="26">
        <v>21</v>
      </c>
      <c r="G89" s="26" t="s">
        <v>9</v>
      </c>
      <c r="H89" s="26">
        <v>19</v>
      </c>
      <c r="I89" s="26" t="s">
        <v>135</v>
      </c>
      <c r="J89" s="26">
        <v>19</v>
      </c>
      <c r="K89" s="26" t="s">
        <v>135</v>
      </c>
      <c r="L89" s="26">
        <v>19</v>
      </c>
      <c r="M89" s="26" t="s">
        <v>135</v>
      </c>
      <c r="N89" s="26">
        <f t="shared" si="10"/>
        <v>57</v>
      </c>
    </row>
    <row r="90" spans="1:14" ht="47.25" x14ac:dyDescent="0.25">
      <c r="A90" s="77">
        <v>42</v>
      </c>
      <c r="B90" s="77" t="s">
        <v>391</v>
      </c>
      <c r="C90" s="26" t="s">
        <v>159</v>
      </c>
      <c r="D90" s="26" t="s">
        <v>225</v>
      </c>
      <c r="E90" s="26" t="s">
        <v>145</v>
      </c>
      <c r="F90" s="26">
        <v>500</v>
      </c>
      <c r="G90" s="26" t="s">
        <v>9</v>
      </c>
      <c r="H90" s="26">
        <v>500</v>
      </c>
      <c r="I90" s="26" t="s">
        <v>135</v>
      </c>
      <c r="J90" s="26">
        <v>500</v>
      </c>
      <c r="K90" s="26" t="s">
        <v>135</v>
      </c>
      <c r="L90" s="26">
        <v>500</v>
      </c>
      <c r="M90" s="26" t="s">
        <v>135</v>
      </c>
      <c r="N90" s="26">
        <f t="shared" si="10"/>
        <v>1500</v>
      </c>
    </row>
    <row r="91" spans="1:14" s="37" customFormat="1" ht="63" x14ac:dyDescent="0.25">
      <c r="A91" s="80">
        <v>43</v>
      </c>
      <c r="B91" s="80" t="s">
        <v>393</v>
      </c>
      <c r="C91" s="25" t="s">
        <v>158</v>
      </c>
      <c r="D91" s="25" t="s">
        <v>394</v>
      </c>
      <c r="E91" s="25" t="s">
        <v>145</v>
      </c>
      <c r="F91" s="25">
        <v>2</v>
      </c>
      <c r="G91" s="25" t="s">
        <v>9</v>
      </c>
      <c r="H91" s="25">
        <v>0</v>
      </c>
      <c r="I91" s="25" t="s">
        <v>135</v>
      </c>
      <c r="J91" s="25">
        <v>0</v>
      </c>
      <c r="K91" s="25" t="s">
        <v>135</v>
      </c>
      <c r="L91" s="25">
        <v>0</v>
      </c>
      <c r="M91" s="25" t="s">
        <v>135</v>
      </c>
      <c r="N91" s="25">
        <f t="shared" si="10"/>
        <v>0</v>
      </c>
    </row>
    <row r="92" spans="1:14" ht="63" x14ac:dyDescent="0.25">
      <c r="A92" s="77">
        <v>44</v>
      </c>
      <c r="B92" s="77" t="s">
        <v>226</v>
      </c>
      <c r="C92" s="26" t="s">
        <v>340</v>
      </c>
      <c r="D92" s="26" t="s">
        <v>227</v>
      </c>
      <c r="E92" s="26" t="s">
        <v>137</v>
      </c>
      <c r="F92" s="26">
        <v>400</v>
      </c>
      <c r="G92" s="26" t="s">
        <v>9</v>
      </c>
      <c r="H92" s="26">
        <v>250</v>
      </c>
      <c r="I92" s="26" t="s">
        <v>135</v>
      </c>
      <c r="J92" s="26">
        <v>250</v>
      </c>
      <c r="K92" s="26" t="s">
        <v>135</v>
      </c>
      <c r="L92" s="26">
        <v>250</v>
      </c>
      <c r="M92" s="26" t="s">
        <v>135</v>
      </c>
      <c r="N92" s="26">
        <f t="shared" si="10"/>
        <v>750</v>
      </c>
    </row>
    <row r="93" spans="1:14" ht="47.25" x14ac:dyDescent="0.25">
      <c r="A93" s="77">
        <v>45</v>
      </c>
      <c r="B93" s="77" t="s">
        <v>392</v>
      </c>
      <c r="C93" s="26" t="s">
        <v>158</v>
      </c>
      <c r="D93" s="26" t="s">
        <v>228</v>
      </c>
      <c r="E93" s="26" t="s">
        <v>145</v>
      </c>
      <c r="F93" s="26">
        <v>63</v>
      </c>
      <c r="G93" s="26" t="s">
        <v>9</v>
      </c>
      <c r="H93" s="26">
        <v>60</v>
      </c>
      <c r="I93" s="26" t="s">
        <v>135</v>
      </c>
      <c r="J93" s="26">
        <v>60</v>
      </c>
      <c r="K93" s="26" t="s">
        <v>135</v>
      </c>
      <c r="L93" s="26">
        <v>60</v>
      </c>
      <c r="M93" s="26" t="s">
        <v>135</v>
      </c>
      <c r="N93" s="26">
        <f t="shared" si="10"/>
        <v>180</v>
      </c>
    </row>
    <row r="94" spans="1:14" ht="47.25" x14ac:dyDescent="0.25">
      <c r="A94" s="77">
        <v>46</v>
      </c>
      <c r="B94" s="77" t="s">
        <v>229</v>
      </c>
      <c r="C94" s="26" t="s">
        <v>160</v>
      </c>
      <c r="D94" s="26" t="s">
        <v>230</v>
      </c>
      <c r="E94" s="26" t="s">
        <v>145</v>
      </c>
      <c r="F94" s="26">
        <v>500</v>
      </c>
      <c r="G94" s="26" t="s">
        <v>9</v>
      </c>
      <c r="H94" s="26">
        <v>500</v>
      </c>
      <c r="I94" s="26" t="s">
        <v>135</v>
      </c>
      <c r="J94" s="26">
        <v>500</v>
      </c>
      <c r="K94" s="26" t="s">
        <v>135</v>
      </c>
      <c r="L94" s="26">
        <v>500</v>
      </c>
      <c r="M94" s="26" t="s">
        <v>135</v>
      </c>
      <c r="N94" s="26">
        <f t="shared" si="10"/>
        <v>1500</v>
      </c>
    </row>
    <row r="95" spans="1:14" ht="63" x14ac:dyDescent="0.25">
      <c r="A95" s="77">
        <v>47</v>
      </c>
      <c r="B95" s="77" t="s">
        <v>231</v>
      </c>
      <c r="C95" s="26" t="s">
        <v>32</v>
      </c>
      <c r="D95" s="26" t="s">
        <v>232</v>
      </c>
      <c r="E95" s="26" t="s">
        <v>145</v>
      </c>
      <c r="F95" s="26">
        <v>120</v>
      </c>
      <c r="G95" s="26" t="s">
        <v>9</v>
      </c>
      <c r="H95" s="26">
        <v>120</v>
      </c>
      <c r="I95" s="26" t="s">
        <v>135</v>
      </c>
      <c r="J95" s="26">
        <v>120</v>
      </c>
      <c r="K95" s="26" t="s">
        <v>135</v>
      </c>
      <c r="L95" s="26">
        <v>120</v>
      </c>
      <c r="M95" s="26" t="s">
        <v>135</v>
      </c>
      <c r="N95" s="26">
        <f t="shared" si="10"/>
        <v>360</v>
      </c>
    </row>
    <row r="96" spans="1:14" ht="63" x14ac:dyDescent="0.25">
      <c r="A96" s="77">
        <v>48</v>
      </c>
      <c r="B96" s="77" t="s">
        <v>233</v>
      </c>
      <c r="C96" s="26" t="s">
        <v>161</v>
      </c>
      <c r="D96" s="26" t="s">
        <v>234</v>
      </c>
      <c r="E96" s="26" t="s">
        <v>145</v>
      </c>
      <c r="F96" s="26">
        <v>120</v>
      </c>
      <c r="G96" s="26" t="s">
        <v>9</v>
      </c>
      <c r="H96" s="26">
        <v>120</v>
      </c>
      <c r="I96" s="26" t="s">
        <v>135</v>
      </c>
      <c r="J96" s="26">
        <v>120</v>
      </c>
      <c r="K96" s="26" t="s">
        <v>135</v>
      </c>
      <c r="L96" s="26">
        <v>120</v>
      </c>
      <c r="M96" s="26" t="s">
        <v>135</v>
      </c>
      <c r="N96" s="26">
        <f t="shared" si="10"/>
        <v>360</v>
      </c>
    </row>
    <row r="97" spans="1:14" ht="63" x14ac:dyDescent="0.25">
      <c r="A97" s="77">
        <v>49</v>
      </c>
      <c r="B97" s="77" t="s">
        <v>235</v>
      </c>
      <c r="C97" s="26" t="s">
        <v>11</v>
      </c>
      <c r="D97" s="26" t="s">
        <v>236</v>
      </c>
      <c r="E97" s="26" t="s">
        <v>137</v>
      </c>
      <c r="F97" s="26">
        <v>0</v>
      </c>
      <c r="G97" s="26" t="s">
        <v>9</v>
      </c>
      <c r="H97" s="26">
        <v>2</v>
      </c>
      <c r="I97" s="26" t="s">
        <v>135</v>
      </c>
      <c r="J97" s="26">
        <v>2</v>
      </c>
      <c r="K97" s="26" t="s">
        <v>135</v>
      </c>
      <c r="L97" s="26">
        <v>2</v>
      </c>
      <c r="M97" s="26" t="s">
        <v>135</v>
      </c>
      <c r="N97" s="26">
        <f t="shared" si="10"/>
        <v>6</v>
      </c>
    </row>
    <row r="98" spans="1:14" ht="81" customHeight="1" x14ac:dyDescent="0.25">
      <c r="A98" s="77">
        <v>50</v>
      </c>
      <c r="B98" s="77" t="s">
        <v>242</v>
      </c>
      <c r="C98" s="26" t="s">
        <v>299</v>
      </c>
      <c r="D98" s="26" t="s">
        <v>243</v>
      </c>
      <c r="E98" s="26" t="s">
        <v>145</v>
      </c>
      <c r="F98" s="26">
        <v>1500</v>
      </c>
      <c r="G98" s="26" t="s">
        <v>9</v>
      </c>
      <c r="H98" s="26">
        <v>1500</v>
      </c>
      <c r="I98" s="26" t="s">
        <v>135</v>
      </c>
      <c r="J98" s="26">
        <v>1500</v>
      </c>
      <c r="K98" s="26" t="s">
        <v>135</v>
      </c>
      <c r="L98" s="26">
        <v>1500</v>
      </c>
      <c r="M98" s="26" t="s">
        <v>135</v>
      </c>
      <c r="N98" s="26">
        <f t="shared" ref="N98:N99" si="11">H98+J98+L98</f>
        <v>4500</v>
      </c>
    </row>
    <row r="99" spans="1:14" ht="119.25" customHeight="1" x14ac:dyDescent="0.25">
      <c r="A99" s="77">
        <v>51</v>
      </c>
      <c r="B99" s="77" t="s">
        <v>244</v>
      </c>
      <c r="C99" s="26" t="s">
        <v>300</v>
      </c>
      <c r="D99" s="26" t="s">
        <v>245</v>
      </c>
      <c r="E99" s="26" t="s">
        <v>148</v>
      </c>
      <c r="F99" s="26">
        <v>6</v>
      </c>
      <c r="G99" s="26" t="s">
        <v>9</v>
      </c>
      <c r="H99" s="26">
        <v>6</v>
      </c>
      <c r="I99" s="26" t="s">
        <v>135</v>
      </c>
      <c r="J99" s="26">
        <v>6</v>
      </c>
      <c r="K99" s="26" t="s">
        <v>135</v>
      </c>
      <c r="L99" s="26">
        <v>6</v>
      </c>
      <c r="M99" s="26" t="s">
        <v>135</v>
      </c>
      <c r="N99" s="26">
        <f t="shared" si="11"/>
        <v>18</v>
      </c>
    </row>
    <row r="100" spans="1:14" ht="51.75" customHeight="1" x14ac:dyDescent="0.25">
      <c r="A100" s="77">
        <v>52</v>
      </c>
      <c r="B100" s="77" t="s">
        <v>246</v>
      </c>
      <c r="C100" s="26" t="s">
        <v>158</v>
      </c>
      <c r="D100" s="26" t="s">
        <v>247</v>
      </c>
      <c r="E100" s="26" t="s">
        <v>137</v>
      </c>
      <c r="F100" s="26">
        <v>3</v>
      </c>
      <c r="G100" s="26" t="s">
        <v>9</v>
      </c>
      <c r="H100" s="26">
        <v>4</v>
      </c>
      <c r="I100" s="26" t="s">
        <v>135</v>
      </c>
      <c r="J100" s="26">
        <v>4</v>
      </c>
      <c r="K100" s="26" t="s">
        <v>135</v>
      </c>
      <c r="L100" s="26">
        <v>4</v>
      </c>
      <c r="M100" s="26" t="s">
        <v>135</v>
      </c>
      <c r="N100" s="26">
        <f>SUM(H100+J100+L100)</f>
        <v>12</v>
      </c>
    </row>
    <row r="101" spans="1:14" ht="78.75" x14ac:dyDescent="0.25">
      <c r="A101" s="77">
        <v>53</v>
      </c>
      <c r="B101" s="77" t="s">
        <v>248</v>
      </c>
      <c r="C101" s="26" t="s">
        <v>164</v>
      </c>
      <c r="D101" s="26" t="s">
        <v>249</v>
      </c>
      <c r="E101" s="26" t="s">
        <v>145</v>
      </c>
      <c r="F101" s="26">
        <v>400</v>
      </c>
      <c r="G101" s="26" t="s">
        <v>9</v>
      </c>
      <c r="H101" s="26">
        <v>400</v>
      </c>
      <c r="I101" s="26" t="s">
        <v>135</v>
      </c>
      <c r="J101" s="26">
        <v>400</v>
      </c>
      <c r="K101" s="26" t="s">
        <v>135</v>
      </c>
      <c r="L101" s="26">
        <v>400</v>
      </c>
      <c r="M101" s="26" t="s">
        <v>135</v>
      </c>
      <c r="N101" s="26">
        <f t="shared" ref="N101:N102" si="12">H101+J101+L101</f>
        <v>1200</v>
      </c>
    </row>
    <row r="102" spans="1:14" ht="47.25" x14ac:dyDescent="0.25">
      <c r="A102" s="114">
        <v>54</v>
      </c>
      <c r="B102" s="114" t="s">
        <v>250</v>
      </c>
      <c r="C102" s="26" t="s">
        <v>301</v>
      </c>
      <c r="D102" s="114" t="s">
        <v>251</v>
      </c>
      <c r="E102" s="26" t="s">
        <v>145</v>
      </c>
      <c r="F102" s="26">
        <f>SUM(F104:F107)</f>
        <v>231</v>
      </c>
      <c r="G102" s="26" t="s">
        <v>9</v>
      </c>
      <c r="H102" s="26">
        <f>SUM(H104:H107)</f>
        <v>220</v>
      </c>
      <c r="I102" s="26" t="s">
        <v>135</v>
      </c>
      <c r="J102" s="26">
        <f>SUM(J104:J107)</f>
        <v>220</v>
      </c>
      <c r="K102" s="26" t="s">
        <v>135</v>
      </c>
      <c r="L102" s="26">
        <f t="shared" ref="L102" si="13">SUM(L104:L107)</f>
        <v>220</v>
      </c>
      <c r="M102" s="26" t="s">
        <v>135</v>
      </c>
      <c r="N102" s="26">
        <f t="shared" si="12"/>
        <v>660</v>
      </c>
    </row>
    <row r="103" spans="1:14" x14ac:dyDescent="0.25">
      <c r="A103" s="114"/>
      <c r="B103" s="114"/>
      <c r="C103" s="26" t="s">
        <v>151</v>
      </c>
      <c r="D103" s="114"/>
      <c r="E103" s="114"/>
      <c r="F103" s="114"/>
      <c r="G103" s="114"/>
      <c r="H103" s="114"/>
      <c r="I103" s="114"/>
      <c r="J103" s="114"/>
      <c r="K103" s="114"/>
      <c r="L103" s="114"/>
      <c r="M103" s="114"/>
      <c r="N103" s="114"/>
    </row>
    <row r="104" spans="1:14" ht="18" customHeight="1" x14ac:dyDescent="0.25">
      <c r="A104" s="114"/>
      <c r="B104" s="114"/>
      <c r="C104" s="26" t="s">
        <v>96</v>
      </c>
      <c r="D104" s="114"/>
      <c r="E104" s="114" t="s">
        <v>145</v>
      </c>
      <c r="F104" s="26">
        <v>0</v>
      </c>
      <c r="G104" s="26" t="s">
        <v>9</v>
      </c>
      <c r="H104" s="26">
        <v>50</v>
      </c>
      <c r="I104" s="26" t="s">
        <v>135</v>
      </c>
      <c r="J104" s="26">
        <v>50</v>
      </c>
      <c r="K104" s="26" t="s">
        <v>135</v>
      </c>
      <c r="L104" s="26">
        <v>50</v>
      </c>
      <c r="M104" s="26" t="s">
        <v>135</v>
      </c>
      <c r="N104" s="26">
        <f t="shared" ref="N104:N106" si="14">H104+J104+L104</f>
        <v>150</v>
      </c>
    </row>
    <row r="105" spans="1:14" ht="18" customHeight="1" x14ac:dyDescent="0.25">
      <c r="A105" s="114"/>
      <c r="B105" s="114"/>
      <c r="C105" s="26" t="s">
        <v>147</v>
      </c>
      <c r="D105" s="114"/>
      <c r="E105" s="114"/>
      <c r="F105" s="26">
        <v>31</v>
      </c>
      <c r="G105" s="26" t="s">
        <v>9</v>
      </c>
      <c r="H105" s="26">
        <v>50</v>
      </c>
      <c r="I105" s="26" t="s">
        <v>135</v>
      </c>
      <c r="J105" s="26">
        <v>50</v>
      </c>
      <c r="K105" s="26" t="s">
        <v>135</v>
      </c>
      <c r="L105" s="26">
        <v>50</v>
      </c>
      <c r="M105" s="26" t="s">
        <v>135</v>
      </c>
      <c r="N105" s="26">
        <f t="shared" si="14"/>
        <v>150</v>
      </c>
    </row>
    <row r="106" spans="1:14" ht="18" customHeight="1" x14ac:dyDescent="0.25">
      <c r="A106" s="114"/>
      <c r="B106" s="114"/>
      <c r="C106" s="26" t="s">
        <v>97</v>
      </c>
      <c r="D106" s="114"/>
      <c r="E106" s="114"/>
      <c r="F106" s="26">
        <v>50</v>
      </c>
      <c r="G106" s="26" t="s">
        <v>9</v>
      </c>
      <c r="H106" s="26">
        <v>50</v>
      </c>
      <c r="I106" s="26" t="s">
        <v>135</v>
      </c>
      <c r="J106" s="26">
        <v>50</v>
      </c>
      <c r="K106" s="26" t="s">
        <v>135</v>
      </c>
      <c r="L106" s="26">
        <v>50</v>
      </c>
      <c r="M106" s="26" t="s">
        <v>135</v>
      </c>
      <c r="N106" s="26">
        <f t="shared" si="14"/>
        <v>150</v>
      </c>
    </row>
    <row r="107" spans="1:14" ht="18" customHeight="1" x14ac:dyDescent="0.25">
      <c r="A107" s="114"/>
      <c r="B107" s="114"/>
      <c r="C107" s="26" t="s">
        <v>98</v>
      </c>
      <c r="D107" s="114"/>
      <c r="E107" s="114"/>
      <c r="F107" s="26">
        <v>150</v>
      </c>
      <c r="G107" s="26" t="s">
        <v>9</v>
      </c>
      <c r="H107" s="26">
        <v>70</v>
      </c>
      <c r="I107" s="26" t="s">
        <v>135</v>
      </c>
      <c r="J107" s="26">
        <v>70</v>
      </c>
      <c r="K107" s="26" t="s">
        <v>135</v>
      </c>
      <c r="L107" s="26">
        <v>70</v>
      </c>
      <c r="M107" s="26" t="s">
        <v>135</v>
      </c>
      <c r="N107" s="26">
        <f>H107+J107+L107</f>
        <v>210</v>
      </c>
    </row>
    <row r="108" spans="1:14" ht="78.75" x14ac:dyDescent="0.25">
      <c r="A108" s="77">
        <v>55</v>
      </c>
      <c r="B108" s="77" t="s">
        <v>252</v>
      </c>
      <c r="C108" s="26" t="s">
        <v>302</v>
      </c>
      <c r="D108" s="26" t="s">
        <v>303</v>
      </c>
      <c r="E108" s="26" t="s">
        <v>134</v>
      </c>
      <c r="F108" s="26">
        <v>100</v>
      </c>
      <c r="G108" s="26" t="s">
        <v>9</v>
      </c>
      <c r="H108" s="26">
        <v>100</v>
      </c>
      <c r="I108" s="26" t="s">
        <v>135</v>
      </c>
      <c r="J108" s="26">
        <v>100</v>
      </c>
      <c r="K108" s="26" t="s">
        <v>135</v>
      </c>
      <c r="L108" s="26">
        <v>100</v>
      </c>
      <c r="M108" s="26" t="s">
        <v>135</v>
      </c>
      <c r="N108" s="26">
        <v>100</v>
      </c>
    </row>
    <row r="109" spans="1:14" x14ac:dyDescent="0.25">
      <c r="A109" s="114">
        <v>56</v>
      </c>
      <c r="B109" s="114" t="s">
        <v>253</v>
      </c>
      <c r="C109" s="26" t="s">
        <v>7</v>
      </c>
      <c r="D109" s="114" t="s">
        <v>254</v>
      </c>
      <c r="E109" s="26" t="s">
        <v>145</v>
      </c>
      <c r="F109" s="26">
        <f>SUM(F111:F114)</f>
        <v>750</v>
      </c>
      <c r="G109" s="26" t="s">
        <v>9</v>
      </c>
      <c r="H109" s="26">
        <f>SUM(H111:H114)</f>
        <v>1300</v>
      </c>
      <c r="I109" s="26" t="s">
        <v>135</v>
      </c>
      <c r="J109" s="26">
        <f>SUM(J111:J114)</f>
        <v>1300</v>
      </c>
      <c r="K109" s="26" t="s">
        <v>135</v>
      </c>
      <c r="L109" s="26">
        <f>SUM(L111:L114)</f>
        <v>1200</v>
      </c>
      <c r="M109" s="26" t="s">
        <v>135</v>
      </c>
      <c r="N109" s="26">
        <f>H109+J109+L109</f>
        <v>3800</v>
      </c>
    </row>
    <row r="110" spans="1:14" x14ac:dyDescent="0.25">
      <c r="A110" s="114"/>
      <c r="B110" s="114"/>
      <c r="C110" s="26" t="s">
        <v>151</v>
      </c>
      <c r="D110" s="114"/>
      <c r="E110" s="114"/>
      <c r="F110" s="114"/>
      <c r="G110" s="114"/>
      <c r="H110" s="114"/>
      <c r="I110" s="114"/>
      <c r="J110" s="114"/>
      <c r="K110" s="114"/>
      <c r="L110" s="114"/>
      <c r="M110" s="114"/>
      <c r="N110" s="114"/>
    </row>
    <row r="111" spans="1:14" x14ac:dyDescent="0.25">
      <c r="A111" s="114"/>
      <c r="B111" s="114"/>
      <c r="C111" s="26" t="s">
        <v>96</v>
      </c>
      <c r="D111" s="114"/>
      <c r="E111" s="114" t="s">
        <v>145</v>
      </c>
      <c r="F111" s="26">
        <v>150</v>
      </c>
      <c r="G111" s="26" t="s">
        <v>9</v>
      </c>
      <c r="H111" s="26">
        <v>150</v>
      </c>
      <c r="I111" s="26" t="s">
        <v>135</v>
      </c>
      <c r="J111" s="26">
        <v>150</v>
      </c>
      <c r="K111" s="26" t="s">
        <v>135</v>
      </c>
      <c r="L111" s="26">
        <v>150</v>
      </c>
      <c r="M111" s="26" t="s">
        <v>135</v>
      </c>
      <c r="N111" s="26">
        <f t="shared" ref="N111:N115" si="15">H111+J111+L111</f>
        <v>450</v>
      </c>
    </row>
    <row r="112" spans="1:14" x14ac:dyDescent="0.25">
      <c r="A112" s="114"/>
      <c r="B112" s="114"/>
      <c r="C112" s="26" t="s">
        <v>147</v>
      </c>
      <c r="D112" s="114"/>
      <c r="E112" s="114"/>
      <c r="F112" s="26">
        <v>150</v>
      </c>
      <c r="G112" s="26" t="s">
        <v>9</v>
      </c>
      <c r="H112" s="26">
        <v>150</v>
      </c>
      <c r="I112" s="26" t="s">
        <v>135</v>
      </c>
      <c r="J112" s="26">
        <v>150</v>
      </c>
      <c r="K112" s="26" t="s">
        <v>135</v>
      </c>
      <c r="L112" s="26">
        <v>150</v>
      </c>
      <c r="M112" s="26" t="s">
        <v>135</v>
      </c>
      <c r="N112" s="26">
        <f t="shared" si="15"/>
        <v>450</v>
      </c>
    </row>
    <row r="113" spans="1:14" x14ac:dyDescent="0.25">
      <c r="A113" s="114"/>
      <c r="B113" s="114"/>
      <c r="C113" s="26" t="s">
        <v>97</v>
      </c>
      <c r="D113" s="114"/>
      <c r="E113" s="114"/>
      <c r="F113" s="26">
        <v>250</v>
      </c>
      <c r="G113" s="26" t="s">
        <v>9</v>
      </c>
      <c r="H113" s="26">
        <v>250</v>
      </c>
      <c r="I113" s="26" t="s">
        <v>135</v>
      </c>
      <c r="J113" s="26">
        <f>H113</f>
        <v>250</v>
      </c>
      <c r="K113" s="26" t="s">
        <v>135</v>
      </c>
      <c r="L113" s="26">
        <v>150</v>
      </c>
      <c r="M113" s="26" t="s">
        <v>135</v>
      </c>
      <c r="N113" s="26">
        <f t="shared" si="15"/>
        <v>650</v>
      </c>
    </row>
    <row r="114" spans="1:14" x14ac:dyDescent="0.25">
      <c r="A114" s="114"/>
      <c r="B114" s="114"/>
      <c r="C114" s="26" t="s">
        <v>98</v>
      </c>
      <c r="D114" s="114"/>
      <c r="E114" s="114"/>
      <c r="F114" s="26">
        <v>200</v>
      </c>
      <c r="G114" s="26" t="s">
        <v>9</v>
      </c>
      <c r="H114" s="26">
        <v>750</v>
      </c>
      <c r="I114" s="26" t="s">
        <v>135</v>
      </c>
      <c r="J114" s="26">
        <f>H114</f>
        <v>750</v>
      </c>
      <c r="K114" s="26" t="s">
        <v>135</v>
      </c>
      <c r="L114" s="26">
        <f>J114</f>
        <v>750</v>
      </c>
      <c r="M114" s="26" t="s">
        <v>135</v>
      </c>
      <c r="N114" s="26">
        <f t="shared" si="15"/>
        <v>2250</v>
      </c>
    </row>
    <row r="115" spans="1:14" ht="31.5" customHeight="1" x14ac:dyDescent="0.25">
      <c r="A115" s="114">
        <v>57</v>
      </c>
      <c r="B115" s="115" t="s">
        <v>356</v>
      </c>
      <c r="C115" s="15" t="s">
        <v>165</v>
      </c>
      <c r="D115" s="114" t="s">
        <v>255</v>
      </c>
      <c r="E115" s="15" t="s">
        <v>137</v>
      </c>
      <c r="F115" s="15">
        <f>F117+F118+F119+F120</f>
        <v>56</v>
      </c>
      <c r="G115" s="15" t="s">
        <v>9</v>
      </c>
      <c r="H115" s="15">
        <v>60</v>
      </c>
      <c r="I115" s="15" t="s">
        <v>135</v>
      </c>
      <c r="J115" s="15">
        <v>60</v>
      </c>
      <c r="K115" s="15" t="s">
        <v>135</v>
      </c>
      <c r="L115" s="15">
        <f>SUM(L117:L120)</f>
        <v>56</v>
      </c>
      <c r="M115" s="15" t="s">
        <v>135</v>
      </c>
      <c r="N115" s="15">
        <f t="shared" si="15"/>
        <v>176</v>
      </c>
    </row>
    <row r="116" spans="1:14" ht="15.75" customHeight="1" x14ac:dyDescent="0.25">
      <c r="A116" s="114"/>
      <c r="B116" s="116"/>
      <c r="C116" s="15" t="s">
        <v>151</v>
      </c>
      <c r="D116" s="114"/>
      <c r="E116" s="114"/>
      <c r="F116" s="114"/>
      <c r="G116" s="114"/>
      <c r="H116" s="114"/>
      <c r="I116" s="114"/>
      <c r="J116" s="114"/>
      <c r="K116" s="114"/>
      <c r="L116" s="114"/>
      <c r="M116" s="114"/>
      <c r="N116" s="114"/>
    </row>
    <row r="117" spans="1:14" ht="15.75" customHeight="1" x14ac:dyDescent="0.25">
      <c r="A117" s="114"/>
      <c r="B117" s="116"/>
      <c r="C117" s="15" t="s">
        <v>96</v>
      </c>
      <c r="D117" s="114"/>
      <c r="E117" s="114" t="s">
        <v>137</v>
      </c>
      <c r="F117" s="15">
        <v>15</v>
      </c>
      <c r="G117" s="15" t="s">
        <v>9</v>
      </c>
      <c r="H117" s="15">
        <v>15</v>
      </c>
      <c r="I117" s="15" t="s">
        <v>135</v>
      </c>
      <c r="J117" s="15">
        <v>15</v>
      </c>
      <c r="K117" s="15" t="s">
        <v>135</v>
      </c>
      <c r="L117" s="15">
        <v>15</v>
      </c>
      <c r="M117" s="15" t="s">
        <v>135</v>
      </c>
      <c r="N117" s="15">
        <f t="shared" ref="N117:N123" si="16">H117+J117+L117</f>
        <v>45</v>
      </c>
    </row>
    <row r="118" spans="1:14" ht="15.75" customHeight="1" x14ac:dyDescent="0.25">
      <c r="A118" s="114"/>
      <c r="B118" s="116"/>
      <c r="C118" s="15" t="s">
        <v>147</v>
      </c>
      <c r="D118" s="114"/>
      <c r="E118" s="114"/>
      <c r="F118" s="15">
        <v>15</v>
      </c>
      <c r="G118" s="15" t="s">
        <v>9</v>
      </c>
      <c r="H118" s="15">
        <v>15</v>
      </c>
      <c r="I118" s="15" t="s">
        <v>135</v>
      </c>
      <c r="J118" s="15">
        <v>15</v>
      </c>
      <c r="K118" s="15" t="s">
        <v>135</v>
      </c>
      <c r="L118" s="15">
        <v>15</v>
      </c>
      <c r="M118" s="15" t="s">
        <v>135</v>
      </c>
      <c r="N118" s="15">
        <f t="shared" si="16"/>
        <v>45</v>
      </c>
    </row>
    <row r="119" spans="1:14" ht="15.75" customHeight="1" x14ac:dyDescent="0.25">
      <c r="A119" s="114"/>
      <c r="B119" s="116"/>
      <c r="C119" s="15" t="s">
        <v>97</v>
      </c>
      <c r="D119" s="114"/>
      <c r="E119" s="114"/>
      <c r="F119" s="15">
        <v>15</v>
      </c>
      <c r="G119" s="15" t="s">
        <v>9</v>
      </c>
      <c r="H119" s="15">
        <v>15</v>
      </c>
      <c r="I119" s="15" t="s">
        <v>135</v>
      </c>
      <c r="J119" s="15">
        <v>15</v>
      </c>
      <c r="K119" s="15" t="s">
        <v>135</v>
      </c>
      <c r="L119" s="15">
        <v>15</v>
      </c>
      <c r="M119" s="15" t="s">
        <v>135</v>
      </c>
      <c r="N119" s="15">
        <f t="shared" si="16"/>
        <v>45</v>
      </c>
    </row>
    <row r="120" spans="1:14" ht="15.75" customHeight="1" x14ac:dyDescent="0.25">
      <c r="A120" s="114"/>
      <c r="B120" s="117"/>
      <c r="C120" s="15" t="s">
        <v>98</v>
      </c>
      <c r="D120" s="114"/>
      <c r="E120" s="114"/>
      <c r="F120" s="15">
        <v>11</v>
      </c>
      <c r="G120" s="15" t="s">
        <v>9</v>
      </c>
      <c r="H120" s="15">
        <v>11</v>
      </c>
      <c r="I120" s="15" t="s">
        <v>135</v>
      </c>
      <c r="J120" s="15">
        <f>H120</f>
        <v>11</v>
      </c>
      <c r="K120" s="15" t="s">
        <v>135</v>
      </c>
      <c r="L120" s="15">
        <f>J120</f>
        <v>11</v>
      </c>
      <c r="M120" s="15" t="s">
        <v>135</v>
      </c>
      <c r="N120" s="15">
        <f t="shared" si="16"/>
        <v>33</v>
      </c>
    </row>
    <row r="121" spans="1:14" ht="47.25" x14ac:dyDescent="0.25">
      <c r="A121" s="79">
        <v>58</v>
      </c>
      <c r="B121" s="79" t="s">
        <v>256</v>
      </c>
      <c r="C121" s="18" t="s">
        <v>305</v>
      </c>
      <c r="D121" s="18" t="s">
        <v>341</v>
      </c>
      <c r="E121" s="18" t="s">
        <v>137</v>
      </c>
      <c r="F121" s="18">
        <v>7</v>
      </c>
      <c r="G121" s="18" t="s">
        <v>9</v>
      </c>
      <c r="H121" s="18">
        <v>9</v>
      </c>
      <c r="I121" s="18" t="s">
        <v>135</v>
      </c>
      <c r="J121" s="18">
        <v>9</v>
      </c>
      <c r="K121" s="18" t="s">
        <v>135</v>
      </c>
      <c r="L121" s="18">
        <v>9</v>
      </c>
      <c r="M121" s="18" t="s">
        <v>135</v>
      </c>
      <c r="N121" s="18">
        <f t="shared" si="16"/>
        <v>27</v>
      </c>
    </row>
    <row r="122" spans="1:14" ht="31.5" x14ac:dyDescent="0.25">
      <c r="A122" s="79">
        <v>59</v>
      </c>
      <c r="B122" s="79" t="s">
        <v>257</v>
      </c>
      <c r="C122" s="18" t="s">
        <v>306</v>
      </c>
      <c r="D122" s="18" t="s">
        <v>307</v>
      </c>
      <c r="E122" s="18" t="s">
        <v>137</v>
      </c>
      <c r="F122" s="18">
        <v>0</v>
      </c>
      <c r="G122" s="18" t="s">
        <v>9</v>
      </c>
      <c r="H122" s="18">
        <v>0</v>
      </c>
      <c r="I122" s="18" t="s">
        <v>135</v>
      </c>
      <c r="J122" s="18">
        <v>0</v>
      </c>
      <c r="K122" s="18" t="s">
        <v>135</v>
      </c>
      <c r="L122" s="18">
        <v>0</v>
      </c>
      <c r="M122" s="18" t="s">
        <v>135</v>
      </c>
      <c r="N122" s="18">
        <f t="shared" si="16"/>
        <v>0</v>
      </c>
    </row>
    <row r="123" spans="1:14" ht="31.5" x14ac:dyDescent="0.25">
      <c r="A123" s="79">
        <v>60</v>
      </c>
      <c r="B123" s="79" t="s">
        <v>258</v>
      </c>
      <c r="C123" s="18" t="s">
        <v>166</v>
      </c>
      <c r="D123" s="18" t="s">
        <v>259</v>
      </c>
      <c r="E123" s="18" t="s">
        <v>137</v>
      </c>
      <c r="F123" s="18">
        <v>0</v>
      </c>
      <c r="G123" s="18" t="s">
        <v>9</v>
      </c>
      <c r="H123" s="18">
        <v>0</v>
      </c>
      <c r="I123" s="18">
        <v>0</v>
      </c>
      <c r="J123" s="18">
        <v>0</v>
      </c>
      <c r="K123" s="18">
        <v>0</v>
      </c>
      <c r="L123" s="18">
        <v>0</v>
      </c>
      <c r="M123" s="18">
        <v>0</v>
      </c>
      <c r="N123" s="18">
        <f t="shared" si="16"/>
        <v>0</v>
      </c>
    </row>
    <row r="124" spans="1:14" ht="94.5" x14ac:dyDescent="0.25">
      <c r="A124" s="79">
        <v>61</v>
      </c>
      <c r="B124" s="79" t="s">
        <v>359</v>
      </c>
      <c r="C124" s="21" t="s">
        <v>340</v>
      </c>
      <c r="D124" s="21" t="s">
        <v>360</v>
      </c>
      <c r="E124" s="21" t="s">
        <v>137</v>
      </c>
      <c r="F124" s="21">
        <v>0</v>
      </c>
      <c r="G124" s="21" t="s">
        <v>9</v>
      </c>
      <c r="H124" s="21">
        <v>100</v>
      </c>
      <c r="I124" s="21">
        <v>50</v>
      </c>
      <c r="J124" s="21">
        <v>100</v>
      </c>
      <c r="K124" s="21">
        <v>50</v>
      </c>
      <c r="L124" s="21">
        <v>100</v>
      </c>
      <c r="M124" s="21">
        <v>50</v>
      </c>
      <c r="N124" s="21">
        <f>H124+J124+L124</f>
        <v>300</v>
      </c>
    </row>
    <row r="125" spans="1:14" ht="47.25" x14ac:dyDescent="0.25">
      <c r="A125" s="79">
        <v>62</v>
      </c>
      <c r="B125" s="79" t="s">
        <v>322</v>
      </c>
      <c r="C125" s="18" t="s">
        <v>32</v>
      </c>
      <c r="D125" s="18" t="s">
        <v>260</v>
      </c>
      <c r="E125" s="18" t="s">
        <v>145</v>
      </c>
      <c r="F125" s="18">
        <v>400</v>
      </c>
      <c r="G125" s="18" t="s">
        <v>9</v>
      </c>
      <c r="H125" s="18">
        <v>400</v>
      </c>
      <c r="I125" s="18" t="s">
        <v>135</v>
      </c>
      <c r="J125" s="18">
        <v>400</v>
      </c>
      <c r="K125" s="18" t="s">
        <v>135</v>
      </c>
      <c r="L125" s="18">
        <v>400</v>
      </c>
      <c r="M125" s="18" t="s">
        <v>135</v>
      </c>
      <c r="N125" s="18">
        <f t="shared" ref="N125:N131" si="17">H125+J125+L125</f>
        <v>1200</v>
      </c>
    </row>
    <row r="126" spans="1:14" ht="63" x14ac:dyDescent="0.25">
      <c r="A126" s="79">
        <v>63</v>
      </c>
      <c r="B126" s="79" t="s">
        <v>261</v>
      </c>
      <c r="C126" s="18" t="s">
        <v>323</v>
      </c>
      <c r="D126" s="18" t="s">
        <v>324</v>
      </c>
      <c r="E126" s="18" t="s">
        <v>145</v>
      </c>
      <c r="F126" s="18">
        <v>100</v>
      </c>
      <c r="G126" s="18" t="s">
        <v>9</v>
      </c>
      <c r="H126" s="18">
        <v>100</v>
      </c>
      <c r="I126" s="18" t="s">
        <v>135</v>
      </c>
      <c r="J126" s="18">
        <v>100</v>
      </c>
      <c r="K126" s="18" t="s">
        <v>135</v>
      </c>
      <c r="L126" s="18">
        <v>100</v>
      </c>
      <c r="M126" s="18" t="s">
        <v>135</v>
      </c>
      <c r="N126" s="18">
        <f t="shared" si="17"/>
        <v>300</v>
      </c>
    </row>
    <row r="127" spans="1:14" ht="94.5" x14ac:dyDescent="0.25">
      <c r="A127" s="79">
        <v>64</v>
      </c>
      <c r="B127" s="79" t="s">
        <v>262</v>
      </c>
      <c r="C127" s="18" t="s">
        <v>159</v>
      </c>
      <c r="D127" s="18" t="s">
        <v>325</v>
      </c>
      <c r="E127" s="18" t="s">
        <v>145</v>
      </c>
      <c r="F127" s="18">
        <v>150</v>
      </c>
      <c r="G127" s="18" t="s">
        <v>9</v>
      </c>
      <c r="H127" s="18">
        <v>150</v>
      </c>
      <c r="I127" s="18" t="s">
        <v>135</v>
      </c>
      <c r="J127" s="18">
        <v>150</v>
      </c>
      <c r="K127" s="18" t="s">
        <v>135</v>
      </c>
      <c r="L127" s="18">
        <v>150</v>
      </c>
      <c r="M127" s="18" t="s">
        <v>135</v>
      </c>
      <c r="N127" s="18">
        <f t="shared" si="17"/>
        <v>450</v>
      </c>
    </row>
    <row r="128" spans="1:14" ht="63" x14ac:dyDescent="0.25">
      <c r="A128" s="79">
        <v>65</v>
      </c>
      <c r="B128" s="79" t="s">
        <v>326</v>
      </c>
      <c r="C128" s="18" t="s">
        <v>327</v>
      </c>
      <c r="D128" s="18" t="s">
        <v>328</v>
      </c>
      <c r="E128" s="18" t="s">
        <v>148</v>
      </c>
      <c r="F128" s="18">
        <v>30</v>
      </c>
      <c r="G128" s="18" t="s">
        <v>9</v>
      </c>
      <c r="H128" s="18">
        <v>20</v>
      </c>
      <c r="I128" s="18" t="s">
        <v>135</v>
      </c>
      <c r="J128" s="18">
        <v>20</v>
      </c>
      <c r="K128" s="18" t="s">
        <v>135</v>
      </c>
      <c r="L128" s="18">
        <v>20</v>
      </c>
      <c r="M128" s="18" t="s">
        <v>135</v>
      </c>
      <c r="N128" s="18">
        <f t="shared" si="17"/>
        <v>60</v>
      </c>
    </row>
    <row r="129" spans="1:14" ht="47.25" x14ac:dyDescent="0.25">
      <c r="A129" s="79">
        <v>66</v>
      </c>
      <c r="B129" s="79" t="s">
        <v>329</v>
      </c>
      <c r="C129" s="18" t="s">
        <v>330</v>
      </c>
      <c r="D129" s="18" t="s">
        <v>263</v>
      </c>
      <c r="E129" s="18" t="s">
        <v>148</v>
      </c>
      <c r="F129" s="18">
        <v>11</v>
      </c>
      <c r="G129" s="18" t="s">
        <v>9</v>
      </c>
      <c r="H129" s="18">
        <v>3</v>
      </c>
      <c r="I129" s="18" t="s">
        <v>135</v>
      </c>
      <c r="J129" s="18">
        <v>3</v>
      </c>
      <c r="K129" s="18" t="s">
        <v>135</v>
      </c>
      <c r="L129" s="18">
        <v>3</v>
      </c>
      <c r="M129" s="18" t="s">
        <v>135</v>
      </c>
      <c r="N129" s="18">
        <f t="shared" si="17"/>
        <v>9</v>
      </c>
    </row>
    <row r="130" spans="1:14" ht="78.75" x14ac:dyDescent="0.25">
      <c r="A130" s="79">
        <v>67</v>
      </c>
      <c r="B130" s="79" t="s">
        <v>264</v>
      </c>
      <c r="C130" s="18" t="s">
        <v>167</v>
      </c>
      <c r="D130" s="18" t="s">
        <v>265</v>
      </c>
      <c r="E130" s="18" t="s">
        <v>145</v>
      </c>
      <c r="F130" s="18">
        <v>156</v>
      </c>
      <c r="G130" s="18" t="s">
        <v>9</v>
      </c>
      <c r="H130" s="18">
        <v>80</v>
      </c>
      <c r="I130" s="18" t="s">
        <v>135</v>
      </c>
      <c r="J130" s="18">
        <f>H130</f>
        <v>80</v>
      </c>
      <c r="K130" s="18" t="s">
        <v>135</v>
      </c>
      <c r="L130" s="18">
        <f>J130</f>
        <v>80</v>
      </c>
      <c r="M130" s="18" t="s">
        <v>135</v>
      </c>
      <c r="N130" s="18">
        <f t="shared" si="17"/>
        <v>240</v>
      </c>
    </row>
    <row r="131" spans="1:14" ht="94.5" x14ac:dyDescent="0.25">
      <c r="A131" s="79">
        <v>68</v>
      </c>
      <c r="B131" s="79" t="s">
        <v>266</v>
      </c>
      <c r="C131" s="18" t="s">
        <v>168</v>
      </c>
      <c r="D131" s="18" t="s">
        <v>267</v>
      </c>
      <c r="E131" s="18" t="s">
        <v>137</v>
      </c>
      <c r="F131" s="18">
        <v>252</v>
      </c>
      <c r="G131" s="18" t="s">
        <v>9</v>
      </c>
      <c r="H131" s="18">
        <v>252</v>
      </c>
      <c r="I131" s="18" t="s">
        <v>135</v>
      </c>
      <c r="J131" s="18">
        <v>252</v>
      </c>
      <c r="K131" s="18" t="s">
        <v>135</v>
      </c>
      <c r="L131" s="18">
        <v>252</v>
      </c>
      <c r="M131" s="18" t="s">
        <v>135</v>
      </c>
      <c r="N131" s="18">
        <f t="shared" si="17"/>
        <v>756</v>
      </c>
    </row>
    <row r="132" spans="1:14" ht="94.5" x14ac:dyDescent="0.25">
      <c r="A132" s="79">
        <v>69</v>
      </c>
      <c r="B132" s="79" t="s">
        <v>268</v>
      </c>
      <c r="C132" s="18" t="s">
        <v>331</v>
      </c>
      <c r="D132" s="18" t="s">
        <v>269</v>
      </c>
      <c r="E132" s="18" t="s">
        <v>134</v>
      </c>
      <c r="F132" s="18">
        <v>100</v>
      </c>
      <c r="G132" s="18" t="s">
        <v>9</v>
      </c>
      <c r="H132" s="18">
        <v>100</v>
      </c>
      <c r="I132" s="18">
        <v>100</v>
      </c>
      <c r="J132" s="18">
        <v>100</v>
      </c>
      <c r="K132" s="18">
        <v>100</v>
      </c>
      <c r="L132" s="18">
        <v>100</v>
      </c>
      <c r="M132" s="18">
        <v>100</v>
      </c>
      <c r="N132" s="18">
        <v>100</v>
      </c>
    </row>
    <row r="133" spans="1:14" ht="78.75" x14ac:dyDescent="0.25">
      <c r="A133" s="79">
        <v>70</v>
      </c>
      <c r="B133" s="79" t="s">
        <v>270</v>
      </c>
      <c r="C133" s="18" t="s">
        <v>332</v>
      </c>
      <c r="D133" s="18" t="s">
        <v>333</v>
      </c>
      <c r="E133" s="18" t="s">
        <v>137</v>
      </c>
      <c r="F133" s="18">
        <v>91</v>
      </c>
      <c r="G133" s="18" t="s">
        <v>9</v>
      </c>
      <c r="H133" s="18">
        <v>60</v>
      </c>
      <c r="I133" s="18" t="s">
        <v>135</v>
      </c>
      <c r="J133" s="18">
        <v>60</v>
      </c>
      <c r="K133" s="18" t="s">
        <v>135</v>
      </c>
      <c r="L133" s="18">
        <v>60</v>
      </c>
      <c r="M133" s="18" t="s">
        <v>135</v>
      </c>
      <c r="N133" s="18">
        <f>H133+J133+L133</f>
        <v>180</v>
      </c>
    </row>
    <row r="134" spans="1:14" ht="104.25" customHeight="1" x14ac:dyDescent="0.25">
      <c r="A134" s="79">
        <v>71</v>
      </c>
      <c r="B134" s="79" t="s">
        <v>271</v>
      </c>
      <c r="C134" s="18" t="s">
        <v>169</v>
      </c>
      <c r="D134" s="18" t="s">
        <v>272</v>
      </c>
      <c r="E134" s="18" t="s">
        <v>134</v>
      </c>
      <c r="F134" s="18">
        <v>100</v>
      </c>
      <c r="G134" s="18" t="s">
        <v>9</v>
      </c>
      <c r="H134" s="18">
        <v>100</v>
      </c>
      <c r="I134" s="18" t="s">
        <v>135</v>
      </c>
      <c r="J134" s="18">
        <v>100</v>
      </c>
      <c r="K134" s="18" t="s">
        <v>135</v>
      </c>
      <c r="L134" s="18">
        <v>100</v>
      </c>
      <c r="M134" s="18" t="s">
        <v>135</v>
      </c>
      <c r="N134" s="18">
        <v>100</v>
      </c>
    </row>
    <row r="135" spans="1:14" ht="88.5" customHeight="1" x14ac:dyDescent="0.25">
      <c r="A135" s="79">
        <v>72</v>
      </c>
      <c r="B135" s="79" t="s">
        <v>273</v>
      </c>
      <c r="C135" s="18" t="s">
        <v>169</v>
      </c>
      <c r="D135" s="18" t="s">
        <v>289</v>
      </c>
      <c r="E135" s="18" t="s">
        <v>137</v>
      </c>
      <c r="F135" s="18">
        <v>2</v>
      </c>
      <c r="G135" s="18" t="s">
        <v>9</v>
      </c>
      <c r="H135" s="18">
        <v>2</v>
      </c>
      <c r="I135" s="18" t="s">
        <v>135</v>
      </c>
      <c r="J135" s="18">
        <v>2</v>
      </c>
      <c r="K135" s="18" t="s">
        <v>135</v>
      </c>
      <c r="L135" s="18">
        <v>2</v>
      </c>
      <c r="M135" s="18" t="s">
        <v>135</v>
      </c>
      <c r="N135" s="18">
        <f t="shared" ref="N135:N142" si="18">H135+J135+L135</f>
        <v>6</v>
      </c>
    </row>
    <row r="136" spans="1:14" ht="94.5" x14ac:dyDescent="0.25">
      <c r="A136" s="79">
        <v>73</v>
      </c>
      <c r="B136" s="79" t="s">
        <v>274</v>
      </c>
      <c r="C136" s="18" t="s">
        <v>167</v>
      </c>
      <c r="D136" s="18" t="s">
        <v>288</v>
      </c>
      <c r="E136" s="18" t="s">
        <v>134</v>
      </c>
      <c r="F136" s="18">
        <v>100</v>
      </c>
      <c r="G136" s="18" t="s">
        <v>9</v>
      </c>
      <c r="H136" s="18">
        <v>100</v>
      </c>
      <c r="I136" s="18" t="s">
        <v>135</v>
      </c>
      <c r="J136" s="18">
        <v>100</v>
      </c>
      <c r="K136" s="18" t="s">
        <v>135</v>
      </c>
      <c r="L136" s="18">
        <v>100</v>
      </c>
      <c r="M136" s="18" t="s">
        <v>135</v>
      </c>
      <c r="N136" s="18">
        <v>100</v>
      </c>
    </row>
    <row r="137" spans="1:14" x14ac:dyDescent="0.25">
      <c r="A137" s="110">
        <v>74</v>
      </c>
      <c r="B137" s="110" t="s">
        <v>275</v>
      </c>
      <c r="C137" s="18" t="s">
        <v>7</v>
      </c>
      <c r="D137" s="110" t="s">
        <v>276</v>
      </c>
      <c r="E137" s="18" t="s">
        <v>137</v>
      </c>
      <c r="F137" s="18">
        <f>F139+F140+F141+F142</f>
        <v>8</v>
      </c>
      <c r="G137" s="18" t="s">
        <v>9</v>
      </c>
      <c r="H137" s="18">
        <v>8</v>
      </c>
      <c r="I137" s="18" t="s">
        <v>135</v>
      </c>
      <c r="J137" s="18">
        <v>8</v>
      </c>
      <c r="K137" s="18" t="s">
        <v>135</v>
      </c>
      <c r="L137" s="18">
        <v>8</v>
      </c>
      <c r="M137" s="18" t="s">
        <v>135</v>
      </c>
      <c r="N137" s="18">
        <f t="shared" si="18"/>
        <v>24</v>
      </c>
    </row>
    <row r="138" spans="1:14" x14ac:dyDescent="0.25">
      <c r="A138" s="110"/>
      <c r="B138" s="110"/>
      <c r="C138" s="18" t="s">
        <v>151</v>
      </c>
      <c r="D138" s="110"/>
      <c r="E138" s="110"/>
      <c r="F138" s="110"/>
      <c r="G138" s="110"/>
      <c r="H138" s="110"/>
      <c r="I138" s="110"/>
      <c r="J138" s="110"/>
      <c r="K138" s="110"/>
      <c r="L138" s="110"/>
      <c r="M138" s="110"/>
      <c r="N138" s="110"/>
    </row>
    <row r="139" spans="1:14" x14ac:dyDescent="0.25">
      <c r="A139" s="110"/>
      <c r="B139" s="110"/>
      <c r="C139" s="18" t="s">
        <v>96</v>
      </c>
      <c r="D139" s="110"/>
      <c r="E139" s="110" t="s">
        <v>137</v>
      </c>
      <c r="F139" s="18">
        <v>2</v>
      </c>
      <c r="G139" s="18" t="s">
        <v>9</v>
      </c>
      <c r="H139" s="18">
        <v>2</v>
      </c>
      <c r="I139" s="18" t="s">
        <v>135</v>
      </c>
      <c r="J139" s="18">
        <v>2</v>
      </c>
      <c r="K139" s="18" t="s">
        <v>135</v>
      </c>
      <c r="L139" s="18">
        <v>2</v>
      </c>
      <c r="M139" s="18" t="s">
        <v>135</v>
      </c>
      <c r="N139" s="18">
        <f t="shared" si="18"/>
        <v>6</v>
      </c>
    </row>
    <row r="140" spans="1:14" x14ac:dyDescent="0.25">
      <c r="A140" s="110"/>
      <c r="B140" s="110"/>
      <c r="C140" s="18" t="s">
        <v>147</v>
      </c>
      <c r="D140" s="110"/>
      <c r="E140" s="110"/>
      <c r="F140" s="18">
        <v>2</v>
      </c>
      <c r="G140" s="18" t="s">
        <v>9</v>
      </c>
      <c r="H140" s="18">
        <v>2</v>
      </c>
      <c r="I140" s="18" t="s">
        <v>135</v>
      </c>
      <c r="J140" s="18">
        <v>2</v>
      </c>
      <c r="K140" s="18" t="s">
        <v>135</v>
      </c>
      <c r="L140" s="18">
        <v>2</v>
      </c>
      <c r="M140" s="18" t="s">
        <v>135</v>
      </c>
      <c r="N140" s="18">
        <f t="shared" si="18"/>
        <v>6</v>
      </c>
    </row>
    <row r="141" spans="1:14" x14ac:dyDescent="0.25">
      <c r="A141" s="110"/>
      <c r="B141" s="110"/>
      <c r="C141" s="18" t="s">
        <v>97</v>
      </c>
      <c r="D141" s="110"/>
      <c r="E141" s="110"/>
      <c r="F141" s="18">
        <v>2</v>
      </c>
      <c r="G141" s="18" t="s">
        <v>9</v>
      </c>
      <c r="H141" s="18">
        <v>1030</v>
      </c>
      <c r="I141" s="18" t="s">
        <v>135</v>
      </c>
      <c r="J141" s="18">
        <v>2</v>
      </c>
      <c r="K141" s="18" t="s">
        <v>135</v>
      </c>
      <c r="L141" s="18">
        <v>1030</v>
      </c>
      <c r="M141" s="18" t="s">
        <v>135</v>
      </c>
      <c r="N141" s="18">
        <f t="shared" si="18"/>
        <v>2062</v>
      </c>
    </row>
    <row r="142" spans="1:14" x14ac:dyDescent="0.25">
      <c r="A142" s="110"/>
      <c r="B142" s="110"/>
      <c r="C142" s="18" t="s">
        <v>98</v>
      </c>
      <c r="D142" s="110"/>
      <c r="E142" s="110"/>
      <c r="F142" s="18">
        <v>2</v>
      </c>
      <c r="G142" s="18" t="s">
        <v>9</v>
      </c>
      <c r="H142" s="18">
        <v>2</v>
      </c>
      <c r="I142" s="18" t="s">
        <v>135</v>
      </c>
      <c r="J142" s="18">
        <v>2</v>
      </c>
      <c r="K142" s="18" t="s">
        <v>135</v>
      </c>
      <c r="L142" s="18">
        <v>2</v>
      </c>
      <c r="M142" s="18" t="s">
        <v>135</v>
      </c>
      <c r="N142" s="18">
        <f t="shared" si="18"/>
        <v>6</v>
      </c>
    </row>
    <row r="143" spans="1:14" ht="126" hidden="1" x14ac:dyDescent="0.25">
      <c r="A143" s="79">
        <v>75</v>
      </c>
      <c r="B143" s="21" t="s">
        <v>395</v>
      </c>
      <c r="C143" s="21" t="s">
        <v>362</v>
      </c>
      <c r="D143" s="21" t="s">
        <v>396</v>
      </c>
      <c r="E143" s="21" t="s">
        <v>134</v>
      </c>
      <c r="F143" s="21" t="s">
        <v>9</v>
      </c>
      <c r="G143" s="21" t="s">
        <v>9</v>
      </c>
      <c r="H143" s="21">
        <v>96</v>
      </c>
      <c r="I143" s="21"/>
      <c r="J143" s="21">
        <v>93</v>
      </c>
      <c r="K143" s="21"/>
      <c r="L143" s="21">
        <v>90</v>
      </c>
      <c r="M143" s="21"/>
      <c r="N143" s="21">
        <f>L143</f>
        <v>90</v>
      </c>
    </row>
    <row r="144" spans="1:14" ht="116.25" hidden="1" customHeight="1" x14ac:dyDescent="0.25">
      <c r="A144" s="79">
        <v>76</v>
      </c>
      <c r="B144" s="21" t="s">
        <v>361</v>
      </c>
      <c r="C144" s="21" t="s">
        <v>362</v>
      </c>
      <c r="D144" s="21" t="s">
        <v>363</v>
      </c>
      <c r="E144" s="21" t="s">
        <v>134</v>
      </c>
      <c r="F144" s="21" t="s">
        <v>9</v>
      </c>
      <c r="G144" s="21">
        <v>5</v>
      </c>
      <c r="H144" s="19">
        <v>5</v>
      </c>
      <c r="I144" s="21" t="s">
        <v>9</v>
      </c>
      <c r="J144" s="21">
        <v>5</v>
      </c>
      <c r="K144" s="21" t="s">
        <v>9</v>
      </c>
      <c r="L144" s="21">
        <v>5</v>
      </c>
      <c r="M144" s="21" t="s">
        <v>9</v>
      </c>
      <c r="N144" s="36">
        <f>((1+H144/100)*(1+J144/100)*(1+L144/100)-1)*100</f>
        <v>15.762500000000014</v>
      </c>
    </row>
    <row r="145" spans="1:14" ht="63" hidden="1" x14ac:dyDescent="0.25">
      <c r="A145" s="79">
        <v>77</v>
      </c>
      <c r="B145" s="21" t="s">
        <v>364</v>
      </c>
      <c r="C145" s="21" t="s">
        <v>365</v>
      </c>
      <c r="D145" s="21" t="s">
        <v>366</v>
      </c>
      <c r="E145" s="21" t="s">
        <v>137</v>
      </c>
      <c r="F145" s="21" t="s">
        <v>9</v>
      </c>
      <c r="G145" s="21">
        <v>4</v>
      </c>
      <c r="H145" s="19">
        <v>4</v>
      </c>
      <c r="I145" s="21">
        <v>2</v>
      </c>
      <c r="J145" s="21">
        <v>4</v>
      </c>
      <c r="K145" s="21">
        <v>2</v>
      </c>
      <c r="L145" s="21">
        <v>4</v>
      </c>
      <c r="M145" s="21">
        <v>2</v>
      </c>
      <c r="N145" s="21">
        <f>H145+J145+L145</f>
        <v>12</v>
      </c>
    </row>
    <row r="146" spans="1:14" ht="94.5" hidden="1" x14ac:dyDescent="0.25">
      <c r="A146" s="79">
        <v>78</v>
      </c>
      <c r="B146" s="21" t="s">
        <v>367</v>
      </c>
      <c r="C146" s="21" t="s">
        <v>368</v>
      </c>
      <c r="D146" s="21" t="s">
        <v>238</v>
      </c>
      <c r="E146" s="21" t="s">
        <v>137</v>
      </c>
      <c r="F146" s="21">
        <v>680</v>
      </c>
      <c r="G146" s="21">
        <v>680</v>
      </c>
      <c r="H146" s="19">
        <v>680</v>
      </c>
      <c r="I146" s="21">
        <v>340</v>
      </c>
      <c r="J146" s="21">
        <v>680</v>
      </c>
      <c r="K146" s="21">
        <v>340</v>
      </c>
      <c r="L146" s="21">
        <v>680</v>
      </c>
      <c r="M146" s="21">
        <v>340</v>
      </c>
      <c r="N146" s="21">
        <f>SUM(H146+J146+L146)</f>
        <v>2040</v>
      </c>
    </row>
    <row r="147" spans="1:14" hidden="1" x14ac:dyDescent="0.25">
      <c r="A147" s="111">
        <v>79</v>
      </c>
      <c r="B147" s="114" t="s">
        <v>369</v>
      </c>
      <c r="C147" s="26" t="s">
        <v>146</v>
      </c>
      <c r="D147" s="114" t="s">
        <v>241</v>
      </c>
      <c r="E147" s="26" t="s">
        <v>163</v>
      </c>
      <c r="F147" s="26">
        <v>2</v>
      </c>
      <c r="G147" s="26" t="s">
        <v>9</v>
      </c>
      <c r="H147" s="26">
        <v>2</v>
      </c>
      <c r="I147" s="26" t="s">
        <v>135</v>
      </c>
      <c r="J147" s="26">
        <v>2</v>
      </c>
      <c r="K147" s="26" t="s">
        <v>135</v>
      </c>
      <c r="L147" s="26">
        <v>2</v>
      </c>
      <c r="M147" s="26" t="s">
        <v>135</v>
      </c>
      <c r="N147" s="26">
        <f t="shared" ref="N147" si="19">H147+J147+L147</f>
        <v>6</v>
      </c>
    </row>
    <row r="148" spans="1:14" hidden="1" x14ac:dyDescent="0.25">
      <c r="A148" s="112"/>
      <c r="B148" s="114"/>
      <c r="C148" s="26" t="s">
        <v>151</v>
      </c>
      <c r="D148" s="114"/>
      <c r="E148" s="114"/>
      <c r="F148" s="114"/>
      <c r="G148" s="114"/>
      <c r="H148" s="114"/>
      <c r="I148" s="114"/>
      <c r="J148" s="114"/>
      <c r="K148" s="114"/>
      <c r="L148" s="114"/>
      <c r="M148" s="114"/>
      <c r="N148" s="114"/>
    </row>
    <row r="149" spans="1:14" ht="18.75" hidden="1" customHeight="1" x14ac:dyDescent="0.25">
      <c r="A149" s="112"/>
      <c r="B149" s="114"/>
      <c r="C149" s="26" t="s">
        <v>370</v>
      </c>
      <c r="D149" s="114"/>
      <c r="E149" s="114" t="s">
        <v>163</v>
      </c>
      <c r="F149" s="26">
        <v>0.02</v>
      </c>
      <c r="G149" s="26" t="s">
        <v>9</v>
      </c>
      <c r="H149" s="26">
        <v>0.6</v>
      </c>
      <c r="I149" s="26" t="s">
        <v>135</v>
      </c>
      <c r="J149" s="26">
        <v>0.6</v>
      </c>
      <c r="K149" s="26" t="s">
        <v>135</v>
      </c>
      <c r="L149" s="26">
        <v>0.6</v>
      </c>
      <c r="M149" s="26" t="s">
        <v>135</v>
      </c>
      <c r="N149" s="26">
        <f t="shared" ref="N149:N150" si="20">H149+J149+L149</f>
        <v>1.7999999999999998</v>
      </c>
    </row>
    <row r="150" spans="1:14" ht="18.75" hidden="1" customHeight="1" x14ac:dyDescent="0.25">
      <c r="A150" s="112"/>
      <c r="B150" s="114"/>
      <c r="C150" s="26" t="s">
        <v>140</v>
      </c>
      <c r="D150" s="114"/>
      <c r="E150" s="114"/>
      <c r="F150" s="26">
        <v>0.3</v>
      </c>
      <c r="G150" s="26" t="s">
        <v>9</v>
      </c>
      <c r="H150" s="26">
        <v>0.3</v>
      </c>
      <c r="I150" s="26" t="s">
        <v>135</v>
      </c>
      <c r="J150" s="26">
        <v>0.3</v>
      </c>
      <c r="K150" s="26" t="s">
        <v>135</v>
      </c>
      <c r="L150" s="26">
        <v>0.3</v>
      </c>
      <c r="M150" s="26" t="s">
        <v>135</v>
      </c>
      <c r="N150" s="26">
        <f t="shared" si="20"/>
        <v>0.89999999999999991</v>
      </c>
    </row>
    <row r="151" spans="1:14" ht="18.75" hidden="1" customHeight="1" x14ac:dyDescent="0.25">
      <c r="A151" s="112"/>
      <c r="B151" s="114"/>
      <c r="C151" s="26" t="s">
        <v>141</v>
      </c>
      <c r="D151" s="114"/>
      <c r="E151" s="114"/>
      <c r="F151" s="26">
        <v>0.3</v>
      </c>
      <c r="G151" s="26" t="s">
        <v>9</v>
      </c>
      <c r="H151" s="26">
        <v>0.3</v>
      </c>
      <c r="I151" s="26" t="s">
        <v>135</v>
      </c>
      <c r="J151" s="26">
        <v>0.3</v>
      </c>
      <c r="K151" s="26" t="s">
        <v>135</v>
      </c>
      <c r="L151" s="26">
        <v>0.3</v>
      </c>
      <c r="M151" s="26" t="s">
        <v>135</v>
      </c>
      <c r="N151" s="26">
        <f>H151+J151+L151</f>
        <v>0.89999999999999991</v>
      </c>
    </row>
    <row r="152" spans="1:14" ht="18.75" hidden="1" customHeight="1" x14ac:dyDescent="0.25">
      <c r="A152" s="113"/>
      <c r="B152" s="114"/>
      <c r="C152" s="26" t="s">
        <v>142</v>
      </c>
      <c r="D152" s="114"/>
      <c r="E152" s="114"/>
      <c r="F152" s="26">
        <v>0.46</v>
      </c>
      <c r="G152" s="26" t="s">
        <v>9</v>
      </c>
      <c r="H152" s="26">
        <v>0.3</v>
      </c>
      <c r="I152" s="26" t="s">
        <v>135</v>
      </c>
      <c r="J152" s="26">
        <v>0.3</v>
      </c>
      <c r="K152" s="26" t="s">
        <v>135</v>
      </c>
      <c r="L152" s="26">
        <v>0.3</v>
      </c>
      <c r="M152" s="26" t="s">
        <v>135</v>
      </c>
      <c r="N152" s="26">
        <f t="shared" ref="N152" si="21">H152+J152+L152</f>
        <v>0.89999999999999991</v>
      </c>
    </row>
    <row r="153" spans="1:14" ht="63" hidden="1" x14ac:dyDescent="0.25">
      <c r="A153" s="79">
        <v>80</v>
      </c>
      <c r="B153" s="26" t="s">
        <v>371</v>
      </c>
      <c r="C153" s="26" t="s">
        <v>372</v>
      </c>
      <c r="D153" s="26" t="s">
        <v>373</v>
      </c>
      <c r="E153" s="26" t="s">
        <v>137</v>
      </c>
      <c r="F153" s="26" t="s">
        <v>9</v>
      </c>
      <c r="G153" s="26">
        <v>5000</v>
      </c>
      <c r="H153" s="26">
        <v>5000</v>
      </c>
      <c r="I153" s="26">
        <v>2500</v>
      </c>
      <c r="J153" s="26">
        <v>5000</v>
      </c>
      <c r="K153" s="26">
        <v>2500</v>
      </c>
      <c r="L153" s="26">
        <v>5000</v>
      </c>
      <c r="M153" s="26">
        <v>2500</v>
      </c>
      <c r="N153" s="26">
        <f>SUM(H153+J153+L153)</f>
        <v>15000</v>
      </c>
    </row>
    <row r="154" spans="1:14" ht="119.25" hidden="1" customHeight="1" x14ac:dyDescent="0.25">
      <c r="A154" s="79">
        <v>81</v>
      </c>
      <c r="B154" s="26" t="s">
        <v>374</v>
      </c>
      <c r="C154" s="26" t="s">
        <v>375</v>
      </c>
      <c r="D154" s="26" t="s">
        <v>376</v>
      </c>
      <c r="E154" s="38" t="s">
        <v>145</v>
      </c>
      <c r="F154" s="38" t="s">
        <v>9</v>
      </c>
      <c r="G154" s="38">
        <v>5000</v>
      </c>
      <c r="H154" s="26">
        <v>5000</v>
      </c>
      <c r="I154" s="26">
        <v>2500</v>
      </c>
      <c r="J154" s="26">
        <v>5000</v>
      </c>
      <c r="K154" s="26">
        <v>2500</v>
      </c>
      <c r="L154" s="26">
        <v>5000</v>
      </c>
      <c r="M154" s="26">
        <v>2500</v>
      </c>
      <c r="N154" s="26">
        <f>SUM(H154+J154+L154)</f>
        <v>15000</v>
      </c>
    </row>
    <row r="155" spans="1:14" ht="55.5" hidden="1" customHeight="1" x14ac:dyDescent="0.25">
      <c r="A155" s="79">
        <v>82</v>
      </c>
      <c r="B155" s="26" t="s">
        <v>377</v>
      </c>
      <c r="C155" s="26" t="s">
        <v>378</v>
      </c>
      <c r="D155" s="26" t="s">
        <v>379</v>
      </c>
      <c r="E155" s="26" t="s">
        <v>137</v>
      </c>
      <c r="F155" s="26" t="s">
        <v>9</v>
      </c>
      <c r="G155" s="26">
        <v>12</v>
      </c>
      <c r="H155" s="26">
        <v>12</v>
      </c>
      <c r="I155" s="26">
        <v>6</v>
      </c>
      <c r="J155" s="26">
        <v>12</v>
      </c>
      <c r="K155" s="26">
        <v>6</v>
      </c>
      <c r="L155" s="26">
        <v>12</v>
      </c>
      <c r="M155" s="26">
        <v>6</v>
      </c>
      <c r="N155" s="26">
        <f>SUM(H155+J155+L155)</f>
        <v>36</v>
      </c>
    </row>
    <row r="156" spans="1:14" ht="47.25" hidden="1" x14ac:dyDescent="0.25">
      <c r="A156" s="79">
        <v>83</v>
      </c>
      <c r="B156" s="26" t="s">
        <v>380</v>
      </c>
      <c r="C156" s="26" t="s">
        <v>162</v>
      </c>
      <c r="D156" s="26" t="s">
        <v>239</v>
      </c>
      <c r="E156" s="26" t="s">
        <v>145</v>
      </c>
      <c r="F156" s="26">
        <v>796</v>
      </c>
      <c r="G156" s="26">
        <v>796</v>
      </c>
      <c r="H156" s="25">
        <v>796</v>
      </c>
      <c r="I156" s="26">
        <v>395</v>
      </c>
      <c r="J156" s="26">
        <v>796</v>
      </c>
      <c r="K156" s="26">
        <v>395</v>
      </c>
      <c r="L156" s="26">
        <v>796</v>
      </c>
      <c r="M156" s="26">
        <v>395</v>
      </c>
      <c r="N156" s="26">
        <f>SUM(H156+J156+L156)</f>
        <v>2388</v>
      </c>
    </row>
    <row r="157" spans="1:14" ht="110.25" hidden="1" x14ac:dyDescent="0.25">
      <c r="A157" s="79">
        <v>84</v>
      </c>
      <c r="B157" s="26" t="s">
        <v>381</v>
      </c>
      <c r="C157" s="26" t="s">
        <v>304</v>
      </c>
      <c r="D157" s="26" t="s">
        <v>240</v>
      </c>
      <c r="E157" s="26" t="s">
        <v>145</v>
      </c>
      <c r="F157" s="26">
        <v>326</v>
      </c>
      <c r="G157" s="26">
        <v>326</v>
      </c>
      <c r="H157" s="25">
        <v>326</v>
      </c>
      <c r="I157" s="26">
        <v>160</v>
      </c>
      <c r="J157" s="26">
        <v>326</v>
      </c>
      <c r="K157" s="26">
        <v>160</v>
      </c>
      <c r="L157" s="26">
        <v>326</v>
      </c>
      <c r="M157" s="26">
        <v>160</v>
      </c>
      <c r="N157" s="26">
        <f>SUM(H157+J157+L157)</f>
        <v>978</v>
      </c>
    </row>
    <row r="158" spans="1:14" ht="78.75" hidden="1" x14ac:dyDescent="0.25">
      <c r="A158" s="79">
        <v>85</v>
      </c>
      <c r="B158" s="21" t="s">
        <v>382</v>
      </c>
      <c r="C158" s="21" t="s">
        <v>383</v>
      </c>
      <c r="D158" s="21" t="s">
        <v>384</v>
      </c>
      <c r="E158" s="34" t="s">
        <v>134</v>
      </c>
      <c r="F158" s="34" t="s">
        <v>9</v>
      </c>
      <c r="G158" s="34">
        <v>5</v>
      </c>
      <c r="H158" s="34">
        <v>5</v>
      </c>
      <c r="I158" s="34" t="s">
        <v>9</v>
      </c>
      <c r="J158" s="34">
        <v>5</v>
      </c>
      <c r="K158" s="34" t="s">
        <v>9</v>
      </c>
      <c r="L158" s="34">
        <v>5</v>
      </c>
      <c r="M158" s="34" t="s">
        <v>9</v>
      </c>
      <c r="N158" s="35">
        <f>((1+H158/100)*(1+J158/100)*(1+L158/100)-1)*100</f>
        <v>15.762500000000014</v>
      </c>
    </row>
    <row r="159" spans="1:14" ht="78.75" hidden="1" x14ac:dyDescent="0.25">
      <c r="A159" s="79">
        <v>86</v>
      </c>
      <c r="B159" s="21" t="s">
        <v>385</v>
      </c>
      <c r="C159" s="21" t="s">
        <v>386</v>
      </c>
      <c r="D159" s="21" t="s">
        <v>387</v>
      </c>
      <c r="E159" s="21" t="s">
        <v>137</v>
      </c>
      <c r="F159" s="21" t="s">
        <v>9</v>
      </c>
      <c r="G159" s="21">
        <v>50</v>
      </c>
      <c r="H159" s="21">
        <v>50</v>
      </c>
      <c r="I159" s="21">
        <v>25</v>
      </c>
      <c r="J159" s="21">
        <v>50</v>
      </c>
      <c r="K159" s="21">
        <v>25</v>
      </c>
      <c r="L159" s="21">
        <v>50</v>
      </c>
      <c r="M159" s="21">
        <v>25</v>
      </c>
      <c r="N159" s="21">
        <f>SUM(H159+J159+L159)</f>
        <v>150</v>
      </c>
    </row>
    <row r="160" spans="1:14" hidden="1" x14ac:dyDescent="0.25">
      <c r="A160" s="79"/>
      <c r="B160" s="21"/>
      <c r="C160" s="21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</row>
    <row r="161" spans="1:14" hidden="1" x14ac:dyDescent="0.25">
      <c r="A161" s="79"/>
      <c r="B161" s="21"/>
      <c r="C161" s="21"/>
      <c r="D161" s="21"/>
      <c r="E161" s="21"/>
      <c r="F161" s="21"/>
      <c r="G161" s="21"/>
      <c r="H161" s="21"/>
      <c r="I161" s="21"/>
      <c r="J161" s="21"/>
      <c r="K161" s="21"/>
      <c r="L161" s="21"/>
      <c r="M161" s="21"/>
      <c r="N161" s="21"/>
    </row>
    <row r="162" spans="1:14" hidden="1" x14ac:dyDescent="0.25">
      <c r="A162" s="79"/>
      <c r="B162" s="21"/>
      <c r="C162" s="21"/>
      <c r="D162" s="21"/>
      <c r="E162" s="21"/>
      <c r="F162" s="21"/>
      <c r="G162" s="21"/>
      <c r="H162" s="21"/>
      <c r="I162" s="21"/>
      <c r="J162" s="21"/>
      <c r="K162" s="21"/>
      <c r="L162" s="21"/>
      <c r="M162" s="21"/>
      <c r="N162" s="21"/>
    </row>
    <row r="163" spans="1:14" hidden="1" x14ac:dyDescent="0.25">
      <c r="A163" s="79"/>
      <c r="B163" s="21"/>
      <c r="C163" s="21"/>
      <c r="D163" s="21"/>
      <c r="E163" s="21"/>
      <c r="F163" s="21"/>
      <c r="G163" s="21"/>
      <c r="H163" s="21"/>
      <c r="I163" s="21"/>
      <c r="J163" s="21"/>
      <c r="K163" s="21"/>
      <c r="L163" s="21"/>
      <c r="M163" s="21"/>
      <c r="N163" s="21"/>
    </row>
    <row r="164" spans="1:14" hidden="1" x14ac:dyDescent="0.25">
      <c r="A164" s="79"/>
      <c r="B164" s="21"/>
      <c r="C164" s="21"/>
      <c r="D164" s="21"/>
      <c r="E164" s="21"/>
      <c r="F164" s="21"/>
      <c r="G164" s="21"/>
      <c r="H164" s="21"/>
      <c r="I164" s="21"/>
      <c r="J164" s="21"/>
      <c r="K164" s="21"/>
      <c r="L164" s="21"/>
      <c r="M164" s="21"/>
      <c r="N164" s="21"/>
    </row>
    <row r="165" spans="1:14" hidden="1" x14ac:dyDescent="0.25">
      <c r="A165" s="79"/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</row>
    <row r="166" spans="1:14" hidden="1" x14ac:dyDescent="0.25">
      <c r="A166" s="79"/>
      <c r="B166" s="21"/>
      <c r="C166" s="21"/>
      <c r="D166" s="21"/>
      <c r="E166" s="21"/>
      <c r="F166" s="21"/>
      <c r="G166" s="21"/>
      <c r="H166" s="21"/>
      <c r="I166" s="21"/>
      <c r="J166" s="21"/>
      <c r="K166" s="21"/>
      <c r="L166" s="21"/>
      <c r="M166" s="21"/>
      <c r="N166" s="21"/>
    </row>
    <row r="167" spans="1:14" ht="36" hidden="1" customHeight="1" x14ac:dyDescent="0.25">
      <c r="A167" s="118" t="s">
        <v>106</v>
      </c>
      <c r="B167" s="118"/>
      <c r="C167" s="118"/>
      <c r="D167" s="118"/>
      <c r="E167" s="118"/>
      <c r="F167" s="118"/>
      <c r="G167" s="118"/>
      <c r="H167" s="118"/>
      <c r="I167" s="118"/>
      <c r="J167" s="118"/>
      <c r="K167" s="118"/>
      <c r="L167" s="118"/>
      <c r="M167" s="118"/>
      <c r="N167" s="118"/>
    </row>
    <row r="168" spans="1:14" ht="31.5" hidden="1" x14ac:dyDescent="0.25">
      <c r="A168" s="78">
        <v>75</v>
      </c>
      <c r="B168" s="30" t="s">
        <v>283</v>
      </c>
      <c r="C168" s="16" t="s">
        <v>282</v>
      </c>
      <c r="D168" s="18" t="s">
        <v>284</v>
      </c>
      <c r="E168" s="18" t="s">
        <v>134</v>
      </c>
      <c r="F168" s="18">
        <v>15</v>
      </c>
      <c r="G168" s="18" t="s">
        <v>9</v>
      </c>
      <c r="H168" s="19">
        <v>50</v>
      </c>
      <c r="I168" s="21" t="s">
        <v>135</v>
      </c>
      <c r="J168" s="19">
        <v>50</v>
      </c>
      <c r="K168" s="21" t="s">
        <v>135</v>
      </c>
      <c r="L168" s="19">
        <v>50</v>
      </c>
      <c r="M168" s="21" t="s">
        <v>135</v>
      </c>
      <c r="N168" s="19">
        <v>50</v>
      </c>
    </row>
    <row r="169" spans="1:14" ht="47.25" hidden="1" x14ac:dyDescent="0.25">
      <c r="A169" s="79">
        <v>76</v>
      </c>
      <c r="B169" s="17" t="s">
        <v>456</v>
      </c>
      <c r="C169" s="16" t="s">
        <v>282</v>
      </c>
      <c r="D169" s="18" t="s">
        <v>285</v>
      </c>
      <c r="E169" s="18" t="s">
        <v>134</v>
      </c>
      <c r="F169" s="18">
        <v>15</v>
      </c>
      <c r="G169" s="18" t="s">
        <v>9</v>
      </c>
      <c r="H169" s="19">
        <v>42</v>
      </c>
      <c r="I169" s="21" t="s">
        <v>135</v>
      </c>
      <c r="J169" s="19">
        <v>42</v>
      </c>
      <c r="K169" s="21" t="s">
        <v>135</v>
      </c>
      <c r="L169" s="19">
        <v>42</v>
      </c>
      <c r="M169" s="21" t="s">
        <v>135</v>
      </c>
      <c r="N169" s="19">
        <f>L169</f>
        <v>42</v>
      </c>
    </row>
    <row r="170" spans="1:14" ht="47.25" hidden="1" x14ac:dyDescent="0.25">
      <c r="A170" s="79">
        <v>77</v>
      </c>
      <c r="B170" s="30" t="s">
        <v>457</v>
      </c>
      <c r="C170" s="16" t="s">
        <v>282</v>
      </c>
      <c r="D170" s="18" t="s">
        <v>286</v>
      </c>
      <c r="E170" s="18" t="s">
        <v>148</v>
      </c>
      <c r="F170" s="18">
        <v>25</v>
      </c>
      <c r="G170" s="18" t="s">
        <v>9</v>
      </c>
      <c r="H170" s="18">
        <v>20</v>
      </c>
      <c r="I170" s="21" t="s">
        <v>135</v>
      </c>
      <c r="J170" s="18">
        <v>20</v>
      </c>
      <c r="K170" s="21" t="s">
        <v>135</v>
      </c>
      <c r="L170" s="18">
        <v>20</v>
      </c>
      <c r="M170" s="21" t="s">
        <v>135</v>
      </c>
      <c r="N170" s="18">
        <f>H170+J170+L170</f>
        <v>60</v>
      </c>
    </row>
    <row r="171" spans="1:14" ht="72" hidden="1" customHeight="1" x14ac:dyDescent="0.25">
      <c r="A171" s="79">
        <v>78</v>
      </c>
      <c r="B171" s="39" t="s">
        <v>458</v>
      </c>
      <c r="C171" s="16" t="s">
        <v>282</v>
      </c>
      <c r="D171" s="18" t="s">
        <v>345</v>
      </c>
      <c r="E171" s="18" t="s">
        <v>134</v>
      </c>
      <c r="F171" s="18" t="s">
        <v>9</v>
      </c>
      <c r="G171" s="18" t="s">
        <v>9</v>
      </c>
      <c r="H171" s="18">
        <v>15</v>
      </c>
      <c r="I171" s="21" t="s">
        <v>135</v>
      </c>
      <c r="J171" s="18">
        <v>15</v>
      </c>
      <c r="K171" s="21" t="s">
        <v>135</v>
      </c>
      <c r="L171" s="18">
        <v>15</v>
      </c>
      <c r="M171" s="21" t="s">
        <v>135</v>
      </c>
      <c r="N171" s="18">
        <f>L171</f>
        <v>15</v>
      </c>
    </row>
    <row r="172" spans="1:14" ht="98.25" hidden="1" customHeight="1" x14ac:dyDescent="0.25">
      <c r="A172" s="79">
        <v>79</v>
      </c>
      <c r="B172" s="31" t="s">
        <v>459</v>
      </c>
      <c r="C172" s="16" t="s">
        <v>282</v>
      </c>
      <c r="D172" s="18" t="s">
        <v>287</v>
      </c>
      <c r="E172" s="16" t="s">
        <v>346</v>
      </c>
      <c r="F172" s="18" t="s">
        <v>9</v>
      </c>
      <c r="G172" s="18" t="s">
        <v>9</v>
      </c>
      <c r="H172" s="18">
        <v>251</v>
      </c>
      <c r="I172" s="21" t="s">
        <v>135</v>
      </c>
      <c r="J172" s="18">
        <v>251</v>
      </c>
      <c r="K172" s="21" t="s">
        <v>135</v>
      </c>
      <c r="L172" s="18">
        <v>251</v>
      </c>
      <c r="M172" s="21" t="s">
        <v>135</v>
      </c>
      <c r="N172" s="18">
        <f t="shared" ref="N172:N175" si="22">H172+J172+L172</f>
        <v>753</v>
      </c>
    </row>
    <row r="173" spans="1:14" ht="52.5" hidden="1" customHeight="1" x14ac:dyDescent="0.25">
      <c r="A173" s="79">
        <v>80</v>
      </c>
      <c r="B173" s="31" t="s">
        <v>460</v>
      </c>
      <c r="C173" s="16" t="s">
        <v>282</v>
      </c>
      <c r="D173" s="18" t="s">
        <v>287</v>
      </c>
      <c r="E173" s="16" t="s">
        <v>346</v>
      </c>
      <c r="F173" s="18" t="s">
        <v>9</v>
      </c>
      <c r="G173" s="18" t="s">
        <v>9</v>
      </c>
      <c r="H173" s="18">
        <v>2</v>
      </c>
      <c r="I173" s="21" t="s">
        <v>135</v>
      </c>
      <c r="J173" s="18">
        <v>2</v>
      </c>
      <c r="K173" s="21" t="s">
        <v>135</v>
      </c>
      <c r="L173" s="18">
        <v>2</v>
      </c>
      <c r="M173" s="21" t="s">
        <v>135</v>
      </c>
      <c r="N173" s="18">
        <f t="shared" si="22"/>
        <v>6</v>
      </c>
    </row>
    <row r="174" spans="1:14" ht="47.25" hidden="1" x14ac:dyDescent="0.25">
      <c r="A174" s="79">
        <v>81</v>
      </c>
      <c r="B174" s="31" t="s">
        <v>461</v>
      </c>
      <c r="C174" s="16" t="s">
        <v>282</v>
      </c>
      <c r="D174" s="18" t="s">
        <v>287</v>
      </c>
      <c r="E174" s="16" t="s">
        <v>346</v>
      </c>
      <c r="F174" s="18" t="s">
        <v>9</v>
      </c>
      <c r="G174" s="18" t="s">
        <v>9</v>
      </c>
      <c r="H174" s="18">
        <v>9</v>
      </c>
      <c r="I174" s="21" t="s">
        <v>135</v>
      </c>
      <c r="J174" s="18">
        <v>9</v>
      </c>
      <c r="K174" s="21" t="s">
        <v>135</v>
      </c>
      <c r="L174" s="18">
        <v>9</v>
      </c>
      <c r="M174" s="21" t="s">
        <v>135</v>
      </c>
      <c r="N174" s="18">
        <f t="shared" si="22"/>
        <v>27</v>
      </c>
    </row>
    <row r="175" spans="1:14" ht="47.25" hidden="1" x14ac:dyDescent="0.25">
      <c r="A175" s="79">
        <v>82</v>
      </c>
      <c r="B175" s="31" t="s">
        <v>462</v>
      </c>
      <c r="C175" s="16" t="s">
        <v>282</v>
      </c>
      <c r="D175" s="18" t="s">
        <v>287</v>
      </c>
      <c r="E175" s="16" t="s">
        <v>346</v>
      </c>
      <c r="F175" s="18" t="s">
        <v>9</v>
      </c>
      <c r="G175" s="18" t="s">
        <v>9</v>
      </c>
      <c r="H175" s="18">
        <v>2</v>
      </c>
      <c r="I175" s="21" t="s">
        <v>135</v>
      </c>
      <c r="J175" s="18">
        <v>2</v>
      </c>
      <c r="K175" s="21" t="s">
        <v>135</v>
      </c>
      <c r="L175" s="18">
        <v>2</v>
      </c>
      <c r="M175" s="21" t="s">
        <v>135</v>
      </c>
      <c r="N175" s="18">
        <f t="shared" si="22"/>
        <v>6</v>
      </c>
    </row>
    <row r="176" spans="1:14" ht="33" customHeight="1" x14ac:dyDescent="0.25">
      <c r="A176" s="107" t="s">
        <v>475</v>
      </c>
      <c r="B176" s="108"/>
      <c r="C176" s="108"/>
      <c r="D176" s="108"/>
      <c r="E176" s="108"/>
      <c r="F176" s="108"/>
      <c r="G176" s="108"/>
      <c r="H176" s="108"/>
      <c r="I176" s="108"/>
      <c r="J176" s="108"/>
      <c r="K176" s="108"/>
      <c r="L176" s="108"/>
      <c r="M176" s="108"/>
      <c r="N176" s="109"/>
    </row>
    <row r="177" spans="1:14" ht="126" x14ac:dyDescent="0.25">
      <c r="A177" s="79">
        <v>75</v>
      </c>
      <c r="B177" s="81" t="s">
        <v>476</v>
      </c>
      <c r="C177" s="79" t="s">
        <v>362</v>
      </c>
      <c r="D177" s="79" t="s">
        <v>477</v>
      </c>
      <c r="E177" s="79" t="s">
        <v>134</v>
      </c>
      <c r="F177" s="79" t="s">
        <v>9</v>
      </c>
      <c r="G177" s="79">
        <v>99</v>
      </c>
      <c r="H177" s="19">
        <v>96</v>
      </c>
      <c r="I177" s="79" t="s">
        <v>9</v>
      </c>
      <c r="J177" s="79">
        <v>93</v>
      </c>
      <c r="K177" s="79" t="s">
        <v>9</v>
      </c>
      <c r="L177" s="79">
        <v>90</v>
      </c>
      <c r="M177" s="79" t="s">
        <v>9</v>
      </c>
      <c r="N177" s="79">
        <v>90</v>
      </c>
    </row>
    <row r="178" spans="1:14" ht="126" x14ac:dyDescent="0.25">
      <c r="A178" s="77">
        <v>76</v>
      </c>
      <c r="B178" s="77" t="s">
        <v>478</v>
      </c>
      <c r="C178" s="79" t="s">
        <v>362</v>
      </c>
      <c r="D178" s="77" t="s">
        <v>363</v>
      </c>
      <c r="E178" s="77" t="s">
        <v>134</v>
      </c>
      <c r="F178" s="77" t="s">
        <v>9</v>
      </c>
      <c r="G178" s="77">
        <v>5</v>
      </c>
      <c r="H178" s="19">
        <v>5</v>
      </c>
      <c r="I178" s="79" t="s">
        <v>9</v>
      </c>
      <c r="J178" s="79">
        <v>5</v>
      </c>
      <c r="K178" s="79" t="s">
        <v>9</v>
      </c>
      <c r="L178" s="79">
        <v>5</v>
      </c>
      <c r="M178" s="79" t="s">
        <v>9</v>
      </c>
      <c r="N178" s="82">
        <f>((1+H178/100)*(1+J178/100)*(1+L178/100)-1)*100</f>
        <v>15.762500000000014</v>
      </c>
    </row>
    <row r="179" spans="1:14" ht="63" x14ac:dyDescent="0.25">
      <c r="A179" s="79">
        <v>77</v>
      </c>
      <c r="B179" s="79" t="s">
        <v>479</v>
      </c>
      <c r="C179" s="79" t="s">
        <v>365</v>
      </c>
      <c r="D179" s="79" t="s">
        <v>366</v>
      </c>
      <c r="E179" s="79" t="s">
        <v>137</v>
      </c>
      <c r="F179" s="79" t="s">
        <v>9</v>
      </c>
      <c r="G179" s="79">
        <v>4</v>
      </c>
      <c r="H179" s="19">
        <v>4</v>
      </c>
      <c r="I179" s="79">
        <v>2</v>
      </c>
      <c r="J179" s="79">
        <v>4</v>
      </c>
      <c r="K179" s="79">
        <v>2</v>
      </c>
      <c r="L179" s="79">
        <v>4</v>
      </c>
      <c r="M179" s="79">
        <v>2</v>
      </c>
      <c r="N179" s="79">
        <f>H179+J179+L179</f>
        <v>12</v>
      </c>
    </row>
    <row r="180" spans="1:14" ht="94.5" x14ac:dyDescent="0.25">
      <c r="A180" s="79">
        <v>78</v>
      </c>
      <c r="B180" s="79" t="s">
        <v>480</v>
      </c>
      <c r="C180" s="79" t="s">
        <v>368</v>
      </c>
      <c r="D180" s="79" t="s">
        <v>238</v>
      </c>
      <c r="E180" s="79" t="s">
        <v>137</v>
      </c>
      <c r="F180" s="79">
        <v>680</v>
      </c>
      <c r="G180" s="79">
        <v>680</v>
      </c>
      <c r="H180" s="19">
        <v>680</v>
      </c>
      <c r="I180" s="79">
        <v>340</v>
      </c>
      <c r="J180" s="79">
        <v>680</v>
      </c>
      <c r="K180" s="79">
        <v>340</v>
      </c>
      <c r="L180" s="79">
        <v>680</v>
      </c>
      <c r="M180" s="79">
        <v>340</v>
      </c>
      <c r="N180" s="79">
        <f>SUM(H180+J180+L180)</f>
        <v>2040</v>
      </c>
    </row>
    <row r="181" spans="1:14" x14ac:dyDescent="0.25">
      <c r="A181" s="110">
        <v>79</v>
      </c>
      <c r="B181" s="110" t="s">
        <v>481</v>
      </c>
      <c r="C181" s="79" t="s">
        <v>146</v>
      </c>
      <c r="D181" s="110" t="s">
        <v>241</v>
      </c>
      <c r="E181" s="79" t="s">
        <v>163</v>
      </c>
      <c r="F181" s="79">
        <f>SUM(F183:F186)</f>
        <v>1.5</v>
      </c>
      <c r="G181" s="79">
        <f t="shared" ref="G181:M181" si="23">SUM(G183:G186)</f>
        <v>2</v>
      </c>
      <c r="H181" s="79">
        <f t="shared" si="23"/>
        <v>1.2999999999999998</v>
      </c>
      <c r="I181" s="79">
        <f t="shared" si="23"/>
        <v>0.6</v>
      </c>
      <c r="J181" s="79">
        <f t="shared" si="23"/>
        <v>1.2999999999999998</v>
      </c>
      <c r="K181" s="79">
        <f t="shared" si="23"/>
        <v>0.6</v>
      </c>
      <c r="L181" s="79">
        <f t="shared" si="23"/>
        <v>1.2999999999999998</v>
      </c>
      <c r="M181" s="79">
        <f t="shared" si="23"/>
        <v>0.6</v>
      </c>
      <c r="N181" s="79">
        <f>SUM(H181+J181+L181)</f>
        <v>3.8999999999999995</v>
      </c>
    </row>
    <row r="182" spans="1:14" x14ac:dyDescent="0.25">
      <c r="A182" s="110"/>
      <c r="B182" s="110"/>
      <c r="C182" s="79" t="s">
        <v>151</v>
      </c>
      <c r="D182" s="110"/>
      <c r="E182" s="110"/>
      <c r="F182" s="110"/>
      <c r="G182" s="110"/>
      <c r="H182" s="110"/>
      <c r="I182" s="110"/>
      <c r="J182" s="110"/>
      <c r="K182" s="110"/>
      <c r="L182" s="110"/>
      <c r="M182" s="110"/>
      <c r="N182" s="110"/>
    </row>
    <row r="183" spans="1:14" x14ac:dyDescent="0.25">
      <c r="A183" s="110"/>
      <c r="B183" s="110"/>
      <c r="C183" s="79" t="s">
        <v>370</v>
      </c>
      <c r="D183" s="110"/>
      <c r="E183" s="111" t="s">
        <v>163</v>
      </c>
      <c r="F183" s="79">
        <v>0.6</v>
      </c>
      <c r="G183" s="79">
        <v>0.6</v>
      </c>
      <c r="H183" s="19">
        <v>0.6</v>
      </c>
      <c r="I183" s="79">
        <v>0.2</v>
      </c>
      <c r="J183" s="19">
        <v>0.6</v>
      </c>
      <c r="K183" s="79">
        <v>0.2</v>
      </c>
      <c r="L183" s="19">
        <v>0.6</v>
      </c>
      <c r="M183" s="79">
        <v>0.2</v>
      </c>
      <c r="N183" s="79">
        <f>SUM(H183+J183+L183)</f>
        <v>1.7999999999999998</v>
      </c>
    </row>
    <row r="184" spans="1:14" x14ac:dyDescent="0.25">
      <c r="A184" s="110"/>
      <c r="B184" s="110"/>
      <c r="C184" s="79" t="s">
        <v>140</v>
      </c>
      <c r="D184" s="110"/>
      <c r="E184" s="112"/>
      <c r="F184" s="79">
        <v>0.3</v>
      </c>
      <c r="G184" s="79">
        <v>0.3</v>
      </c>
      <c r="H184" s="19">
        <v>0.3</v>
      </c>
      <c r="I184" s="79">
        <v>0.2</v>
      </c>
      <c r="J184" s="19">
        <v>0.3</v>
      </c>
      <c r="K184" s="79">
        <v>0.2</v>
      </c>
      <c r="L184" s="19">
        <v>0.3</v>
      </c>
      <c r="M184" s="79">
        <v>0.2</v>
      </c>
      <c r="N184" s="79">
        <f t="shared" ref="N184:N198" si="24">SUM(H184+J184+L184)</f>
        <v>0.89999999999999991</v>
      </c>
    </row>
    <row r="185" spans="1:14" x14ac:dyDescent="0.25">
      <c r="A185" s="110"/>
      <c r="B185" s="110"/>
      <c r="C185" s="79" t="s">
        <v>141</v>
      </c>
      <c r="D185" s="110"/>
      <c r="E185" s="112"/>
      <c r="F185" s="79">
        <v>0.3</v>
      </c>
      <c r="G185" s="79">
        <v>0.8</v>
      </c>
      <c r="H185" s="19">
        <v>0.2</v>
      </c>
      <c r="I185" s="79">
        <v>0.1</v>
      </c>
      <c r="J185" s="19">
        <v>0.2</v>
      </c>
      <c r="K185" s="79">
        <v>0.1</v>
      </c>
      <c r="L185" s="19">
        <v>0.2</v>
      </c>
      <c r="M185" s="79">
        <v>0.1</v>
      </c>
      <c r="N185" s="79">
        <f t="shared" si="24"/>
        <v>0.60000000000000009</v>
      </c>
    </row>
    <row r="186" spans="1:14" x14ac:dyDescent="0.25">
      <c r="A186" s="110"/>
      <c r="B186" s="110"/>
      <c r="C186" s="79" t="s">
        <v>142</v>
      </c>
      <c r="D186" s="110"/>
      <c r="E186" s="113"/>
      <c r="F186" s="79">
        <v>0.3</v>
      </c>
      <c r="G186" s="79">
        <v>0.3</v>
      </c>
      <c r="H186" s="19">
        <v>0.2</v>
      </c>
      <c r="I186" s="79">
        <v>0.1</v>
      </c>
      <c r="J186" s="19">
        <v>0.2</v>
      </c>
      <c r="K186" s="79">
        <v>0.1</v>
      </c>
      <c r="L186" s="19">
        <v>0.2</v>
      </c>
      <c r="M186" s="79">
        <v>0.1</v>
      </c>
      <c r="N186" s="79">
        <f t="shared" si="24"/>
        <v>0.60000000000000009</v>
      </c>
    </row>
    <row r="187" spans="1:14" ht="63" x14ac:dyDescent="0.25">
      <c r="A187" s="79">
        <v>80</v>
      </c>
      <c r="B187" s="78" t="s">
        <v>482</v>
      </c>
      <c r="C187" s="78" t="s">
        <v>372</v>
      </c>
      <c r="D187" s="79" t="s">
        <v>373</v>
      </c>
      <c r="E187" s="79" t="s">
        <v>137</v>
      </c>
      <c r="F187" s="79" t="s">
        <v>9</v>
      </c>
      <c r="G187" s="79">
        <v>5000</v>
      </c>
      <c r="H187" s="79">
        <v>5000</v>
      </c>
      <c r="I187" s="79">
        <v>2500</v>
      </c>
      <c r="J187" s="79">
        <v>5000</v>
      </c>
      <c r="K187" s="79">
        <v>2500</v>
      </c>
      <c r="L187" s="79">
        <v>5000</v>
      </c>
      <c r="M187" s="79">
        <v>2500</v>
      </c>
      <c r="N187" s="79">
        <f t="shared" si="24"/>
        <v>15000</v>
      </c>
    </row>
    <row r="188" spans="1:14" ht="60" x14ac:dyDescent="0.25">
      <c r="A188" s="88">
        <v>81</v>
      </c>
      <c r="B188" s="94" t="s">
        <v>483</v>
      </c>
      <c r="C188" s="93" t="s">
        <v>484</v>
      </c>
      <c r="D188" s="95" t="s">
        <v>485</v>
      </c>
      <c r="E188" s="79" t="s">
        <v>145</v>
      </c>
      <c r="F188" s="79" t="s">
        <v>9</v>
      </c>
      <c r="G188" s="79" t="s">
        <v>9</v>
      </c>
      <c r="H188" s="79">
        <v>20</v>
      </c>
      <c r="I188" s="79">
        <v>10</v>
      </c>
      <c r="J188" s="79">
        <v>20</v>
      </c>
      <c r="K188" s="79">
        <v>10</v>
      </c>
      <c r="L188" s="79">
        <v>20</v>
      </c>
      <c r="M188" s="79">
        <v>10</v>
      </c>
      <c r="N188" s="79">
        <f t="shared" si="24"/>
        <v>60</v>
      </c>
    </row>
    <row r="189" spans="1:14" ht="126" x14ac:dyDescent="0.25">
      <c r="A189" s="83">
        <v>82</v>
      </c>
      <c r="B189" s="96" t="s">
        <v>486</v>
      </c>
      <c r="C189" s="96" t="s">
        <v>375</v>
      </c>
      <c r="D189" s="77" t="s">
        <v>376</v>
      </c>
      <c r="E189" s="84" t="s">
        <v>145</v>
      </c>
      <c r="F189" s="84" t="s">
        <v>9</v>
      </c>
      <c r="G189" s="84">
        <v>5000</v>
      </c>
      <c r="H189" s="79">
        <v>5000</v>
      </c>
      <c r="I189" s="79">
        <v>2500</v>
      </c>
      <c r="J189" s="79">
        <v>5000</v>
      </c>
      <c r="K189" s="79">
        <v>2500</v>
      </c>
      <c r="L189" s="79">
        <v>5000</v>
      </c>
      <c r="M189" s="79">
        <v>2500</v>
      </c>
      <c r="N189" s="79">
        <f t="shared" si="24"/>
        <v>15000</v>
      </c>
    </row>
    <row r="190" spans="1:14" ht="63" x14ac:dyDescent="0.25">
      <c r="A190" s="77">
        <v>83</v>
      </c>
      <c r="B190" s="79" t="s">
        <v>487</v>
      </c>
      <c r="C190" s="77" t="s">
        <v>378</v>
      </c>
      <c r="D190" s="77" t="s">
        <v>379</v>
      </c>
      <c r="E190" s="77" t="s">
        <v>137</v>
      </c>
      <c r="F190" s="77" t="s">
        <v>9</v>
      </c>
      <c r="G190" s="77">
        <v>12</v>
      </c>
      <c r="H190" s="77">
        <v>12</v>
      </c>
      <c r="I190" s="77">
        <v>6</v>
      </c>
      <c r="J190" s="77">
        <v>12</v>
      </c>
      <c r="K190" s="77">
        <v>6</v>
      </c>
      <c r="L190" s="77">
        <v>12</v>
      </c>
      <c r="M190" s="77">
        <v>6</v>
      </c>
      <c r="N190" s="77">
        <f t="shared" si="24"/>
        <v>36</v>
      </c>
    </row>
    <row r="191" spans="1:14" ht="47.25" x14ac:dyDescent="0.25">
      <c r="A191" s="79">
        <v>84</v>
      </c>
      <c r="B191" s="79" t="s">
        <v>488</v>
      </c>
      <c r="C191" s="79" t="s">
        <v>162</v>
      </c>
      <c r="D191" s="79" t="s">
        <v>239</v>
      </c>
      <c r="E191" s="79" t="s">
        <v>145</v>
      </c>
      <c r="F191" s="79">
        <v>796</v>
      </c>
      <c r="G191" s="79">
        <v>796</v>
      </c>
      <c r="H191" s="19">
        <v>796</v>
      </c>
      <c r="I191" s="79">
        <v>395</v>
      </c>
      <c r="J191" s="79">
        <v>796</v>
      </c>
      <c r="K191" s="79">
        <v>395</v>
      </c>
      <c r="L191" s="79">
        <v>796</v>
      </c>
      <c r="M191" s="79">
        <v>395</v>
      </c>
      <c r="N191" s="79">
        <f t="shared" si="24"/>
        <v>2388</v>
      </c>
    </row>
    <row r="192" spans="1:14" ht="110.25" x14ac:dyDescent="0.25">
      <c r="A192" s="79">
        <v>85</v>
      </c>
      <c r="B192" s="78" t="s">
        <v>489</v>
      </c>
      <c r="C192" s="78" t="s">
        <v>304</v>
      </c>
      <c r="D192" s="78" t="s">
        <v>240</v>
      </c>
      <c r="E192" s="78" t="s">
        <v>145</v>
      </c>
      <c r="F192" s="78">
        <v>326</v>
      </c>
      <c r="G192" s="78">
        <v>326</v>
      </c>
      <c r="H192" s="91">
        <v>326</v>
      </c>
      <c r="I192" s="78">
        <v>160</v>
      </c>
      <c r="J192" s="79">
        <v>326</v>
      </c>
      <c r="K192" s="79">
        <v>160</v>
      </c>
      <c r="L192" s="79">
        <v>326</v>
      </c>
      <c r="M192" s="79">
        <v>160</v>
      </c>
      <c r="N192" s="79">
        <f t="shared" si="24"/>
        <v>978</v>
      </c>
    </row>
    <row r="193" spans="1:14" ht="78.75" x14ac:dyDescent="0.25">
      <c r="A193" s="88">
        <v>86</v>
      </c>
      <c r="B193" s="92" t="s">
        <v>490</v>
      </c>
      <c r="C193" s="85" t="s">
        <v>162</v>
      </c>
      <c r="D193" s="92" t="s">
        <v>509</v>
      </c>
      <c r="E193" s="79" t="s">
        <v>137</v>
      </c>
      <c r="F193" s="79">
        <v>100</v>
      </c>
      <c r="G193" s="79">
        <v>100</v>
      </c>
      <c r="H193" s="19">
        <v>100</v>
      </c>
      <c r="I193" s="79">
        <v>50</v>
      </c>
      <c r="J193" s="79">
        <v>100</v>
      </c>
      <c r="K193" s="79">
        <v>50</v>
      </c>
      <c r="L193" s="79">
        <v>100</v>
      </c>
      <c r="M193" s="79">
        <v>50</v>
      </c>
      <c r="N193" s="79">
        <f t="shared" si="24"/>
        <v>300</v>
      </c>
    </row>
    <row r="194" spans="1:14" ht="63" x14ac:dyDescent="0.25">
      <c r="A194" s="88">
        <v>87</v>
      </c>
      <c r="B194" s="92" t="s">
        <v>491</v>
      </c>
      <c r="C194" s="79" t="s">
        <v>492</v>
      </c>
      <c r="D194" s="92" t="s">
        <v>511</v>
      </c>
      <c r="E194" s="79" t="s">
        <v>137</v>
      </c>
      <c r="F194" s="79">
        <v>1</v>
      </c>
      <c r="G194" s="79">
        <v>1</v>
      </c>
      <c r="H194" s="19">
        <v>1</v>
      </c>
      <c r="I194" s="79">
        <v>0</v>
      </c>
      <c r="J194" s="79">
        <v>1</v>
      </c>
      <c r="K194" s="79">
        <v>0</v>
      </c>
      <c r="L194" s="79">
        <v>1</v>
      </c>
      <c r="M194" s="79">
        <v>0</v>
      </c>
      <c r="N194" s="79">
        <f t="shared" si="24"/>
        <v>3</v>
      </c>
    </row>
    <row r="195" spans="1:14" ht="78.75" x14ac:dyDescent="0.25">
      <c r="A195" s="88">
        <v>88</v>
      </c>
      <c r="B195" s="92" t="s">
        <v>493</v>
      </c>
      <c r="C195" s="85" t="s">
        <v>494</v>
      </c>
      <c r="D195" s="92" t="s">
        <v>510</v>
      </c>
      <c r="E195" s="79" t="s">
        <v>145</v>
      </c>
      <c r="F195" s="79">
        <v>5000</v>
      </c>
      <c r="G195" s="79">
        <v>5000</v>
      </c>
      <c r="H195" s="19">
        <v>5000</v>
      </c>
      <c r="I195" s="79">
        <v>2500</v>
      </c>
      <c r="J195" s="79">
        <v>5000</v>
      </c>
      <c r="K195" s="79">
        <v>2500</v>
      </c>
      <c r="L195" s="79">
        <v>5000</v>
      </c>
      <c r="M195" s="79">
        <v>2500</v>
      </c>
      <c r="N195" s="79">
        <f t="shared" si="24"/>
        <v>15000</v>
      </c>
    </row>
    <row r="196" spans="1:14" ht="63" x14ac:dyDescent="0.25">
      <c r="A196" s="88">
        <v>89</v>
      </c>
      <c r="B196" s="83" t="s">
        <v>495</v>
      </c>
      <c r="C196" s="85" t="s">
        <v>496</v>
      </c>
      <c r="D196" s="92" t="s">
        <v>497</v>
      </c>
      <c r="E196" s="79" t="s">
        <v>145</v>
      </c>
      <c r="F196" s="79">
        <v>500</v>
      </c>
      <c r="G196" s="79">
        <v>500</v>
      </c>
      <c r="H196" s="19">
        <v>500</v>
      </c>
      <c r="I196" s="79">
        <v>250</v>
      </c>
      <c r="J196" s="79">
        <v>500</v>
      </c>
      <c r="K196" s="79">
        <v>250</v>
      </c>
      <c r="L196" s="79">
        <v>500</v>
      </c>
      <c r="M196" s="79">
        <v>250</v>
      </c>
      <c r="N196" s="79">
        <f t="shared" si="24"/>
        <v>1500</v>
      </c>
    </row>
    <row r="197" spans="1:14" ht="118.5" x14ac:dyDescent="0.25">
      <c r="A197" s="88">
        <v>90</v>
      </c>
      <c r="B197" s="83" t="s">
        <v>498</v>
      </c>
      <c r="C197" s="85" t="s">
        <v>499</v>
      </c>
      <c r="D197" s="92" t="s">
        <v>500</v>
      </c>
      <c r="E197" s="79" t="s">
        <v>145</v>
      </c>
      <c r="F197" s="84">
        <v>4720</v>
      </c>
      <c r="G197" s="84">
        <v>4720</v>
      </c>
      <c r="H197" s="84">
        <v>4720</v>
      </c>
      <c r="I197" s="79">
        <v>2360</v>
      </c>
      <c r="J197" s="79">
        <v>4720</v>
      </c>
      <c r="K197" s="79">
        <v>2360</v>
      </c>
      <c r="L197" s="79">
        <v>4720</v>
      </c>
      <c r="M197" s="79">
        <v>2360</v>
      </c>
      <c r="N197" s="79">
        <f t="shared" si="24"/>
        <v>14160</v>
      </c>
    </row>
    <row r="198" spans="1:14" ht="94.5" x14ac:dyDescent="0.25">
      <c r="A198" s="88">
        <v>91</v>
      </c>
      <c r="B198" s="83" t="s">
        <v>501</v>
      </c>
      <c r="C198" s="85" t="s">
        <v>32</v>
      </c>
      <c r="D198" s="92" t="s">
        <v>502</v>
      </c>
      <c r="E198" s="79" t="s">
        <v>145</v>
      </c>
      <c r="F198" s="84">
        <v>44008</v>
      </c>
      <c r="G198" s="84">
        <v>44008</v>
      </c>
      <c r="H198" s="84">
        <v>44008</v>
      </c>
      <c r="I198" s="79">
        <v>22004</v>
      </c>
      <c r="J198" s="79">
        <v>44008</v>
      </c>
      <c r="K198" s="79">
        <v>22004</v>
      </c>
      <c r="L198" s="79">
        <v>44008</v>
      </c>
      <c r="M198" s="79">
        <v>22004</v>
      </c>
      <c r="N198" s="79">
        <f t="shared" si="24"/>
        <v>132024</v>
      </c>
    </row>
    <row r="199" spans="1:14" ht="78.75" x14ac:dyDescent="0.25">
      <c r="A199" s="89">
        <v>92</v>
      </c>
      <c r="B199" s="83" t="s">
        <v>503</v>
      </c>
      <c r="C199" s="79" t="s">
        <v>386</v>
      </c>
      <c r="D199" s="77" t="s">
        <v>384</v>
      </c>
      <c r="E199" s="84" t="s">
        <v>134</v>
      </c>
      <c r="F199" s="84" t="s">
        <v>9</v>
      </c>
      <c r="G199" s="84">
        <v>5</v>
      </c>
      <c r="H199" s="84">
        <v>5</v>
      </c>
      <c r="I199" s="84" t="s">
        <v>9</v>
      </c>
      <c r="J199" s="84">
        <v>5</v>
      </c>
      <c r="K199" s="84" t="s">
        <v>9</v>
      </c>
      <c r="L199" s="84">
        <v>5</v>
      </c>
      <c r="M199" s="84" t="s">
        <v>9</v>
      </c>
      <c r="N199" s="86">
        <f>((1+H199/100)*(1+J199/100)*(1+L199/100)-1)*100</f>
        <v>15.762500000000014</v>
      </c>
    </row>
    <row r="200" spans="1:14" ht="78.75" x14ac:dyDescent="0.25">
      <c r="A200" s="90">
        <v>93</v>
      </c>
      <c r="B200" s="77" t="s">
        <v>504</v>
      </c>
      <c r="C200" s="79" t="s">
        <v>386</v>
      </c>
      <c r="D200" s="83" t="s">
        <v>387</v>
      </c>
      <c r="E200" s="77" t="s">
        <v>137</v>
      </c>
      <c r="F200" s="77" t="s">
        <v>9</v>
      </c>
      <c r="G200" s="77">
        <v>50</v>
      </c>
      <c r="H200" s="77">
        <v>50</v>
      </c>
      <c r="I200" s="77">
        <v>25</v>
      </c>
      <c r="J200" s="77">
        <v>50</v>
      </c>
      <c r="K200" s="77">
        <v>25</v>
      </c>
      <c r="L200" s="77">
        <v>50</v>
      </c>
      <c r="M200" s="77">
        <v>25</v>
      </c>
      <c r="N200" s="77">
        <f>SUM(H200+J200+L200)</f>
        <v>150</v>
      </c>
    </row>
    <row r="201" spans="1:14" ht="47.25" x14ac:dyDescent="0.25">
      <c r="A201" s="83">
        <v>94</v>
      </c>
      <c r="B201" s="83" t="s">
        <v>505</v>
      </c>
      <c r="C201" s="83" t="s">
        <v>162</v>
      </c>
      <c r="D201" s="83" t="s">
        <v>506</v>
      </c>
      <c r="E201" s="87" t="s">
        <v>137</v>
      </c>
      <c r="F201" s="87" t="s">
        <v>9</v>
      </c>
      <c r="G201" s="84">
        <v>4</v>
      </c>
      <c r="H201" s="84">
        <v>4</v>
      </c>
      <c r="I201" s="84">
        <v>2</v>
      </c>
      <c r="J201" s="84">
        <v>4</v>
      </c>
      <c r="K201" s="84">
        <v>2</v>
      </c>
      <c r="L201" s="84">
        <v>4</v>
      </c>
      <c r="M201" s="84">
        <v>2</v>
      </c>
      <c r="N201" s="77">
        <f>SUM(H201+J201+L201)</f>
        <v>12</v>
      </c>
    </row>
    <row r="205" spans="1:14" ht="23.25" customHeight="1" x14ac:dyDescent="0.25">
      <c r="B205" s="32" t="s">
        <v>473</v>
      </c>
      <c r="C205" s="29"/>
      <c r="E205" s="29"/>
      <c r="F205" s="29"/>
      <c r="G205" s="32" t="s">
        <v>474</v>
      </c>
      <c r="J205" s="29"/>
      <c r="K205" s="29"/>
      <c r="L205" s="29"/>
      <c r="M205" s="29"/>
    </row>
    <row r="206" spans="1:14" ht="23.25" customHeight="1" x14ac:dyDescent="0.25">
      <c r="B206" s="29"/>
      <c r="C206" s="29"/>
      <c r="D206" s="29"/>
      <c r="E206" s="29"/>
      <c r="F206" s="29"/>
      <c r="G206" s="29"/>
      <c r="J206" s="29"/>
      <c r="K206" s="29"/>
      <c r="L206" s="29"/>
      <c r="M206" s="29"/>
    </row>
    <row r="207" spans="1:14" ht="121.5" customHeight="1" x14ac:dyDescent="0.25"/>
  </sheetData>
  <autoFilter ref="A7:P73">
    <filterColumn colId="7" showButton="0"/>
    <filterColumn colId="8" showButton="0"/>
    <filterColumn colId="9" showButton="0"/>
    <filterColumn colId="10" showButton="0"/>
    <filterColumn colId="11" showButton="0"/>
  </autoFilter>
  <mergeCells count="79">
    <mergeCell ref="F7:F10"/>
    <mergeCell ref="G7:G10"/>
    <mergeCell ref="H7:M8"/>
    <mergeCell ref="N7:N10"/>
    <mergeCell ref="H9:I9"/>
    <mergeCell ref="J9:K9"/>
    <mergeCell ref="L9:M9"/>
    <mergeCell ref="H1:N2"/>
    <mergeCell ref="A3:N3"/>
    <mergeCell ref="A4:N4"/>
    <mergeCell ref="A5:N5"/>
    <mergeCell ref="A6:N6"/>
    <mergeCell ref="A7:A10"/>
    <mergeCell ref="B7:B10"/>
    <mergeCell ref="C7:C10"/>
    <mergeCell ref="D7:D10"/>
    <mergeCell ref="E7:E10"/>
    <mergeCell ref="A12:N12"/>
    <mergeCell ref="A18:A22"/>
    <mergeCell ref="B18:B22"/>
    <mergeCell ref="D18:D22"/>
    <mergeCell ref="E19:E22"/>
    <mergeCell ref="A28:A32"/>
    <mergeCell ref="B28:B32"/>
    <mergeCell ref="D28:D32"/>
    <mergeCell ref="E29:E32"/>
    <mergeCell ref="A36:N36"/>
    <mergeCell ref="A42:N42"/>
    <mergeCell ref="A45:A59"/>
    <mergeCell ref="B45:B59"/>
    <mergeCell ref="D45:D50"/>
    <mergeCell ref="E46:N46"/>
    <mergeCell ref="E47:E50"/>
    <mergeCell ref="D51:D56"/>
    <mergeCell ref="E52:N52"/>
    <mergeCell ref="E53:E56"/>
    <mergeCell ref="D57:D59"/>
    <mergeCell ref="A61:M61"/>
    <mergeCell ref="A64:A65"/>
    <mergeCell ref="B64:B65"/>
    <mergeCell ref="C64:C65"/>
    <mergeCell ref="A75:N75"/>
    <mergeCell ref="A84:A89"/>
    <mergeCell ref="B84:B89"/>
    <mergeCell ref="D84:D89"/>
    <mergeCell ref="E85:N85"/>
    <mergeCell ref="E86:E89"/>
    <mergeCell ref="A167:N167"/>
    <mergeCell ref="A102:A107"/>
    <mergeCell ref="B102:B107"/>
    <mergeCell ref="D102:D107"/>
    <mergeCell ref="E103:N103"/>
    <mergeCell ref="E104:E107"/>
    <mergeCell ref="B147:B152"/>
    <mergeCell ref="D147:D152"/>
    <mergeCell ref="E148:N148"/>
    <mergeCell ref="E149:E152"/>
    <mergeCell ref="A147:A152"/>
    <mergeCell ref="A137:A142"/>
    <mergeCell ref="B137:B142"/>
    <mergeCell ref="D137:D142"/>
    <mergeCell ref="E138:N138"/>
    <mergeCell ref="E139:E142"/>
    <mergeCell ref="A109:A114"/>
    <mergeCell ref="B109:B114"/>
    <mergeCell ref="D109:D114"/>
    <mergeCell ref="E110:N110"/>
    <mergeCell ref="E111:E114"/>
    <mergeCell ref="A115:A120"/>
    <mergeCell ref="B115:B120"/>
    <mergeCell ref="D115:D120"/>
    <mergeCell ref="E116:N116"/>
    <mergeCell ref="E117:E120"/>
    <mergeCell ref="A176:N176"/>
    <mergeCell ref="A181:A186"/>
    <mergeCell ref="B181:B186"/>
    <mergeCell ref="D181:D186"/>
    <mergeCell ref="E182:N182"/>
    <mergeCell ref="E183:E186"/>
  </mergeCells>
  <pageMargins left="0.11811023622047245" right="0.11811023622047245" top="0.35433070866141736" bottom="0.15748031496062992" header="0.31496062992125984" footer="0.31496062992125984"/>
  <pageSetup paperSize="9" scale="45" fitToHeight="15" orientation="landscape" r:id="rId1"/>
  <rowBreaks count="1" manualBreakCount="1">
    <brk id="136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14"/>
  <sheetViews>
    <sheetView view="pageBreakPreview" zoomScale="70" zoomScaleNormal="80" zoomScaleSheetLayoutView="70" workbookViewId="0">
      <pane ySplit="8" topLeftCell="A191" activePane="bottomLeft" state="frozen"/>
      <selection pane="bottomLeft" activeCell="F209" sqref="F209"/>
    </sheetView>
  </sheetViews>
  <sheetFormatPr defaultColWidth="9.140625" defaultRowHeight="18.75" x14ac:dyDescent="0.3"/>
  <cols>
    <col min="1" max="1" width="7.5703125" style="1" customWidth="1"/>
    <col min="2" max="2" width="86.85546875" style="2" customWidth="1"/>
    <col min="3" max="3" width="85.140625" style="2" customWidth="1"/>
    <col min="4" max="4" width="31.5703125" style="2" customWidth="1"/>
    <col min="5" max="5" width="14.140625" style="2" customWidth="1"/>
    <col min="6" max="6" width="12.7109375" style="2" customWidth="1"/>
    <col min="7" max="7" width="24.7109375" style="2" customWidth="1"/>
    <col min="8" max="11" width="16.85546875" style="2" hidden="1" customWidth="1"/>
    <col min="12" max="12" width="16.85546875" style="4" hidden="1" customWidth="1"/>
    <col min="13" max="13" width="23.28515625" style="4" customWidth="1"/>
    <col min="14" max="14" width="23" style="4" customWidth="1"/>
    <col min="15" max="15" width="23.28515625" style="4" customWidth="1"/>
    <col min="16" max="16" width="23.42578125" style="2" hidden="1" customWidth="1"/>
    <col min="17" max="17" width="24.42578125" style="2" hidden="1" customWidth="1"/>
    <col min="18" max="18" width="27.42578125" style="2" hidden="1" customWidth="1"/>
    <col min="19" max="19" width="31.42578125" style="2" customWidth="1"/>
    <col min="20" max="16384" width="9.140625" style="2"/>
  </cols>
  <sheetData>
    <row r="1" spans="1:18" x14ac:dyDescent="0.3">
      <c r="G1" s="134" t="s">
        <v>53</v>
      </c>
      <c r="H1" s="3"/>
      <c r="I1" s="3"/>
      <c r="J1" s="3"/>
      <c r="K1" s="3"/>
      <c r="L1" s="3"/>
      <c r="M1" s="133" t="s">
        <v>55</v>
      </c>
      <c r="N1" s="133"/>
      <c r="O1" s="133"/>
    </row>
    <row r="2" spans="1:18" x14ac:dyDescent="0.3">
      <c r="G2" s="134"/>
      <c r="H2" s="3"/>
      <c r="I2" s="3"/>
      <c r="J2" s="3"/>
      <c r="K2" s="3"/>
      <c r="L2" s="3"/>
      <c r="M2" s="133"/>
      <c r="N2" s="133"/>
      <c r="O2" s="133"/>
    </row>
    <row r="3" spans="1:18" x14ac:dyDescent="0.3">
      <c r="G3" s="134"/>
      <c r="H3" s="3"/>
      <c r="I3" s="3"/>
      <c r="J3" s="3"/>
      <c r="K3" s="3"/>
      <c r="L3" s="3"/>
      <c r="M3" s="133"/>
      <c r="N3" s="133"/>
      <c r="O3" s="133"/>
    </row>
    <row r="4" spans="1:18" ht="27.75" customHeight="1" x14ac:dyDescent="0.3">
      <c r="A4" s="131" t="s">
        <v>35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</row>
    <row r="5" spans="1:18" ht="45.75" customHeight="1" x14ac:dyDescent="0.3">
      <c r="A5" s="132" t="s">
        <v>24</v>
      </c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</row>
    <row r="6" spans="1:18" s="11" customFormat="1" ht="27" customHeight="1" x14ac:dyDescent="0.25">
      <c r="A6" s="114" t="s">
        <v>0</v>
      </c>
      <c r="B6" s="115" t="s">
        <v>1</v>
      </c>
      <c r="C6" s="115" t="s">
        <v>114</v>
      </c>
      <c r="D6" s="115" t="s">
        <v>46</v>
      </c>
      <c r="E6" s="114"/>
      <c r="F6" s="114"/>
      <c r="G6" s="114" t="s">
        <v>2</v>
      </c>
      <c r="H6" s="114"/>
      <c r="I6" s="114"/>
      <c r="J6" s="114"/>
      <c r="K6" s="114"/>
      <c r="L6" s="114"/>
      <c r="M6" s="114"/>
      <c r="N6" s="114"/>
      <c r="O6" s="114"/>
    </row>
    <row r="7" spans="1:18" s="11" customFormat="1" ht="42.75" customHeight="1" x14ac:dyDescent="0.25">
      <c r="A7" s="114"/>
      <c r="B7" s="117"/>
      <c r="C7" s="117"/>
      <c r="D7" s="117"/>
      <c r="E7" s="99" t="s">
        <v>50</v>
      </c>
      <c r="F7" s="99" t="s">
        <v>51</v>
      </c>
      <c r="G7" s="97" t="s">
        <v>3</v>
      </c>
      <c r="H7" s="97" t="s">
        <v>22</v>
      </c>
      <c r="I7" s="97" t="s">
        <v>4</v>
      </c>
      <c r="J7" s="97" t="s">
        <v>6</v>
      </c>
      <c r="K7" s="97" t="s">
        <v>5</v>
      </c>
      <c r="L7" s="40" t="s">
        <v>23</v>
      </c>
      <c r="M7" s="41" t="s">
        <v>43</v>
      </c>
      <c r="N7" s="41" t="s">
        <v>44</v>
      </c>
      <c r="O7" s="41" t="s">
        <v>45</v>
      </c>
    </row>
    <row r="8" spans="1:18" s="9" customFormat="1" ht="16.5" x14ac:dyDescent="0.25">
      <c r="A8" s="42">
        <v>1</v>
      </c>
      <c r="B8" s="43">
        <v>2</v>
      </c>
      <c r="C8" s="43">
        <v>3</v>
      </c>
      <c r="D8" s="43">
        <v>4</v>
      </c>
      <c r="E8" s="99">
        <v>5</v>
      </c>
      <c r="F8" s="99">
        <v>6</v>
      </c>
      <c r="G8" s="43">
        <v>7</v>
      </c>
      <c r="H8" s="43">
        <v>9</v>
      </c>
      <c r="I8" s="43">
        <v>10</v>
      </c>
      <c r="J8" s="43">
        <v>11</v>
      </c>
      <c r="K8" s="43">
        <v>12</v>
      </c>
      <c r="L8" s="44">
        <v>13</v>
      </c>
      <c r="M8" s="44">
        <v>8</v>
      </c>
      <c r="N8" s="44">
        <v>9</v>
      </c>
      <c r="O8" s="44">
        <v>10</v>
      </c>
    </row>
    <row r="9" spans="1:18" s="9" customFormat="1" ht="36" customHeight="1" x14ac:dyDescent="0.25">
      <c r="A9" s="135" t="s">
        <v>8</v>
      </c>
      <c r="B9" s="136"/>
      <c r="C9" s="136"/>
      <c r="D9" s="136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7"/>
    </row>
    <row r="10" spans="1:18" s="9" customFormat="1" ht="63" x14ac:dyDescent="0.25">
      <c r="A10" s="127">
        <v>2</v>
      </c>
      <c r="B10" s="114" t="s">
        <v>397</v>
      </c>
      <c r="C10" s="97" t="s">
        <v>54</v>
      </c>
      <c r="D10" s="97" t="s">
        <v>62</v>
      </c>
      <c r="E10" s="45" t="s">
        <v>9</v>
      </c>
      <c r="F10" s="45" t="s">
        <v>9</v>
      </c>
      <c r="G10" s="46">
        <f>G14+G24+G25+G26+G27+G40+G42+G43</f>
        <v>97282227</v>
      </c>
      <c r="H10" s="46">
        <f>H15+H31+H52+H62+H76+H157</f>
        <v>0</v>
      </c>
      <c r="I10" s="46">
        <f>I15+I31+I52+I62+I76+I157</f>
        <v>0</v>
      </c>
      <c r="J10" s="46">
        <f>J15+J31+J52+J62+J76+J157</f>
        <v>0</v>
      </c>
      <c r="K10" s="46">
        <f>K15+K31+K52+K62+K76+K157</f>
        <v>0</v>
      </c>
      <c r="L10" s="46">
        <f>L15+L31+L52+L62+L76+L157</f>
        <v>0</v>
      </c>
      <c r="M10" s="46">
        <f>M14+M24+M25+M26+M27+M40+M42+M43</f>
        <v>32427409</v>
      </c>
      <c r="N10" s="46">
        <f t="shared" ref="N10:O10" si="0">N14+N24+N25+N26+N27+N40+N42+N43</f>
        <v>32427409</v>
      </c>
      <c r="O10" s="46">
        <f t="shared" si="0"/>
        <v>32427409</v>
      </c>
      <c r="P10" s="12"/>
    </row>
    <row r="11" spans="1:18" s="9" customFormat="1" ht="31.5" x14ac:dyDescent="0.25">
      <c r="A11" s="127"/>
      <c r="B11" s="114"/>
      <c r="C11" s="97" t="s">
        <v>7</v>
      </c>
      <c r="D11" s="97" t="s">
        <v>74</v>
      </c>
      <c r="E11" s="45" t="s">
        <v>9</v>
      </c>
      <c r="F11" s="45" t="s">
        <v>9</v>
      </c>
      <c r="G11" s="46">
        <f>H11+I11+J11+K11+L11+M11+N11+O11</f>
        <v>12146100</v>
      </c>
      <c r="H11" s="46"/>
      <c r="I11" s="46"/>
      <c r="J11" s="46"/>
      <c r="K11" s="46"/>
      <c r="L11" s="46">
        <f>L30</f>
        <v>0</v>
      </c>
      <c r="M11" s="46">
        <f>M30</f>
        <v>4048700</v>
      </c>
      <c r="N11" s="46">
        <f t="shared" ref="N11:O11" si="1">N30</f>
        <v>4048700</v>
      </c>
      <c r="O11" s="46">
        <f t="shared" si="1"/>
        <v>4048700</v>
      </c>
    </row>
    <row r="12" spans="1:18" s="9" customFormat="1" ht="63" x14ac:dyDescent="0.25">
      <c r="A12" s="127"/>
      <c r="B12" s="114"/>
      <c r="C12" s="97" t="s">
        <v>60</v>
      </c>
      <c r="D12" s="97" t="s">
        <v>47</v>
      </c>
      <c r="E12" s="45" t="s">
        <v>9</v>
      </c>
      <c r="F12" s="45" t="s">
        <v>9</v>
      </c>
      <c r="G12" s="46">
        <f>H12+I12+J12+K12+L12</f>
        <v>0</v>
      </c>
      <c r="H12" s="46"/>
      <c r="I12" s="46"/>
      <c r="J12" s="46"/>
      <c r="K12" s="46"/>
      <c r="L12" s="47">
        <v>0</v>
      </c>
      <c r="M12" s="47">
        <v>0</v>
      </c>
      <c r="N12" s="47">
        <v>0</v>
      </c>
      <c r="O12" s="47">
        <v>0</v>
      </c>
    </row>
    <row r="13" spans="1:18" s="9" customFormat="1" ht="29.25" customHeight="1" x14ac:dyDescent="0.25">
      <c r="A13" s="100">
        <v>3</v>
      </c>
      <c r="B13" s="48" t="s">
        <v>113</v>
      </c>
      <c r="C13" s="97"/>
      <c r="D13" s="97" t="s">
        <v>10</v>
      </c>
      <c r="E13" s="45" t="s">
        <v>9</v>
      </c>
      <c r="F13" s="45" t="s">
        <v>9</v>
      </c>
      <c r="G13" s="49">
        <f>M13+N13+O13</f>
        <v>109428327</v>
      </c>
      <c r="H13" s="49"/>
      <c r="I13" s="49"/>
      <c r="J13" s="49"/>
      <c r="K13" s="49">
        <f>SUM(K10,K11)</f>
        <v>0</v>
      </c>
      <c r="L13" s="49">
        <f>SUM(L10,L11)</f>
        <v>0</v>
      </c>
      <c r="M13" s="49">
        <f t="shared" ref="M13:O13" si="2">SUM(M10,M11)</f>
        <v>36476109</v>
      </c>
      <c r="N13" s="49">
        <f t="shared" si="2"/>
        <v>36476109</v>
      </c>
      <c r="O13" s="49">
        <f t="shared" si="2"/>
        <v>36476109</v>
      </c>
    </row>
    <row r="14" spans="1:18" s="9" customFormat="1" ht="63" x14ac:dyDescent="0.25">
      <c r="A14" s="100">
        <v>4</v>
      </c>
      <c r="B14" s="101" t="s">
        <v>398</v>
      </c>
      <c r="C14" s="97" t="s">
        <v>76</v>
      </c>
      <c r="D14" s="97" t="s">
        <v>63</v>
      </c>
      <c r="E14" s="45" t="s">
        <v>9</v>
      </c>
      <c r="F14" s="45" t="s">
        <v>9</v>
      </c>
      <c r="G14" s="50">
        <f>H14+I14+J14+K14+L14+M14+N14+O14</f>
        <v>3243432</v>
      </c>
      <c r="H14" s="50"/>
      <c r="I14" s="50"/>
      <c r="J14" s="50"/>
      <c r="K14" s="50"/>
      <c r="L14" s="51">
        <f>L15</f>
        <v>0</v>
      </c>
      <c r="M14" s="51">
        <f t="shared" ref="M14:O14" si="3">M15</f>
        <v>1081144</v>
      </c>
      <c r="N14" s="51">
        <f t="shared" si="3"/>
        <v>1081144</v>
      </c>
      <c r="O14" s="51">
        <f t="shared" si="3"/>
        <v>1081144</v>
      </c>
    </row>
    <row r="15" spans="1:18" s="9" customFormat="1" ht="63" x14ac:dyDescent="0.25">
      <c r="A15" s="100">
        <v>5</v>
      </c>
      <c r="B15" s="101" t="s">
        <v>399</v>
      </c>
      <c r="C15" s="97" t="s">
        <v>66</v>
      </c>
      <c r="D15" s="97" t="s">
        <v>63</v>
      </c>
      <c r="E15" s="45" t="s">
        <v>9</v>
      </c>
      <c r="F15" s="45" t="s">
        <v>9</v>
      </c>
      <c r="G15" s="52">
        <f t="shared" ref="G15:G16" si="4">H15+I15+J15+K15+L15+M15+N15+O15</f>
        <v>3243432</v>
      </c>
      <c r="H15" s="52"/>
      <c r="I15" s="52"/>
      <c r="J15" s="52"/>
      <c r="K15" s="52"/>
      <c r="L15" s="53">
        <f>L16+L17+L18</f>
        <v>0</v>
      </c>
      <c r="M15" s="53">
        <f>M16+M17+M18+M23</f>
        <v>1081144</v>
      </c>
      <c r="N15" s="53">
        <f t="shared" ref="N15:O15" si="5">N16+N17+N18+N23</f>
        <v>1081144</v>
      </c>
      <c r="O15" s="53">
        <f t="shared" si="5"/>
        <v>1081144</v>
      </c>
    </row>
    <row r="16" spans="1:18" s="9" customFormat="1" ht="42" customHeight="1" x14ac:dyDescent="0.25">
      <c r="A16" s="100">
        <v>6</v>
      </c>
      <c r="B16" s="101" t="s">
        <v>400</v>
      </c>
      <c r="C16" s="97" t="s">
        <v>11</v>
      </c>
      <c r="D16" s="97" t="s">
        <v>63</v>
      </c>
      <c r="E16" s="45" t="s">
        <v>9</v>
      </c>
      <c r="F16" s="45" t="s">
        <v>9</v>
      </c>
      <c r="G16" s="52">
        <f t="shared" si="4"/>
        <v>48672</v>
      </c>
      <c r="H16" s="52"/>
      <c r="I16" s="52"/>
      <c r="J16" s="52"/>
      <c r="K16" s="52"/>
      <c r="L16" s="53"/>
      <c r="M16" s="53">
        <v>16224</v>
      </c>
      <c r="N16" s="53">
        <f t="shared" ref="N16:O16" si="6">M16</f>
        <v>16224</v>
      </c>
      <c r="O16" s="53">
        <f t="shared" si="6"/>
        <v>16224</v>
      </c>
      <c r="P16" s="12">
        <f>M16+M23+M51+M66+M67+M71+M72+M74+M75</f>
        <v>30729224</v>
      </c>
      <c r="Q16" s="12">
        <f t="shared" ref="Q16:R16" si="7">N16+N23+N51+N66+N67+N71+N72+N74+N75</f>
        <v>30729224</v>
      </c>
      <c r="R16" s="12">
        <f t="shared" si="7"/>
        <v>30729224</v>
      </c>
    </row>
    <row r="17" spans="1:17" s="9" customFormat="1" ht="63" x14ac:dyDescent="0.25">
      <c r="A17" s="100">
        <v>7</v>
      </c>
      <c r="B17" s="101" t="s">
        <v>178</v>
      </c>
      <c r="C17" s="97" t="s">
        <v>12</v>
      </c>
      <c r="D17" s="97" t="s">
        <v>63</v>
      </c>
      <c r="E17" s="45" t="s">
        <v>9</v>
      </c>
      <c r="F17" s="45" t="s">
        <v>9</v>
      </c>
      <c r="G17" s="52">
        <f t="shared" ref="G17:G23" si="8">H17+I17+J17+K17+L17+M17+N17+O17</f>
        <v>1200000</v>
      </c>
      <c r="H17" s="54"/>
      <c r="I17" s="54"/>
      <c r="J17" s="55"/>
      <c r="K17" s="54"/>
      <c r="L17" s="56"/>
      <c r="M17" s="56">
        <v>400000</v>
      </c>
      <c r="N17" s="56">
        <v>400000</v>
      </c>
      <c r="O17" s="56">
        <v>400000</v>
      </c>
      <c r="Q17" s="12">
        <f>P16-Q16</f>
        <v>0</v>
      </c>
    </row>
    <row r="18" spans="1:17" s="9" customFormat="1" ht="31.5" x14ac:dyDescent="0.25">
      <c r="A18" s="127">
        <v>8</v>
      </c>
      <c r="B18" s="128" t="s">
        <v>401</v>
      </c>
      <c r="C18" s="97" t="s">
        <v>30</v>
      </c>
      <c r="D18" s="97" t="s">
        <v>63</v>
      </c>
      <c r="E18" s="45" t="s">
        <v>9</v>
      </c>
      <c r="F18" s="45" t="s">
        <v>9</v>
      </c>
      <c r="G18" s="52">
        <f t="shared" si="8"/>
        <v>1994760</v>
      </c>
      <c r="H18" s="52"/>
      <c r="I18" s="52"/>
      <c r="J18" s="52"/>
      <c r="K18" s="52"/>
      <c r="L18" s="53"/>
      <c r="M18" s="53">
        <f>M19+M20+M21+M22</f>
        <v>664920</v>
      </c>
      <c r="N18" s="53">
        <f t="shared" ref="N18:O18" si="9">N19+N20+N21+N22</f>
        <v>664920</v>
      </c>
      <c r="O18" s="53">
        <f t="shared" si="9"/>
        <v>664920</v>
      </c>
    </row>
    <row r="19" spans="1:17" s="9" customFormat="1" ht="27.75" customHeight="1" x14ac:dyDescent="0.25">
      <c r="A19" s="127"/>
      <c r="B19" s="128"/>
      <c r="C19" s="97" t="s">
        <v>334</v>
      </c>
      <c r="D19" s="114" t="s">
        <v>63</v>
      </c>
      <c r="E19" s="45" t="s">
        <v>9</v>
      </c>
      <c r="F19" s="45" t="s">
        <v>9</v>
      </c>
      <c r="G19" s="52">
        <f t="shared" si="8"/>
        <v>481650</v>
      </c>
      <c r="H19" s="52"/>
      <c r="I19" s="54"/>
      <c r="J19" s="54"/>
      <c r="K19" s="54"/>
      <c r="L19" s="53"/>
      <c r="M19" s="53">
        <v>160550</v>
      </c>
      <c r="N19" s="53">
        <f>M19</f>
        <v>160550</v>
      </c>
      <c r="O19" s="53">
        <f>N19</f>
        <v>160550</v>
      </c>
    </row>
    <row r="20" spans="1:17" s="9" customFormat="1" ht="27.75" customHeight="1" x14ac:dyDescent="0.25">
      <c r="A20" s="127"/>
      <c r="B20" s="128"/>
      <c r="C20" s="97" t="s">
        <v>97</v>
      </c>
      <c r="D20" s="114"/>
      <c r="E20" s="45" t="s">
        <v>9</v>
      </c>
      <c r="F20" s="45" t="s">
        <v>9</v>
      </c>
      <c r="G20" s="52">
        <f t="shared" si="8"/>
        <v>501930</v>
      </c>
      <c r="H20" s="52"/>
      <c r="I20" s="54"/>
      <c r="J20" s="54"/>
      <c r="K20" s="54"/>
      <c r="L20" s="53"/>
      <c r="M20" s="53">
        <v>167310</v>
      </c>
      <c r="N20" s="53">
        <v>167310</v>
      </c>
      <c r="O20" s="53">
        <v>167310</v>
      </c>
    </row>
    <row r="21" spans="1:17" s="9" customFormat="1" ht="27.75" customHeight="1" x14ac:dyDescent="0.25">
      <c r="A21" s="127"/>
      <c r="B21" s="128"/>
      <c r="C21" s="97" t="s">
        <v>98</v>
      </c>
      <c r="D21" s="114"/>
      <c r="E21" s="45" t="s">
        <v>9</v>
      </c>
      <c r="F21" s="45" t="s">
        <v>9</v>
      </c>
      <c r="G21" s="52">
        <f t="shared" si="8"/>
        <v>534600</v>
      </c>
      <c r="H21" s="52"/>
      <c r="I21" s="54"/>
      <c r="J21" s="54"/>
      <c r="K21" s="54"/>
      <c r="L21" s="53"/>
      <c r="M21" s="53">
        <v>178200</v>
      </c>
      <c r="N21" s="53">
        <v>178200</v>
      </c>
      <c r="O21" s="53">
        <v>178200</v>
      </c>
    </row>
    <row r="22" spans="1:17" s="9" customFormat="1" ht="27.75" customHeight="1" x14ac:dyDescent="0.25">
      <c r="A22" s="127"/>
      <c r="B22" s="128"/>
      <c r="C22" s="97" t="s">
        <v>147</v>
      </c>
      <c r="D22" s="114"/>
      <c r="E22" s="45" t="s">
        <v>9</v>
      </c>
      <c r="F22" s="45" t="s">
        <v>9</v>
      </c>
      <c r="G22" s="52">
        <f t="shared" si="8"/>
        <v>476580</v>
      </c>
      <c r="H22" s="52"/>
      <c r="I22" s="54"/>
      <c r="J22" s="54"/>
      <c r="K22" s="54"/>
      <c r="L22" s="53">
        <f t="shared" ref="L22" si="10">I22</f>
        <v>0</v>
      </c>
      <c r="M22" s="53">
        <f>158860</f>
        <v>158860</v>
      </c>
      <c r="N22" s="53">
        <f>M22</f>
        <v>158860</v>
      </c>
      <c r="O22" s="53">
        <f>N22</f>
        <v>158860</v>
      </c>
    </row>
    <row r="23" spans="1:17" s="9" customFormat="1" ht="31.5" hidden="1" x14ac:dyDescent="0.25">
      <c r="A23" s="100">
        <v>9</v>
      </c>
      <c r="B23" s="48" t="s">
        <v>402</v>
      </c>
      <c r="C23" s="97" t="s">
        <v>104</v>
      </c>
      <c r="D23" s="97" t="s">
        <v>63</v>
      </c>
      <c r="E23" s="45" t="s">
        <v>9</v>
      </c>
      <c r="F23" s="45" t="s">
        <v>9</v>
      </c>
      <c r="G23" s="52">
        <f t="shared" si="8"/>
        <v>0</v>
      </c>
      <c r="H23" s="52"/>
      <c r="I23" s="54"/>
      <c r="J23" s="54"/>
      <c r="K23" s="54"/>
      <c r="L23" s="53"/>
      <c r="M23" s="53">
        <v>0</v>
      </c>
      <c r="N23" s="53">
        <f>M23</f>
        <v>0</v>
      </c>
      <c r="O23" s="53">
        <f>N23</f>
        <v>0</v>
      </c>
      <c r="P23" s="12"/>
    </row>
    <row r="24" spans="1:17" s="9" customFormat="1" ht="47.25" x14ac:dyDescent="0.25">
      <c r="A24" s="100">
        <v>10</v>
      </c>
      <c r="B24" s="101" t="s">
        <v>403</v>
      </c>
      <c r="C24" s="97" t="s">
        <v>102</v>
      </c>
      <c r="D24" s="97" t="s">
        <v>63</v>
      </c>
      <c r="E24" s="45" t="s">
        <v>9</v>
      </c>
      <c r="F24" s="45" t="s">
        <v>9</v>
      </c>
      <c r="G24" s="52">
        <f t="shared" ref="G24:G25" si="11">H24+I24+J24+K24+L24+M24+N24+O24</f>
        <v>2178000</v>
      </c>
      <c r="H24" s="52"/>
      <c r="I24" s="52"/>
      <c r="J24" s="52"/>
      <c r="K24" s="52"/>
      <c r="L24" s="52">
        <f t="shared" ref="L24:O24" si="12">L45</f>
        <v>0</v>
      </c>
      <c r="M24" s="52">
        <f t="shared" si="12"/>
        <v>726000</v>
      </c>
      <c r="N24" s="52">
        <f t="shared" si="12"/>
        <v>726000</v>
      </c>
      <c r="O24" s="52">
        <f t="shared" si="12"/>
        <v>726000</v>
      </c>
    </row>
    <row r="25" spans="1:17" s="9" customFormat="1" ht="78.75" x14ac:dyDescent="0.25">
      <c r="A25" s="100">
        <v>11</v>
      </c>
      <c r="B25" s="101" t="s">
        <v>404</v>
      </c>
      <c r="C25" s="97" t="s">
        <v>52</v>
      </c>
      <c r="D25" s="97" t="s">
        <v>63</v>
      </c>
      <c r="E25" s="45" t="s">
        <v>9</v>
      </c>
      <c r="F25" s="45" t="s">
        <v>9</v>
      </c>
      <c r="G25" s="52">
        <f t="shared" si="11"/>
        <v>510000</v>
      </c>
      <c r="H25" s="52"/>
      <c r="I25" s="52"/>
      <c r="J25" s="52"/>
      <c r="K25" s="52"/>
      <c r="L25" s="52">
        <f t="shared" ref="L25:O25" si="13">L54</f>
        <v>0</v>
      </c>
      <c r="M25" s="52">
        <f t="shared" si="13"/>
        <v>170000</v>
      </c>
      <c r="N25" s="52">
        <f t="shared" si="13"/>
        <v>170000</v>
      </c>
      <c r="O25" s="52">
        <f t="shared" si="13"/>
        <v>170000</v>
      </c>
    </row>
    <row r="26" spans="1:17" s="9" customFormat="1" ht="63" x14ac:dyDescent="0.25">
      <c r="A26" s="100">
        <v>12</v>
      </c>
      <c r="B26" s="101" t="s">
        <v>405</v>
      </c>
      <c r="C26" s="97" t="s">
        <v>77</v>
      </c>
      <c r="D26" s="97" t="s">
        <v>63</v>
      </c>
      <c r="E26" s="45" t="s">
        <v>9</v>
      </c>
      <c r="F26" s="45" t="s">
        <v>9</v>
      </c>
      <c r="G26" s="52">
        <f>H26+I26+J26+K26+L26+M26+N26+O26</f>
        <v>90090000</v>
      </c>
      <c r="H26" s="52"/>
      <c r="I26" s="50"/>
      <c r="J26" s="52"/>
      <c r="K26" s="52"/>
      <c r="L26" s="53">
        <f>L64</f>
        <v>0</v>
      </c>
      <c r="M26" s="53">
        <f t="shared" ref="M26:O26" si="14">M64</f>
        <v>30030000</v>
      </c>
      <c r="N26" s="53">
        <f>N64</f>
        <v>30030000</v>
      </c>
      <c r="O26" s="53">
        <f t="shared" si="14"/>
        <v>30030000</v>
      </c>
    </row>
    <row r="27" spans="1:17" s="9" customFormat="1" ht="78.75" x14ac:dyDescent="0.25">
      <c r="A27" s="127">
        <v>13</v>
      </c>
      <c r="B27" s="130" t="s">
        <v>406</v>
      </c>
      <c r="C27" s="97" t="s">
        <v>78</v>
      </c>
      <c r="D27" s="97" t="s">
        <v>63</v>
      </c>
      <c r="E27" s="45" t="s">
        <v>9</v>
      </c>
      <c r="F27" s="45" t="s">
        <v>9</v>
      </c>
      <c r="G27" s="52">
        <f>H27+I27+J27+K27+L27+M27+N27+O27</f>
        <v>1026795</v>
      </c>
      <c r="H27" s="52"/>
      <c r="I27" s="52"/>
      <c r="J27" s="52"/>
      <c r="K27" s="52"/>
      <c r="L27" s="52">
        <f t="shared" ref="L27:O27" si="15">L31+L78</f>
        <v>0</v>
      </c>
      <c r="M27" s="52">
        <f t="shared" si="15"/>
        <v>342265</v>
      </c>
      <c r="N27" s="52">
        <f>N31+N78</f>
        <v>342265</v>
      </c>
      <c r="O27" s="52">
        <f t="shared" si="15"/>
        <v>342265</v>
      </c>
    </row>
    <row r="28" spans="1:17" s="9" customFormat="1" ht="31.5" x14ac:dyDescent="0.25">
      <c r="A28" s="127"/>
      <c r="B28" s="130"/>
      <c r="C28" s="97" t="s">
        <v>7</v>
      </c>
      <c r="D28" s="97" t="s">
        <v>74</v>
      </c>
      <c r="E28" s="40" t="s">
        <v>9</v>
      </c>
      <c r="F28" s="40" t="s">
        <v>9</v>
      </c>
      <c r="G28" s="52">
        <f>H28+I28+J28+K28+L28+M28+N28+O28</f>
        <v>12146100</v>
      </c>
      <c r="H28" s="52"/>
      <c r="I28" s="52"/>
      <c r="J28" s="52"/>
      <c r="K28" s="52"/>
      <c r="L28" s="53"/>
      <c r="M28" s="53">
        <f t="shared" ref="M28:O28" si="16">M30</f>
        <v>4048700</v>
      </c>
      <c r="N28" s="53">
        <f t="shared" si="16"/>
        <v>4048700</v>
      </c>
      <c r="O28" s="53">
        <f t="shared" si="16"/>
        <v>4048700</v>
      </c>
    </row>
    <row r="29" spans="1:17" s="9" customFormat="1" ht="72.75" customHeight="1" x14ac:dyDescent="0.25">
      <c r="A29" s="127"/>
      <c r="B29" s="130"/>
      <c r="C29" s="97" t="s">
        <v>38</v>
      </c>
      <c r="D29" s="97" t="s">
        <v>61</v>
      </c>
      <c r="E29" s="40" t="s">
        <v>9</v>
      </c>
      <c r="F29" s="40" t="s">
        <v>9</v>
      </c>
      <c r="G29" s="52">
        <f>H29+I29+J29+K29+L29+M29+N29+O29</f>
        <v>0</v>
      </c>
      <c r="H29" s="53"/>
      <c r="I29" s="53"/>
      <c r="J29" s="52"/>
      <c r="K29" s="52"/>
      <c r="L29" s="53"/>
      <c r="M29" s="53">
        <v>0</v>
      </c>
      <c r="N29" s="53">
        <v>0</v>
      </c>
      <c r="O29" s="53">
        <v>0</v>
      </c>
    </row>
    <row r="30" spans="1:17" s="9" customFormat="1" ht="31.5" x14ac:dyDescent="0.25">
      <c r="A30" s="127">
        <v>14</v>
      </c>
      <c r="B30" s="128" t="s">
        <v>407</v>
      </c>
      <c r="C30" s="114" t="s">
        <v>7</v>
      </c>
      <c r="D30" s="97" t="s">
        <v>74</v>
      </c>
      <c r="E30" s="40" t="s">
        <v>9</v>
      </c>
      <c r="F30" s="40" t="s">
        <v>9</v>
      </c>
      <c r="G30" s="53">
        <f>K30+J30+I30+H30+L30+M30+N30+O30</f>
        <v>12146100</v>
      </c>
      <c r="H30" s="53"/>
      <c r="I30" s="56"/>
      <c r="J30" s="54"/>
      <c r="K30" s="55"/>
      <c r="L30" s="53"/>
      <c r="M30" s="53">
        <f t="shared" ref="M30:O30" si="17">M32+M34+M36+M38</f>
        <v>4048700</v>
      </c>
      <c r="N30" s="53">
        <f t="shared" si="17"/>
        <v>4048700</v>
      </c>
      <c r="O30" s="53">
        <f t="shared" si="17"/>
        <v>4048700</v>
      </c>
      <c r="P30" s="12">
        <v>4048700</v>
      </c>
    </row>
    <row r="31" spans="1:17" s="9" customFormat="1" ht="31.5" x14ac:dyDescent="0.25">
      <c r="A31" s="127"/>
      <c r="B31" s="128"/>
      <c r="C31" s="114"/>
      <c r="D31" s="97" t="s">
        <v>63</v>
      </c>
      <c r="E31" s="40" t="s">
        <v>9</v>
      </c>
      <c r="F31" s="40" t="s">
        <v>9</v>
      </c>
      <c r="G31" s="53">
        <f>K31+J31+I31+H31+L31+M31+N31+O31</f>
        <v>576795</v>
      </c>
      <c r="H31" s="53"/>
      <c r="I31" s="56"/>
      <c r="J31" s="56"/>
      <c r="K31" s="56"/>
      <c r="L31" s="53"/>
      <c r="M31" s="53">
        <f t="shared" ref="M31:O31" si="18">M33+M35+M37+M39</f>
        <v>192265</v>
      </c>
      <c r="N31" s="53">
        <f t="shared" si="18"/>
        <v>192265</v>
      </c>
      <c r="O31" s="53">
        <f t="shared" si="18"/>
        <v>192265</v>
      </c>
      <c r="P31" s="9">
        <f>P30/4</f>
        <v>1012175</v>
      </c>
    </row>
    <row r="32" spans="1:17" s="9" customFormat="1" ht="30" customHeight="1" x14ac:dyDescent="0.25">
      <c r="A32" s="127">
        <v>15</v>
      </c>
      <c r="B32" s="128" t="s">
        <v>188</v>
      </c>
      <c r="C32" s="114" t="s">
        <v>56</v>
      </c>
      <c r="D32" s="97" t="s">
        <v>74</v>
      </c>
      <c r="E32" s="45" t="s">
        <v>9</v>
      </c>
      <c r="F32" s="45" t="s">
        <v>9</v>
      </c>
      <c r="G32" s="53">
        <f>K32+J32+I32+H32+L32+M32+N32+O32</f>
        <v>3036525</v>
      </c>
      <c r="H32" s="53"/>
      <c r="I32" s="57"/>
      <c r="J32" s="56"/>
      <c r="K32" s="56"/>
      <c r="L32" s="56"/>
      <c r="M32" s="56">
        <v>1012175</v>
      </c>
      <c r="N32" s="56">
        <f t="shared" ref="N32:O39" si="19">M32</f>
        <v>1012175</v>
      </c>
      <c r="O32" s="56">
        <f t="shared" si="19"/>
        <v>1012175</v>
      </c>
    </row>
    <row r="33" spans="1:15" s="9" customFormat="1" ht="30" customHeight="1" x14ac:dyDescent="0.25">
      <c r="A33" s="127"/>
      <c r="B33" s="128"/>
      <c r="C33" s="114"/>
      <c r="D33" s="97" t="s">
        <v>63</v>
      </c>
      <c r="E33" s="45" t="s">
        <v>9</v>
      </c>
      <c r="F33" s="45" t="s">
        <v>9</v>
      </c>
      <c r="G33" s="53">
        <f>K33+J33+I33+H33+L33+M33+N33+O33</f>
        <v>145458</v>
      </c>
      <c r="H33" s="53"/>
      <c r="I33" s="57"/>
      <c r="J33" s="56"/>
      <c r="K33" s="56"/>
      <c r="L33" s="53"/>
      <c r="M33" s="53">
        <v>48486</v>
      </c>
      <c r="N33" s="53">
        <f t="shared" si="19"/>
        <v>48486</v>
      </c>
      <c r="O33" s="53">
        <f t="shared" si="19"/>
        <v>48486</v>
      </c>
    </row>
    <row r="34" spans="1:15" s="9" customFormat="1" ht="30" customHeight="1" x14ac:dyDescent="0.25">
      <c r="A34" s="127"/>
      <c r="B34" s="128"/>
      <c r="C34" s="114" t="s">
        <v>57</v>
      </c>
      <c r="D34" s="97" t="s">
        <v>74</v>
      </c>
      <c r="E34" s="45" t="s">
        <v>9</v>
      </c>
      <c r="F34" s="45" t="s">
        <v>9</v>
      </c>
      <c r="G34" s="53">
        <f t="shared" ref="G34" si="20">K34+J34+I34+H34+L34+M34+N34+O34</f>
        <v>3036525</v>
      </c>
      <c r="H34" s="53"/>
      <c r="I34" s="57"/>
      <c r="J34" s="56"/>
      <c r="K34" s="56"/>
      <c r="L34" s="53"/>
      <c r="M34" s="56">
        <v>1012175</v>
      </c>
      <c r="N34" s="56">
        <f t="shared" si="19"/>
        <v>1012175</v>
      </c>
      <c r="O34" s="56">
        <f t="shared" si="19"/>
        <v>1012175</v>
      </c>
    </row>
    <row r="35" spans="1:15" s="9" customFormat="1" ht="30" customHeight="1" x14ac:dyDescent="0.25">
      <c r="A35" s="127"/>
      <c r="B35" s="128"/>
      <c r="C35" s="114"/>
      <c r="D35" s="97" t="s">
        <v>63</v>
      </c>
      <c r="E35" s="45" t="s">
        <v>9</v>
      </c>
      <c r="F35" s="45" t="s">
        <v>9</v>
      </c>
      <c r="G35" s="53">
        <f>K35+J35+I35+H35+L35+M35+N35+O35</f>
        <v>150336</v>
      </c>
      <c r="H35" s="53"/>
      <c r="I35" s="57"/>
      <c r="J35" s="56"/>
      <c r="K35" s="56"/>
      <c r="L35" s="53"/>
      <c r="M35" s="53">
        <v>50112</v>
      </c>
      <c r="N35" s="53">
        <f t="shared" si="19"/>
        <v>50112</v>
      </c>
      <c r="O35" s="53">
        <f t="shared" si="19"/>
        <v>50112</v>
      </c>
    </row>
    <row r="36" spans="1:15" s="9" customFormat="1" ht="30" customHeight="1" x14ac:dyDescent="0.25">
      <c r="A36" s="127"/>
      <c r="B36" s="128"/>
      <c r="C36" s="114" t="s">
        <v>58</v>
      </c>
      <c r="D36" s="97" t="s">
        <v>74</v>
      </c>
      <c r="E36" s="45" t="s">
        <v>9</v>
      </c>
      <c r="F36" s="45" t="s">
        <v>9</v>
      </c>
      <c r="G36" s="53">
        <f>K36+J36+I36+H36+L36+M36+N36+O36</f>
        <v>3036525</v>
      </c>
      <c r="H36" s="53"/>
      <c r="I36" s="57"/>
      <c r="J36" s="56"/>
      <c r="K36" s="56"/>
      <c r="L36" s="53"/>
      <c r="M36" s="56">
        <v>1012175</v>
      </c>
      <c r="N36" s="56">
        <f t="shared" si="19"/>
        <v>1012175</v>
      </c>
      <c r="O36" s="56">
        <f t="shared" si="19"/>
        <v>1012175</v>
      </c>
    </row>
    <row r="37" spans="1:15" s="9" customFormat="1" ht="30" customHeight="1" x14ac:dyDescent="0.25">
      <c r="A37" s="127"/>
      <c r="B37" s="128"/>
      <c r="C37" s="114"/>
      <c r="D37" s="97" t="s">
        <v>63</v>
      </c>
      <c r="E37" s="45" t="s">
        <v>9</v>
      </c>
      <c r="F37" s="45" t="s">
        <v>9</v>
      </c>
      <c r="G37" s="53">
        <f>K37+J37+I37+H37+L37+M37+N37+O37</f>
        <v>139305</v>
      </c>
      <c r="H37" s="53"/>
      <c r="I37" s="57"/>
      <c r="J37" s="56"/>
      <c r="K37" s="56"/>
      <c r="L37" s="53"/>
      <c r="M37" s="53">
        <v>46435</v>
      </c>
      <c r="N37" s="53">
        <f t="shared" si="19"/>
        <v>46435</v>
      </c>
      <c r="O37" s="53">
        <f t="shared" si="19"/>
        <v>46435</v>
      </c>
    </row>
    <row r="38" spans="1:15" s="9" customFormat="1" ht="30" customHeight="1" x14ac:dyDescent="0.25">
      <c r="A38" s="127"/>
      <c r="B38" s="128"/>
      <c r="C38" s="114" t="s">
        <v>59</v>
      </c>
      <c r="D38" s="97" t="s">
        <v>74</v>
      </c>
      <c r="E38" s="45" t="s">
        <v>9</v>
      </c>
      <c r="F38" s="45" t="s">
        <v>9</v>
      </c>
      <c r="G38" s="53">
        <f t="shared" ref="G38" si="21">K38+J38+I38+H38+L38+M38+N38+O38</f>
        <v>3036525</v>
      </c>
      <c r="H38" s="53"/>
      <c r="I38" s="57"/>
      <c r="J38" s="56"/>
      <c r="K38" s="56"/>
      <c r="L38" s="53"/>
      <c r="M38" s="56">
        <v>1012175</v>
      </c>
      <c r="N38" s="56">
        <f t="shared" si="19"/>
        <v>1012175</v>
      </c>
      <c r="O38" s="56">
        <f t="shared" si="19"/>
        <v>1012175</v>
      </c>
    </row>
    <row r="39" spans="1:15" s="9" customFormat="1" ht="30" customHeight="1" x14ac:dyDescent="0.25">
      <c r="A39" s="127"/>
      <c r="B39" s="128"/>
      <c r="C39" s="114"/>
      <c r="D39" s="97" t="s">
        <v>63</v>
      </c>
      <c r="E39" s="45" t="s">
        <v>9</v>
      </c>
      <c r="F39" s="45" t="s">
        <v>9</v>
      </c>
      <c r="G39" s="53">
        <f>K39+J39+I39+H39+L39+M39+N39+O39</f>
        <v>141696</v>
      </c>
      <c r="H39" s="53"/>
      <c r="I39" s="57"/>
      <c r="J39" s="56"/>
      <c r="K39" s="56"/>
      <c r="L39" s="53"/>
      <c r="M39" s="53">
        <v>47232</v>
      </c>
      <c r="N39" s="53">
        <f t="shared" si="19"/>
        <v>47232</v>
      </c>
      <c r="O39" s="53">
        <f t="shared" si="19"/>
        <v>47232</v>
      </c>
    </row>
    <row r="40" spans="1:15" s="9" customFormat="1" ht="47.25" x14ac:dyDescent="0.25">
      <c r="A40" s="127">
        <v>16</v>
      </c>
      <c r="B40" s="128" t="s">
        <v>408</v>
      </c>
      <c r="C40" s="97" t="s">
        <v>75</v>
      </c>
      <c r="D40" s="97" t="s">
        <v>63</v>
      </c>
      <c r="E40" s="45" t="s">
        <v>9</v>
      </c>
      <c r="F40" s="45" t="s">
        <v>9</v>
      </c>
      <c r="G40" s="53">
        <f>K40+J40+I40+H40+L40+M40+N40+O40</f>
        <v>90000</v>
      </c>
      <c r="H40" s="53"/>
      <c r="I40" s="53"/>
      <c r="J40" s="53"/>
      <c r="K40" s="53"/>
      <c r="L40" s="53">
        <f t="shared" ref="L40:O40" si="22">L105</f>
        <v>0</v>
      </c>
      <c r="M40" s="53">
        <f>M105</f>
        <v>30000</v>
      </c>
      <c r="N40" s="53">
        <f t="shared" si="22"/>
        <v>30000</v>
      </c>
      <c r="O40" s="53">
        <f t="shared" si="22"/>
        <v>30000</v>
      </c>
    </row>
    <row r="41" spans="1:15" s="9" customFormat="1" ht="38.25" customHeight="1" x14ac:dyDescent="0.25">
      <c r="A41" s="127"/>
      <c r="B41" s="128"/>
      <c r="C41" s="97" t="s">
        <v>14</v>
      </c>
      <c r="D41" s="97" t="s">
        <v>47</v>
      </c>
      <c r="E41" s="45" t="s">
        <v>9</v>
      </c>
      <c r="F41" s="45" t="s">
        <v>9</v>
      </c>
      <c r="G41" s="53">
        <f t="shared" ref="G41" si="23">K41+J41+I41+H41+L41+M41+N41+O41</f>
        <v>0</v>
      </c>
      <c r="H41" s="53"/>
      <c r="I41" s="53"/>
      <c r="J41" s="53"/>
      <c r="K41" s="53"/>
      <c r="L41" s="53">
        <v>0</v>
      </c>
      <c r="M41" s="53">
        <v>0</v>
      </c>
      <c r="N41" s="53">
        <v>0</v>
      </c>
      <c r="O41" s="53">
        <v>0</v>
      </c>
    </row>
    <row r="42" spans="1:15" s="9" customFormat="1" ht="47.25" x14ac:dyDescent="0.25">
      <c r="A42" s="100">
        <v>17</v>
      </c>
      <c r="B42" s="101" t="s">
        <v>409</v>
      </c>
      <c r="C42" s="97" t="s">
        <v>64</v>
      </c>
      <c r="D42" s="97" t="s">
        <v>63</v>
      </c>
      <c r="E42" s="45" t="s">
        <v>9</v>
      </c>
      <c r="F42" s="45" t="s">
        <v>9</v>
      </c>
      <c r="G42" s="53">
        <f>K42+J42+I42+H42+L42+M42+N42+O42</f>
        <v>144000</v>
      </c>
      <c r="H42" s="53"/>
      <c r="I42" s="53"/>
      <c r="J42" s="53"/>
      <c r="K42" s="53"/>
      <c r="L42" s="53">
        <f t="shared" ref="L42:O42" si="24">L126</f>
        <v>0</v>
      </c>
      <c r="M42" s="53">
        <f t="shared" si="24"/>
        <v>48000</v>
      </c>
      <c r="N42" s="53">
        <f>N126</f>
        <v>48000</v>
      </c>
      <c r="O42" s="53">
        <f t="shared" si="24"/>
        <v>48000</v>
      </c>
    </row>
    <row r="43" spans="1:15" s="9" customFormat="1" ht="47.25" x14ac:dyDescent="0.25">
      <c r="A43" s="100">
        <v>18</v>
      </c>
      <c r="B43" s="101" t="s">
        <v>508</v>
      </c>
      <c r="C43" s="33" t="s">
        <v>109</v>
      </c>
      <c r="D43" s="97" t="s">
        <v>63</v>
      </c>
      <c r="E43" s="45" t="s">
        <v>9</v>
      </c>
      <c r="F43" s="45" t="s">
        <v>9</v>
      </c>
      <c r="G43" s="53">
        <f>K43+J43+I43+H43+L43+M43+N43+O43</f>
        <v>0</v>
      </c>
      <c r="H43" s="53"/>
      <c r="I43" s="53"/>
      <c r="J43" s="53"/>
      <c r="K43" s="53"/>
      <c r="L43" s="53"/>
      <c r="M43" s="53">
        <f>M159</f>
        <v>0</v>
      </c>
      <c r="N43" s="53">
        <f t="shared" ref="N43:O43" si="25">N159</f>
        <v>0</v>
      </c>
      <c r="O43" s="53">
        <f t="shared" si="25"/>
        <v>0</v>
      </c>
    </row>
    <row r="44" spans="1:15" s="9" customFormat="1" ht="33" customHeight="1" x14ac:dyDescent="0.25">
      <c r="A44" s="129" t="s">
        <v>41</v>
      </c>
      <c r="B44" s="129"/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</row>
    <row r="45" spans="1:15" s="9" customFormat="1" ht="47.25" x14ac:dyDescent="0.25">
      <c r="A45" s="100">
        <v>19</v>
      </c>
      <c r="B45" s="101" t="s">
        <v>410</v>
      </c>
      <c r="C45" s="97" t="s">
        <v>65</v>
      </c>
      <c r="D45" s="97" t="s">
        <v>63</v>
      </c>
      <c r="E45" s="45" t="s">
        <v>9</v>
      </c>
      <c r="F45" s="45" t="s">
        <v>9</v>
      </c>
      <c r="G45" s="53">
        <f t="shared" ref="G45:G52" si="26">H45+I45+J45+K45+L45+M45+N45+O45</f>
        <v>2178000</v>
      </c>
      <c r="H45" s="53"/>
      <c r="I45" s="53"/>
      <c r="J45" s="53"/>
      <c r="K45" s="53"/>
      <c r="L45" s="53">
        <f>SUM(L46)</f>
        <v>0</v>
      </c>
      <c r="M45" s="53">
        <f t="shared" ref="M45:O45" si="27">SUM(M46)</f>
        <v>726000</v>
      </c>
      <c r="N45" s="53">
        <f t="shared" si="27"/>
        <v>726000</v>
      </c>
      <c r="O45" s="53">
        <f t="shared" si="27"/>
        <v>726000</v>
      </c>
    </row>
    <row r="46" spans="1:15" s="9" customFormat="1" ht="47.25" x14ac:dyDescent="0.25">
      <c r="A46" s="100">
        <v>20</v>
      </c>
      <c r="B46" s="101" t="s">
        <v>411</v>
      </c>
      <c r="C46" s="97" t="s">
        <v>65</v>
      </c>
      <c r="D46" s="97" t="s">
        <v>63</v>
      </c>
      <c r="E46" s="45" t="s">
        <v>9</v>
      </c>
      <c r="F46" s="45" t="s">
        <v>9</v>
      </c>
      <c r="G46" s="53">
        <f t="shared" si="26"/>
        <v>2178000</v>
      </c>
      <c r="H46" s="53"/>
      <c r="I46" s="53"/>
      <c r="J46" s="53"/>
      <c r="K46" s="53"/>
      <c r="L46" s="53"/>
      <c r="M46" s="53">
        <f t="shared" ref="M46:O46" si="28">M52</f>
        <v>726000</v>
      </c>
      <c r="N46" s="53">
        <f t="shared" si="28"/>
        <v>726000</v>
      </c>
      <c r="O46" s="53">
        <f t="shared" si="28"/>
        <v>726000</v>
      </c>
    </row>
    <row r="47" spans="1:15" s="9" customFormat="1" ht="47.25" x14ac:dyDescent="0.25">
      <c r="A47" s="127">
        <v>21</v>
      </c>
      <c r="B47" s="128" t="s">
        <v>196</v>
      </c>
      <c r="C47" s="97" t="s">
        <v>65</v>
      </c>
      <c r="D47" s="97" t="s">
        <v>63</v>
      </c>
      <c r="E47" s="45" t="s">
        <v>9</v>
      </c>
      <c r="F47" s="45" t="s">
        <v>9</v>
      </c>
      <c r="G47" s="53">
        <f t="shared" si="26"/>
        <v>129000</v>
      </c>
      <c r="H47" s="53"/>
      <c r="I47" s="53"/>
      <c r="J47" s="53"/>
      <c r="K47" s="53"/>
      <c r="L47" s="53"/>
      <c r="M47" s="53">
        <f>M48+M49</f>
        <v>43000</v>
      </c>
      <c r="N47" s="53">
        <f t="shared" ref="N47:O47" si="29">N48+N49</f>
        <v>43000</v>
      </c>
      <c r="O47" s="53">
        <f t="shared" si="29"/>
        <v>43000</v>
      </c>
    </row>
    <row r="48" spans="1:15" s="9" customFormat="1" ht="31.5" x14ac:dyDescent="0.25">
      <c r="A48" s="127"/>
      <c r="B48" s="128"/>
      <c r="C48" s="97" t="s">
        <v>11</v>
      </c>
      <c r="D48" s="114" t="s">
        <v>63</v>
      </c>
      <c r="E48" s="45" t="s">
        <v>9</v>
      </c>
      <c r="F48" s="45" t="s">
        <v>9</v>
      </c>
      <c r="G48" s="53">
        <f t="shared" si="26"/>
        <v>0</v>
      </c>
      <c r="H48" s="53"/>
      <c r="I48" s="53"/>
      <c r="J48" s="53"/>
      <c r="K48" s="53">
        <v>0</v>
      </c>
      <c r="L48" s="53"/>
      <c r="M48" s="53">
        <v>0</v>
      </c>
      <c r="N48" s="53">
        <v>0</v>
      </c>
      <c r="O48" s="53">
        <v>0</v>
      </c>
    </row>
    <row r="49" spans="1:17" s="9" customFormat="1" ht="31.5" x14ac:dyDescent="0.25">
      <c r="A49" s="127"/>
      <c r="B49" s="128"/>
      <c r="C49" s="97" t="s">
        <v>32</v>
      </c>
      <c r="D49" s="114"/>
      <c r="E49" s="45" t="s">
        <v>9</v>
      </c>
      <c r="F49" s="45" t="s">
        <v>9</v>
      </c>
      <c r="G49" s="53">
        <f t="shared" si="26"/>
        <v>129000</v>
      </c>
      <c r="H49" s="53"/>
      <c r="I49" s="53"/>
      <c r="J49" s="53"/>
      <c r="K49" s="53"/>
      <c r="L49" s="53"/>
      <c r="M49" s="53">
        <v>43000</v>
      </c>
      <c r="N49" s="53">
        <f>M49</f>
        <v>43000</v>
      </c>
      <c r="O49" s="53">
        <f>N49</f>
        <v>43000</v>
      </c>
    </row>
    <row r="50" spans="1:17" s="9" customFormat="1" ht="36.75" customHeight="1" x14ac:dyDescent="0.25">
      <c r="A50" s="100">
        <v>22</v>
      </c>
      <c r="B50" s="101" t="s">
        <v>412</v>
      </c>
      <c r="C50" s="97" t="s">
        <v>11</v>
      </c>
      <c r="D50" s="97" t="s">
        <v>63</v>
      </c>
      <c r="E50" s="45" t="s">
        <v>9</v>
      </c>
      <c r="F50" s="45" t="s">
        <v>9</v>
      </c>
      <c r="G50" s="53">
        <f t="shared" si="26"/>
        <v>0</v>
      </c>
      <c r="H50" s="53"/>
      <c r="I50" s="51"/>
      <c r="J50" s="53"/>
      <c r="K50" s="53"/>
      <c r="L50" s="53"/>
      <c r="M50" s="53">
        <v>0</v>
      </c>
      <c r="N50" s="53">
        <v>0</v>
      </c>
      <c r="O50" s="53">
        <v>0</v>
      </c>
    </row>
    <row r="51" spans="1:17" s="9" customFormat="1" ht="38.25" customHeight="1" x14ac:dyDescent="0.25">
      <c r="A51" s="100">
        <v>23</v>
      </c>
      <c r="B51" s="101" t="s">
        <v>348</v>
      </c>
      <c r="C51" s="97" t="s">
        <v>40</v>
      </c>
      <c r="D51" s="97" t="s">
        <v>63</v>
      </c>
      <c r="E51" s="45" t="s">
        <v>9</v>
      </c>
      <c r="F51" s="45" t="s">
        <v>9</v>
      </c>
      <c r="G51" s="53">
        <f t="shared" si="26"/>
        <v>2049000</v>
      </c>
      <c r="H51" s="53"/>
      <c r="I51" s="53"/>
      <c r="J51" s="53"/>
      <c r="K51" s="53"/>
      <c r="L51" s="53"/>
      <c r="M51" s="53">
        <v>683000</v>
      </c>
      <c r="N51" s="53">
        <f>M51</f>
        <v>683000</v>
      </c>
      <c r="O51" s="53">
        <f>N51</f>
        <v>683000</v>
      </c>
      <c r="P51" s="12"/>
    </row>
    <row r="52" spans="1:17" s="9" customFormat="1" ht="43.5" customHeight="1" x14ac:dyDescent="0.25">
      <c r="A52" s="100">
        <v>24</v>
      </c>
      <c r="B52" s="48" t="s">
        <v>112</v>
      </c>
      <c r="C52" s="101"/>
      <c r="D52" s="97" t="s">
        <v>63</v>
      </c>
      <c r="E52" s="45" t="s">
        <v>9</v>
      </c>
      <c r="F52" s="45" t="s">
        <v>9</v>
      </c>
      <c r="G52" s="47">
        <f t="shared" si="26"/>
        <v>2178000</v>
      </c>
      <c r="H52" s="47"/>
      <c r="I52" s="47"/>
      <c r="J52" s="47"/>
      <c r="K52" s="47"/>
      <c r="L52" s="47"/>
      <c r="M52" s="47">
        <f>M47+M50+M51</f>
        <v>726000</v>
      </c>
      <c r="N52" s="47">
        <f t="shared" ref="N52:O52" si="30">N47+N50+N51</f>
        <v>726000</v>
      </c>
      <c r="O52" s="47">
        <f t="shared" si="30"/>
        <v>726000</v>
      </c>
      <c r="P52" s="12">
        <f>O51+O49</f>
        <v>726000</v>
      </c>
      <c r="Q52" s="9">
        <f>P52*3</f>
        <v>2178000</v>
      </c>
    </row>
    <row r="53" spans="1:17" s="9" customFormat="1" ht="31.5" customHeight="1" x14ac:dyDescent="0.25">
      <c r="A53" s="119" t="s">
        <v>15</v>
      </c>
      <c r="B53" s="119"/>
      <c r="C53" s="119"/>
      <c r="D53" s="119"/>
      <c r="E53" s="119"/>
      <c r="F53" s="119"/>
      <c r="G53" s="119"/>
      <c r="H53" s="119"/>
      <c r="I53" s="119"/>
      <c r="J53" s="119"/>
      <c r="K53" s="119"/>
      <c r="L53" s="119"/>
      <c r="M53" s="119"/>
      <c r="N53" s="119"/>
      <c r="O53" s="119"/>
    </row>
    <row r="54" spans="1:17" s="9" customFormat="1" ht="78.75" x14ac:dyDescent="0.25">
      <c r="A54" s="100">
        <v>25</v>
      </c>
      <c r="B54" s="101" t="s">
        <v>315</v>
      </c>
      <c r="C54" s="97" t="s">
        <v>70</v>
      </c>
      <c r="D54" s="97" t="s">
        <v>63</v>
      </c>
      <c r="E54" s="45" t="s">
        <v>9</v>
      </c>
      <c r="F54" s="45" t="s">
        <v>9</v>
      </c>
      <c r="G54" s="52">
        <f>H54+I54+J54+K54+L54+M54+N54+O54</f>
        <v>510000</v>
      </c>
      <c r="H54" s="52"/>
      <c r="I54" s="53"/>
      <c r="J54" s="53"/>
      <c r="K54" s="53"/>
      <c r="L54" s="53"/>
      <c r="M54" s="53">
        <f t="shared" ref="M54:O54" si="31">M55</f>
        <v>170000</v>
      </c>
      <c r="N54" s="53">
        <f t="shared" si="31"/>
        <v>170000</v>
      </c>
      <c r="O54" s="53">
        <f t="shared" si="31"/>
        <v>170000</v>
      </c>
    </row>
    <row r="55" spans="1:17" s="9" customFormat="1" ht="31.5" x14ac:dyDescent="0.25">
      <c r="A55" s="100">
        <v>26</v>
      </c>
      <c r="B55" s="101" t="s">
        <v>413</v>
      </c>
      <c r="C55" s="97" t="s">
        <v>116</v>
      </c>
      <c r="D55" s="97" t="s">
        <v>63</v>
      </c>
      <c r="E55" s="45" t="s">
        <v>9</v>
      </c>
      <c r="F55" s="45" t="s">
        <v>9</v>
      </c>
      <c r="G55" s="52">
        <f>H55+I55+J55+K55+L55+M55+N55+O55</f>
        <v>510000</v>
      </c>
      <c r="H55" s="52"/>
      <c r="I55" s="53"/>
      <c r="J55" s="53"/>
      <c r="K55" s="53"/>
      <c r="L55" s="53"/>
      <c r="M55" s="53">
        <f t="shared" ref="M55:O55" si="32">M62</f>
        <v>170000</v>
      </c>
      <c r="N55" s="53">
        <f t="shared" si="32"/>
        <v>170000</v>
      </c>
      <c r="O55" s="53">
        <f t="shared" si="32"/>
        <v>170000</v>
      </c>
    </row>
    <row r="56" spans="1:17" s="9" customFormat="1" ht="31.5" x14ac:dyDescent="0.25">
      <c r="A56" s="127">
        <v>27</v>
      </c>
      <c r="B56" s="128" t="s">
        <v>200</v>
      </c>
      <c r="C56" s="97" t="s">
        <v>71</v>
      </c>
      <c r="D56" s="114" t="s">
        <v>63</v>
      </c>
      <c r="E56" s="45" t="s">
        <v>9</v>
      </c>
      <c r="F56" s="45" t="s">
        <v>9</v>
      </c>
      <c r="G56" s="52">
        <f t="shared" ref="G56:G60" si="33">H56+I56+J56+K56+L56+M56+N56+O56</f>
        <v>360000</v>
      </c>
      <c r="H56" s="52"/>
      <c r="I56" s="51"/>
      <c r="J56" s="53"/>
      <c r="K56" s="53"/>
      <c r="L56" s="53"/>
      <c r="M56" s="53">
        <f>M57+M59+M58+M60</f>
        <v>120000</v>
      </c>
      <c r="N56" s="53">
        <f t="shared" ref="N56:O56" si="34">N57+N59+N58+N60</f>
        <v>120000</v>
      </c>
      <c r="O56" s="53">
        <f t="shared" si="34"/>
        <v>120000</v>
      </c>
    </row>
    <row r="57" spans="1:17" s="9" customFormat="1" ht="31.5" x14ac:dyDescent="0.25">
      <c r="A57" s="127"/>
      <c r="B57" s="128"/>
      <c r="C57" s="97" t="s">
        <v>72</v>
      </c>
      <c r="D57" s="114"/>
      <c r="E57" s="101"/>
      <c r="F57" s="101"/>
      <c r="G57" s="52">
        <f t="shared" si="33"/>
        <v>90000</v>
      </c>
      <c r="H57" s="52"/>
      <c r="I57" s="56"/>
      <c r="J57" s="56"/>
      <c r="K57" s="56"/>
      <c r="L57" s="53"/>
      <c r="M57" s="53">
        <v>30000</v>
      </c>
      <c r="N57" s="53">
        <v>30000</v>
      </c>
      <c r="O57" s="53">
        <v>30000</v>
      </c>
    </row>
    <row r="58" spans="1:17" s="9" customFormat="1" ht="31.5" x14ac:dyDescent="0.25">
      <c r="A58" s="127"/>
      <c r="B58" s="128"/>
      <c r="C58" s="97" t="s">
        <v>67</v>
      </c>
      <c r="D58" s="114"/>
      <c r="E58" s="45" t="s">
        <v>9</v>
      </c>
      <c r="F58" s="45" t="s">
        <v>9</v>
      </c>
      <c r="G58" s="52">
        <f t="shared" si="33"/>
        <v>90000</v>
      </c>
      <c r="H58" s="52"/>
      <c r="I58" s="56"/>
      <c r="J58" s="56"/>
      <c r="K58" s="56"/>
      <c r="L58" s="53"/>
      <c r="M58" s="53">
        <v>30000</v>
      </c>
      <c r="N58" s="53">
        <v>30000</v>
      </c>
      <c r="O58" s="53">
        <v>30000</v>
      </c>
    </row>
    <row r="59" spans="1:17" s="9" customFormat="1" ht="31.5" x14ac:dyDescent="0.25">
      <c r="A59" s="127"/>
      <c r="B59" s="128"/>
      <c r="C59" s="97" t="s">
        <v>68</v>
      </c>
      <c r="D59" s="114"/>
      <c r="E59" s="45" t="s">
        <v>9</v>
      </c>
      <c r="F59" s="45" t="s">
        <v>9</v>
      </c>
      <c r="G59" s="52">
        <f t="shared" si="33"/>
        <v>90000</v>
      </c>
      <c r="H59" s="52"/>
      <c r="I59" s="56"/>
      <c r="J59" s="56"/>
      <c r="K59" s="56"/>
      <c r="L59" s="53"/>
      <c r="M59" s="53">
        <v>30000</v>
      </c>
      <c r="N59" s="53">
        <v>30000</v>
      </c>
      <c r="O59" s="53">
        <v>30000</v>
      </c>
    </row>
    <row r="60" spans="1:17" s="9" customFormat="1" ht="31.5" x14ac:dyDescent="0.25">
      <c r="A60" s="127"/>
      <c r="B60" s="128"/>
      <c r="C60" s="97" t="s">
        <v>69</v>
      </c>
      <c r="D60" s="114"/>
      <c r="E60" s="45" t="s">
        <v>9</v>
      </c>
      <c r="F60" s="45" t="s">
        <v>9</v>
      </c>
      <c r="G60" s="52">
        <f t="shared" si="33"/>
        <v>90000</v>
      </c>
      <c r="H60" s="52"/>
      <c r="I60" s="56"/>
      <c r="J60" s="56"/>
      <c r="K60" s="56"/>
      <c r="L60" s="53"/>
      <c r="M60" s="53">
        <v>30000</v>
      </c>
      <c r="N60" s="53">
        <f t="shared" ref="N60:O61" si="35">M60</f>
        <v>30000</v>
      </c>
      <c r="O60" s="53">
        <f t="shared" si="35"/>
        <v>30000</v>
      </c>
    </row>
    <row r="61" spans="1:17" s="9" customFormat="1" ht="31.5" x14ac:dyDescent="0.25">
      <c r="A61" s="100">
        <v>28</v>
      </c>
      <c r="B61" s="101" t="s">
        <v>414</v>
      </c>
      <c r="C61" s="97" t="s">
        <v>34</v>
      </c>
      <c r="D61" s="97" t="s">
        <v>63</v>
      </c>
      <c r="E61" s="45" t="s">
        <v>9</v>
      </c>
      <c r="F61" s="45" t="s">
        <v>9</v>
      </c>
      <c r="G61" s="52">
        <f>H61+I61+J61+K61+L61+M61+N61+O61</f>
        <v>150000</v>
      </c>
      <c r="H61" s="52"/>
      <c r="I61" s="53"/>
      <c r="J61" s="53"/>
      <c r="K61" s="53"/>
      <c r="L61" s="53"/>
      <c r="M61" s="53">
        <v>50000</v>
      </c>
      <c r="N61" s="53">
        <f t="shared" si="35"/>
        <v>50000</v>
      </c>
      <c r="O61" s="53">
        <f t="shared" si="35"/>
        <v>50000</v>
      </c>
    </row>
    <row r="62" spans="1:17" s="9" customFormat="1" ht="31.5" x14ac:dyDescent="0.25">
      <c r="A62" s="100">
        <v>29</v>
      </c>
      <c r="B62" s="48" t="s">
        <v>73</v>
      </c>
      <c r="C62" s="101"/>
      <c r="D62" s="97" t="s">
        <v>63</v>
      </c>
      <c r="E62" s="45" t="s">
        <v>9</v>
      </c>
      <c r="F62" s="45" t="s">
        <v>9</v>
      </c>
      <c r="G62" s="52">
        <f>H62+I62+J62+K62+L62+M62+N62+O62</f>
        <v>510000</v>
      </c>
      <c r="H62" s="52"/>
      <c r="I62" s="53"/>
      <c r="J62" s="53"/>
      <c r="K62" s="53"/>
      <c r="L62" s="53"/>
      <c r="M62" s="53">
        <f t="shared" ref="M62:O62" si="36">M56+M61</f>
        <v>170000</v>
      </c>
      <c r="N62" s="53">
        <f t="shared" si="36"/>
        <v>170000</v>
      </c>
      <c r="O62" s="53">
        <f t="shared" si="36"/>
        <v>170000</v>
      </c>
    </row>
    <row r="63" spans="1:17" s="9" customFormat="1" ht="36" customHeight="1" x14ac:dyDescent="0.25">
      <c r="A63" s="119" t="s">
        <v>111</v>
      </c>
      <c r="B63" s="119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</row>
    <row r="64" spans="1:17" s="9" customFormat="1" ht="63" x14ac:dyDescent="0.25">
      <c r="A64" s="100">
        <v>30</v>
      </c>
      <c r="B64" s="101" t="s">
        <v>350</v>
      </c>
      <c r="C64" s="97" t="s">
        <v>26</v>
      </c>
      <c r="D64" s="97" t="s">
        <v>63</v>
      </c>
      <c r="E64" s="45" t="s">
        <v>9</v>
      </c>
      <c r="F64" s="45" t="s">
        <v>9</v>
      </c>
      <c r="G64" s="52">
        <f>H64+I64+J64+K64+L64+M64+N64+O64</f>
        <v>90090000</v>
      </c>
      <c r="H64" s="52"/>
      <c r="I64" s="53"/>
      <c r="J64" s="53"/>
      <c r="K64" s="53"/>
      <c r="L64" s="53">
        <f>L76</f>
        <v>0</v>
      </c>
      <c r="M64" s="53">
        <f>M76</f>
        <v>30030000</v>
      </c>
      <c r="N64" s="53">
        <f t="shared" ref="N64:O64" si="37">N76</f>
        <v>30030000</v>
      </c>
      <c r="O64" s="53">
        <f t="shared" si="37"/>
        <v>30030000</v>
      </c>
    </row>
    <row r="65" spans="1:16" s="9" customFormat="1" ht="47.25" x14ac:dyDescent="0.25">
      <c r="A65" s="100">
        <v>31</v>
      </c>
      <c r="B65" s="101" t="s">
        <v>336</v>
      </c>
      <c r="C65" s="97" t="s">
        <v>25</v>
      </c>
      <c r="D65" s="97" t="s">
        <v>63</v>
      </c>
      <c r="E65" s="45" t="s">
        <v>9</v>
      </c>
      <c r="F65" s="45" t="s">
        <v>9</v>
      </c>
      <c r="G65" s="52">
        <f>H65+I65+J65+K65+L65+M65+N65+O65</f>
        <v>90000000</v>
      </c>
      <c r="H65" s="52"/>
      <c r="I65" s="53"/>
      <c r="J65" s="53"/>
      <c r="K65" s="53"/>
      <c r="L65" s="53"/>
      <c r="M65" s="53">
        <f>M66+M67</f>
        <v>30000000</v>
      </c>
      <c r="N65" s="53">
        <f t="shared" ref="N65:O65" si="38">N66</f>
        <v>30000000</v>
      </c>
      <c r="O65" s="53">
        <f t="shared" si="38"/>
        <v>30000000</v>
      </c>
    </row>
    <row r="66" spans="1:16" s="9" customFormat="1" ht="31.5" x14ac:dyDescent="0.25">
      <c r="A66" s="100">
        <v>32</v>
      </c>
      <c r="B66" s="101" t="s">
        <v>338</v>
      </c>
      <c r="C66" s="97" t="s">
        <v>26</v>
      </c>
      <c r="D66" s="97" t="s">
        <v>63</v>
      </c>
      <c r="E66" s="45" t="s">
        <v>9</v>
      </c>
      <c r="F66" s="45" t="s">
        <v>9</v>
      </c>
      <c r="G66" s="52">
        <f>H66+I66+J66+K66+L66+M66+N66+O66</f>
        <v>90000000</v>
      </c>
      <c r="H66" s="52"/>
      <c r="I66" s="53"/>
      <c r="J66" s="56"/>
      <c r="K66" s="53"/>
      <c r="L66" s="53"/>
      <c r="M66" s="53">
        <v>30000000</v>
      </c>
      <c r="N66" s="53">
        <f>M66</f>
        <v>30000000</v>
      </c>
      <c r="O66" s="53">
        <f>N66</f>
        <v>30000000</v>
      </c>
      <c r="P66" s="12"/>
    </row>
    <row r="67" spans="1:16" s="9" customFormat="1" ht="36" hidden="1" customHeight="1" x14ac:dyDescent="0.25">
      <c r="A67" s="100">
        <v>33</v>
      </c>
      <c r="B67" s="101" t="s">
        <v>355</v>
      </c>
      <c r="C67" s="97" t="s">
        <v>26</v>
      </c>
      <c r="D67" s="97" t="s">
        <v>63</v>
      </c>
      <c r="E67" s="45" t="s">
        <v>9</v>
      </c>
      <c r="F67" s="45" t="s">
        <v>9</v>
      </c>
      <c r="G67" s="52">
        <f>H67+I67+J67+K67+L67+M67+N67+O67</f>
        <v>0</v>
      </c>
      <c r="H67" s="52"/>
      <c r="I67" s="53"/>
      <c r="J67" s="56"/>
      <c r="K67" s="53"/>
      <c r="L67" s="53"/>
      <c r="M67" s="53">
        <v>0</v>
      </c>
      <c r="N67" s="53"/>
      <c r="O67" s="53"/>
      <c r="P67" s="12"/>
    </row>
    <row r="68" spans="1:16" s="9" customFormat="1" ht="63" x14ac:dyDescent="0.25">
      <c r="A68" s="100">
        <v>34</v>
      </c>
      <c r="B68" s="101" t="s">
        <v>293</v>
      </c>
      <c r="C68" s="97" t="s">
        <v>26</v>
      </c>
      <c r="D68" s="97" t="s">
        <v>47</v>
      </c>
      <c r="E68" s="45" t="s">
        <v>9</v>
      </c>
      <c r="F68" s="45" t="s">
        <v>9</v>
      </c>
      <c r="G68" s="50">
        <v>0</v>
      </c>
      <c r="H68" s="52"/>
      <c r="I68" s="53"/>
      <c r="J68" s="53"/>
      <c r="K68" s="53"/>
      <c r="L68" s="53">
        <f>L69</f>
        <v>0</v>
      </c>
      <c r="M68" s="53">
        <f t="shared" ref="M68:O68" si="39">M69</f>
        <v>0</v>
      </c>
      <c r="N68" s="53">
        <f t="shared" si="39"/>
        <v>0</v>
      </c>
      <c r="O68" s="53">
        <f t="shared" si="39"/>
        <v>0</v>
      </c>
    </row>
    <row r="69" spans="1:16" s="9" customFormat="1" ht="47.25" x14ac:dyDescent="0.25">
      <c r="A69" s="100">
        <v>35</v>
      </c>
      <c r="B69" s="101" t="s">
        <v>415</v>
      </c>
      <c r="C69" s="97" t="s">
        <v>26</v>
      </c>
      <c r="D69" s="97" t="s">
        <v>47</v>
      </c>
      <c r="E69" s="45" t="s">
        <v>9</v>
      </c>
      <c r="F69" s="45" t="s">
        <v>9</v>
      </c>
      <c r="G69" s="50">
        <v>0</v>
      </c>
      <c r="H69" s="52"/>
      <c r="I69" s="53"/>
      <c r="J69" s="53"/>
      <c r="K69" s="53"/>
      <c r="L69" s="53">
        <v>0</v>
      </c>
      <c r="M69" s="53">
        <v>0</v>
      </c>
      <c r="N69" s="53">
        <v>0</v>
      </c>
      <c r="O69" s="53">
        <v>0</v>
      </c>
    </row>
    <row r="70" spans="1:16" s="9" customFormat="1" ht="47.25" x14ac:dyDescent="0.25">
      <c r="A70" s="100">
        <v>36</v>
      </c>
      <c r="B70" s="101" t="s">
        <v>416</v>
      </c>
      <c r="C70" s="97" t="s">
        <v>11</v>
      </c>
      <c r="D70" s="97" t="s">
        <v>63</v>
      </c>
      <c r="E70" s="45" t="s">
        <v>9</v>
      </c>
      <c r="F70" s="45" t="s">
        <v>9</v>
      </c>
      <c r="G70" s="50">
        <f t="shared" ref="G70:G73" si="40">H70+I70+J70+K70+L70+M70+N70+O70</f>
        <v>90000</v>
      </c>
      <c r="H70" s="52"/>
      <c r="I70" s="53"/>
      <c r="J70" s="51"/>
      <c r="K70" s="51"/>
      <c r="L70" s="51"/>
      <c r="M70" s="51">
        <f>M71+M72+M73+M74+M75</f>
        <v>30000</v>
      </c>
      <c r="N70" s="51">
        <f t="shared" ref="N70:O70" si="41">N71+N72+N73+N74+N75</f>
        <v>30000</v>
      </c>
      <c r="O70" s="51">
        <f t="shared" si="41"/>
        <v>30000</v>
      </c>
    </row>
    <row r="71" spans="1:16" s="9" customFormat="1" ht="31.5" x14ac:dyDescent="0.25">
      <c r="A71" s="100">
        <v>37</v>
      </c>
      <c r="B71" s="101" t="s">
        <v>417</v>
      </c>
      <c r="C71" s="97" t="s">
        <v>11</v>
      </c>
      <c r="D71" s="97" t="s">
        <v>63</v>
      </c>
      <c r="E71" s="45" t="s">
        <v>9</v>
      </c>
      <c r="F71" s="45" t="s">
        <v>9</v>
      </c>
      <c r="G71" s="50">
        <f>H71+I71+J71+K71+L71+M71+N71+O71</f>
        <v>90000</v>
      </c>
      <c r="H71" s="52"/>
      <c r="I71" s="53"/>
      <c r="J71" s="53"/>
      <c r="K71" s="53"/>
      <c r="L71" s="53"/>
      <c r="M71" s="53">
        <v>30000</v>
      </c>
      <c r="N71" s="53">
        <v>30000</v>
      </c>
      <c r="O71" s="53">
        <v>30000</v>
      </c>
      <c r="P71" s="12"/>
    </row>
    <row r="72" spans="1:16" s="9" customFormat="1" ht="47.25" x14ac:dyDescent="0.25">
      <c r="A72" s="100">
        <v>38</v>
      </c>
      <c r="B72" s="101" t="s">
        <v>418</v>
      </c>
      <c r="C72" s="97" t="s">
        <v>11</v>
      </c>
      <c r="D72" s="97" t="s">
        <v>63</v>
      </c>
      <c r="E72" s="45" t="s">
        <v>9</v>
      </c>
      <c r="F72" s="45" t="s">
        <v>9</v>
      </c>
      <c r="G72" s="50">
        <f t="shared" si="40"/>
        <v>0</v>
      </c>
      <c r="H72" s="52"/>
      <c r="I72" s="53"/>
      <c r="J72" s="53"/>
      <c r="K72" s="53"/>
      <c r="L72" s="53">
        <v>0</v>
      </c>
      <c r="M72" s="53">
        <v>0</v>
      </c>
      <c r="N72" s="53">
        <v>0</v>
      </c>
      <c r="O72" s="53">
        <v>0</v>
      </c>
      <c r="P72" s="12"/>
    </row>
    <row r="73" spans="1:16" s="9" customFormat="1" ht="31.5" hidden="1" x14ac:dyDescent="0.25">
      <c r="A73" s="100">
        <v>39</v>
      </c>
      <c r="B73" s="101" t="s">
        <v>419</v>
      </c>
      <c r="C73" s="97" t="s">
        <v>11</v>
      </c>
      <c r="D73" s="97" t="s">
        <v>63</v>
      </c>
      <c r="E73" s="45" t="s">
        <v>9</v>
      </c>
      <c r="F73" s="45" t="s">
        <v>9</v>
      </c>
      <c r="G73" s="50">
        <f t="shared" si="40"/>
        <v>0</v>
      </c>
      <c r="H73" s="52"/>
      <c r="I73" s="53"/>
      <c r="J73" s="53"/>
      <c r="K73" s="51"/>
      <c r="L73" s="53">
        <v>0</v>
      </c>
      <c r="M73" s="53">
        <v>0</v>
      </c>
      <c r="N73" s="53">
        <f>M73</f>
        <v>0</v>
      </c>
      <c r="O73" s="53">
        <f>N73</f>
        <v>0</v>
      </c>
    </row>
    <row r="74" spans="1:16" s="9" customFormat="1" ht="47.25" hidden="1" x14ac:dyDescent="0.25">
      <c r="A74" s="100">
        <v>40</v>
      </c>
      <c r="B74" s="101" t="s">
        <v>420</v>
      </c>
      <c r="C74" s="97" t="s">
        <v>26</v>
      </c>
      <c r="D74" s="97" t="s">
        <v>63</v>
      </c>
      <c r="E74" s="45" t="s">
        <v>9</v>
      </c>
      <c r="F74" s="45" t="s">
        <v>9</v>
      </c>
      <c r="G74" s="50">
        <f t="shared" ref="G74:G75" si="42">H74+I74+J74+K74+L74+M74+N74+O74</f>
        <v>0</v>
      </c>
      <c r="H74" s="52"/>
      <c r="I74" s="53"/>
      <c r="J74" s="53"/>
      <c r="K74" s="51"/>
      <c r="L74" s="53">
        <v>0</v>
      </c>
      <c r="M74" s="53">
        <v>0</v>
      </c>
      <c r="N74" s="53">
        <f>M74</f>
        <v>0</v>
      </c>
      <c r="O74" s="53">
        <f>N74</f>
        <v>0</v>
      </c>
      <c r="P74" s="12"/>
    </row>
    <row r="75" spans="1:16" s="9" customFormat="1" ht="31.5" hidden="1" x14ac:dyDescent="0.25">
      <c r="A75" s="100">
        <v>41</v>
      </c>
      <c r="B75" s="101" t="s">
        <v>347</v>
      </c>
      <c r="C75" s="97" t="s">
        <v>26</v>
      </c>
      <c r="D75" s="97" t="s">
        <v>63</v>
      </c>
      <c r="E75" s="45" t="s">
        <v>9</v>
      </c>
      <c r="F75" s="45" t="s">
        <v>9</v>
      </c>
      <c r="G75" s="50">
        <f t="shared" si="42"/>
        <v>0</v>
      </c>
      <c r="H75" s="52"/>
      <c r="I75" s="53"/>
      <c r="J75" s="53"/>
      <c r="K75" s="51"/>
      <c r="L75" s="53"/>
      <c r="M75" s="53">
        <v>0</v>
      </c>
      <c r="N75" s="53"/>
      <c r="O75" s="53"/>
      <c r="P75" s="12"/>
    </row>
    <row r="76" spans="1:16" s="9" customFormat="1" ht="39.75" customHeight="1" x14ac:dyDescent="0.25">
      <c r="A76" s="100">
        <v>39</v>
      </c>
      <c r="B76" s="48" t="s">
        <v>105</v>
      </c>
      <c r="C76" s="101"/>
      <c r="D76" s="97" t="s">
        <v>63</v>
      </c>
      <c r="E76" s="45" t="s">
        <v>9</v>
      </c>
      <c r="F76" s="45" t="s">
        <v>9</v>
      </c>
      <c r="G76" s="49">
        <f>H76+I76+J76+K76+L76+M76+N76+O76</f>
        <v>90090000</v>
      </c>
      <c r="H76" s="46"/>
      <c r="I76" s="47"/>
      <c r="J76" s="47"/>
      <c r="K76" s="47"/>
      <c r="L76" s="47"/>
      <c r="M76" s="47">
        <f>M65+M68+M70</f>
        <v>30030000</v>
      </c>
      <c r="N76" s="47">
        <f t="shared" ref="N76:O76" si="43">N65+N68+N70</f>
        <v>30030000</v>
      </c>
      <c r="O76" s="47">
        <f t="shared" si="43"/>
        <v>30030000</v>
      </c>
    </row>
    <row r="77" spans="1:16" s="9" customFormat="1" ht="33.75" customHeight="1" x14ac:dyDescent="0.25">
      <c r="A77" s="129" t="s">
        <v>16</v>
      </c>
      <c r="B77" s="129"/>
      <c r="C77" s="129"/>
      <c r="D77" s="129"/>
      <c r="E77" s="129"/>
      <c r="F77" s="129"/>
      <c r="G77" s="129"/>
      <c r="H77" s="129"/>
      <c r="I77" s="129"/>
      <c r="J77" s="129"/>
      <c r="K77" s="129"/>
      <c r="L77" s="129"/>
      <c r="M77" s="129"/>
      <c r="N77" s="129"/>
      <c r="O77" s="129"/>
    </row>
    <row r="78" spans="1:16" s="9" customFormat="1" ht="78.75" x14ac:dyDescent="0.25">
      <c r="A78" s="127">
        <v>40</v>
      </c>
      <c r="B78" s="128" t="s">
        <v>421</v>
      </c>
      <c r="C78" s="97" t="s">
        <v>79</v>
      </c>
      <c r="D78" s="97" t="s">
        <v>63</v>
      </c>
      <c r="E78" s="45" t="s">
        <v>9</v>
      </c>
      <c r="F78" s="45" t="s">
        <v>9</v>
      </c>
      <c r="G78" s="52">
        <f>H78+I78+J78+K78+L78+M78+N78+O78</f>
        <v>450000</v>
      </c>
      <c r="H78" s="52"/>
      <c r="I78" s="51"/>
      <c r="J78" s="51"/>
      <c r="K78" s="51"/>
      <c r="L78" s="53">
        <f>K78</f>
        <v>0</v>
      </c>
      <c r="M78" s="53">
        <f>M81+M94</f>
        <v>150000</v>
      </c>
      <c r="N78" s="53">
        <f t="shared" ref="N78:O78" si="44">N81+N94</f>
        <v>150000</v>
      </c>
      <c r="O78" s="53">
        <f t="shared" si="44"/>
        <v>150000</v>
      </c>
    </row>
    <row r="79" spans="1:16" s="9" customFormat="1" ht="16.5" hidden="1" x14ac:dyDescent="0.25">
      <c r="A79" s="127"/>
      <c r="B79" s="128"/>
      <c r="C79" s="101" t="s">
        <v>7</v>
      </c>
      <c r="D79" s="97" t="s">
        <v>13</v>
      </c>
      <c r="E79" s="45" t="s">
        <v>9</v>
      </c>
      <c r="F79" s="45" t="s">
        <v>9</v>
      </c>
      <c r="G79" s="52">
        <f>H79+I79+J79+K79+L79</f>
        <v>0</v>
      </c>
      <c r="H79" s="52"/>
      <c r="I79" s="53"/>
      <c r="J79" s="53"/>
      <c r="K79" s="53"/>
      <c r="L79" s="53">
        <v>0</v>
      </c>
      <c r="M79" s="53">
        <v>0</v>
      </c>
      <c r="N79" s="53">
        <v>0</v>
      </c>
      <c r="O79" s="53">
        <v>0</v>
      </c>
    </row>
    <row r="80" spans="1:16" s="9" customFormat="1" ht="63" x14ac:dyDescent="0.25">
      <c r="A80" s="127"/>
      <c r="B80" s="128"/>
      <c r="C80" s="97" t="s">
        <v>36</v>
      </c>
      <c r="D80" s="97" t="s">
        <v>47</v>
      </c>
      <c r="E80" s="45" t="s">
        <v>9</v>
      </c>
      <c r="F80" s="45" t="s">
        <v>9</v>
      </c>
      <c r="G80" s="52">
        <f>H80+I80+J80+K80+L80</f>
        <v>0</v>
      </c>
      <c r="H80" s="52"/>
      <c r="I80" s="53"/>
      <c r="J80" s="53"/>
      <c r="K80" s="53"/>
      <c r="L80" s="53">
        <v>0</v>
      </c>
      <c r="M80" s="53">
        <v>0</v>
      </c>
      <c r="N80" s="53">
        <v>0</v>
      </c>
      <c r="O80" s="53">
        <v>0</v>
      </c>
    </row>
    <row r="81" spans="1:15" s="9" customFormat="1" ht="78.75" x14ac:dyDescent="0.25">
      <c r="A81" s="127">
        <v>41</v>
      </c>
      <c r="B81" s="128" t="s">
        <v>422</v>
      </c>
      <c r="C81" s="97" t="s">
        <v>80</v>
      </c>
      <c r="D81" s="97" t="s">
        <v>63</v>
      </c>
      <c r="E81" s="45" t="s">
        <v>9</v>
      </c>
      <c r="F81" s="45" t="s">
        <v>9</v>
      </c>
      <c r="G81" s="52">
        <f>H81+I81+J81+K81+L81+M81+N81+O81</f>
        <v>210000</v>
      </c>
      <c r="H81" s="52"/>
      <c r="I81" s="53"/>
      <c r="J81" s="53"/>
      <c r="K81" s="53"/>
      <c r="L81" s="53"/>
      <c r="M81" s="53">
        <f>M93</f>
        <v>70000</v>
      </c>
      <c r="N81" s="53">
        <f>M81</f>
        <v>70000</v>
      </c>
      <c r="O81" s="53">
        <f>N81</f>
        <v>70000</v>
      </c>
    </row>
    <row r="82" spans="1:15" s="9" customFormat="1" ht="63" x14ac:dyDescent="0.25">
      <c r="A82" s="127"/>
      <c r="B82" s="128"/>
      <c r="C82" s="97" t="s">
        <v>27</v>
      </c>
      <c r="D82" s="97" t="s">
        <v>48</v>
      </c>
      <c r="E82" s="45" t="s">
        <v>9</v>
      </c>
      <c r="F82" s="45" t="s">
        <v>9</v>
      </c>
      <c r="G82" s="52">
        <f t="shared" ref="G82:G87" si="45">H82+I82+J82+K82+L82</f>
        <v>0</v>
      </c>
      <c r="H82" s="52"/>
      <c r="I82" s="53"/>
      <c r="J82" s="53"/>
      <c r="K82" s="53"/>
      <c r="L82" s="53"/>
      <c r="M82" s="53">
        <v>0</v>
      </c>
      <c r="N82" s="53">
        <v>0</v>
      </c>
      <c r="O82" s="53">
        <v>0</v>
      </c>
    </row>
    <row r="83" spans="1:15" s="9" customFormat="1" ht="47.25" x14ac:dyDescent="0.25">
      <c r="A83" s="100">
        <v>42</v>
      </c>
      <c r="B83" s="101" t="s">
        <v>423</v>
      </c>
      <c r="C83" s="97" t="s">
        <v>31</v>
      </c>
      <c r="D83" s="97" t="s">
        <v>48</v>
      </c>
      <c r="E83" s="45" t="s">
        <v>9</v>
      </c>
      <c r="F83" s="45" t="s">
        <v>9</v>
      </c>
      <c r="G83" s="52">
        <f t="shared" si="45"/>
        <v>0</v>
      </c>
      <c r="H83" s="52"/>
      <c r="I83" s="52"/>
      <c r="J83" s="52"/>
      <c r="K83" s="52"/>
      <c r="L83" s="53"/>
      <c r="M83" s="53">
        <v>0</v>
      </c>
      <c r="N83" s="53">
        <v>0</v>
      </c>
      <c r="O83" s="53">
        <v>0</v>
      </c>
    </row>
    <row r="84" spans="1:15" s="9" customFormat="1" ht="66" customHeight="1" x14ac:dyDescent="0.25">
      <c r="A84" s="100">
        <v>43</v>
      </c>
      <c r="B84" s="101" t="s">
        <v>450</v>
      </c>
      <c r="C84" s="97" t="s">
        <v>81</v>
      </c>
      <c r="D84" s="97" t="s">
        <v>47</v>
      </c>
      <c r="E84" s="45" t="s">
        <v>9</v>
      </c>
      <c r="F84" s="45" t="s">
        <v>9</v>
      </c>
      <c r="G84" s="52">
        <f t="shared" si="45"/>
        <v>0</v>
      </c>
      <c r="H84" s="52"/>
      <c r="I84" s="52"/>
      <c r="J84" s="52"/>
      <c r="K84" s="52"/>
      <c r="L84" s="53"/>
      <c r="M84" s="53">
        <v>0</v>
      </c>
      <c r="N84" s="53">
        <v>0</v>
      </c>
      <c r="O84" s="53">
        <v>0</v>
      </c>
    </row>
    <row r="85" spans="1:15" s="9" customFormat="1" ht="31.5" x14ac:dyDescent="0.25">
      <c r="A85" s="100">
        <v>44</v>
      </c>
      <c r="B85" s="101" t="s">
        <v>451</v>
      </c>
      <c r="C85" s="97" t="s">
        <v>12</v>
      </c>
      <c r="D85" s="97" t="s">
        <v>47</v>
      </c>
      <c r="E85" s="45" t="s">
        <v>9</v>
      </c>
      <c r="F85" s="45" t="s">
        <v>9</v>
      </c>
      <c r="G85" s="52">
        <f t="shared" si="45"/>
        <v>0</v>
      </c>
      <c r="H85" s="52"/>
      <c r="I85" s="52"/>
      <c r="J85" s="52"/>
      <c r="K85" s="52"/>
      <c r="L85" s="53"/>
      <c r="M85" s="53">
        <v>0</v>
      </c>
      <c r="N85" s="53">
        <v>0</v>
      </c>
      <c r="O85" s="53">
        <v>0</v>
      </c>
    </row>
    <row r="86" spans="1:15" s="9" customFormat="1" ht="31.5" hidden="1" x14ac:dyDescent="0.25">
      <c r="A86" s="100">
        <v>45</v>
      </c>
      <c r="B86" s="101" t="s">
        <v>452</v>
      </c>
      <c r="C86" s="97" t="s">
        <v>12</v>
      </c>
      <c r="D86" s="97" t="s">
        <v>47</v>
      </c>
      <c r="E86" s="45" t="s">
        <v>9</v>
      </c>
      <c r="F86" s="45" t="s">
        <v>9</v>
      </c>
      <c r="G86" s="52">
        <f t="shared" si="45"/>
        <v>0</v>
      </c>
      <c r="H86" s="52"/>
      <c r="I86" s="52"/>
      <c r="J86" s="52"/>
      <c r="K86" s="52"/>
      <c r="L86" s="53"/>
      <c r="M86" s="53">
        <v>0</v>
      </c>
      <c r="N86" s="53">
        <v>0</v>
      </c>
      <c r="O86" s="53">
        <v>0</v>
      </c>
    </row>
    <row r="87" spans="1:15" s="9" customFormat="1" ht="31.5" x14ac:dyDescent="0.25">
      <c r="A87" s="100">
        <v>46</v>
      </c>
      <c r="B87" s="101" t="s">
        <v>453</v>
      </c>
      <c r="C87" s="97" t="s">
        <v>12</v>
      </c>
      <c r="D87" s="97" t="s">
        <v>47</v>
      </c>
      <c r="E87" s="45" t="s">
        <v>9</v>
      </c>
      <c r="F87" s="45" t="s">
        <v>9</v>
      </c>
      <c r="G87" s="52">
        <f t="shared" si="45"/>
        <v>0</v>
      </c>
      <c r="H87" s="52"/>
      <c r="I87" s="52"/>
      <c r="J87" s="52"/>
      <c r="K87" s="52"/>
      <c r="L87" s="53"/>
      <c r="M87" s="53">
        <v>0</v>
      </c>
      <c r="N87" s="53">
        <v>0</v>
      </c>
      <c r="O87" s="53">
        <v>0</v>
      </c>
    </row>
    <row r="88" spans="1:15" s="9" customFormat="1" ht="63" x14ac:dyDescent="0.25">
      <c r="A88" s="100">
        <v>47</v>
      </c>
      <c r="B88" s="101" t="s">
        <v>389</v>
      </c>
      <c r="C88" s="97" t="s">
        <v>82</v>
      </c>
      <c r="D88" s="97" t="s">
        <v>47</v>
      </c>
      <c r="E88" s="45" t="s">
        <v>9</v>
      </c>
      <c r="F88" s="45" t="s">
        <v>9</v>
      </c>
      <c r="G88" s="52">
        <f>H88+I88+J88+L88+K88</f>
        <v>0</v>
      </c>
      <c r="H88" s="52"/>
      <c r="I88" s="52"/>
      <c r="J88" s="52"/>
      <c r="K88" s="52"/>
      <c r="L88" s="53"/>
      <c r="M88" s="53">
        <v>0</v>
      </c>
      <c r="N88" s="53">
        <v>0</v>
      </c>
      <c r="O88" s="53">
        <v>0</v>
      </c>
    </row>
    <row r="89" spans="1:15" s="9" customFormat="1" ht="63" x14ac:dyDescent="0.25">
      <c r="A89" s="100">
        <v>48</v>
      </c>
      <c r="B89" s="101" t="s">
        <v>454</v>
      </c>
      <c r="C89" s="97" t="s">
        <v>83</v>
      </c>
      <c r="D89" s="97" t="s">
        <v>47</v>
      </c>
      <c r="E89" s="45" t="s">
        <v>9</v>
      </c>
      <c r="F89" s="45" t="s">
        <v>9</v>
      </c>
      <c r="G89" s="52">
        <f>H89+J89+K89+L89+I89</f>
        <v>0</v>
      </c>
      <c r="H89" s="52"/>
      <c r="I89" s="52"/>
      <c r="J89" s="52"/>
      <c r="K89" s="52"/>
      <c r="L89" s="53"/>
      <c r="M89" s="53">
        <v>0</v>
      </c>
      <c r="N89" s="53">
        <v>0</v>
      </c>
      <c r="O89" s="53">
        <v>0</v>
      </c>
    </row>
    <row r="90" spans="1:15" s="9" customFormat="1" ht="31.5" x14ac:dyDescent="0.25">
      <c r="A90" s="100">
        <v>49</v>
      </c>
      <c r="B90" s="101" t="s">
        <v>391</v>
      </c>
      <c r="C90" s="97" t="s">
        <v>32</v>
      </c>
      <c r="D90" s="97" t="s">
        <v>47</v>
      </c>
      <c r="E90" s="45" t="s">
        <v>9</v>
      </c>
      <c r="F90" s="45" t="s">
        <v>9</v>
      </c>
      <c r="G90" s="52">
        <f>H90+I90+J90+K90+L90</f>
        <v>0</v>
      </c>
      <c r="H90" s="52"/>
      <c r="I90" s="52"/>
      <c r="J90" s="52"/>
      <c r="K90" s="52"/>
      <c r="L90" s="53"/>
      <c r="M90" s="53">
        <v>0</v>
      </c>
      <c r="N90" s="53">
        <v>0</v>
      </c>
      <c r="O90" s="53">
        <v>0</v>
      </c>
    </row>
    <row r="91" spans="1:15" s="9" customFormat="1" ht="47.25" x14ac:dyDescent="0.25">
      <c r="A91" s="100">
        <v>50</v>
      </c>
      <c r="B91" s="101" t="s">
        <v>455</v>
      </c>
      <c r="C91" s="97" t="s">
        <v>12</v>
      </c>
      <c r="D91" s="97" t="s">
        <v>47</v>
      </c>
      <c r="E91" s="45" t="s">
        <v>9</v>
      </c>
      <c r="F91" s="45" t="s">
        <v>9</v>
      </c>
      <c r="G91" s="52">
        <f>H91+I91+J91+K91+L91</f>
        <v>0</v>
      </c>
      <c r="H91" s="52"/>
      <c r="I91" s="52"/>
      <c r="J91" s="52"/>
      <c r="K91" s="52"/>
      <c r="L91" s="53"/>
      <c r="M91" s="53">
        <v>0</v>
      </c>
      <c r="N91" s="53">
        <v>0</v>
      </c>
      <c r="O91" s="53">
        <v>0</v>
      </c>
    </row>
    <row r="92" spans="1:15" s="9" customFormat="1" ht="31.5" x14ac:dyDescent="0.25">
      <c r="A92" s="100">
        <v>51</v>
      </c>
      <c r="B92" s="101" t="s">
        <v>424</v>
      </c>
      <c r="C92" s="97" t="s">
        <v>12</v>
      </c>
      <c r="D92" s="97" t="s">
        <v>47</v>
      </c>
      <c r="E92" s="45" t="s">
        <v>9</v>
      </c>
      <c r="F92" s="45" t="s">
        <v>9</v>
      </c>
      <c r="G92" s="52">
        <f>H92+I92+J92+K92+L92</f>
        <v>0</v>
      </c>
      <c r="H92" s="52"/>
      <c r="I92" s="52"/>
      <c r="J92" s="52"/>
      <c r="K92" s="52"/>
      <c r="L92" s="53"/>
      <c r="M92" s="53">
        <v>0</v>
      </c>
      <c r="N92" s="53">
        <v>0</v>
      </c>
      <c r="O92" s="53">
        <v>0</v>
      </c>
    </row>
    <row r="93" spans="1:15" s="9" customFormat="1" ht="31.5" x14ac:dyDescent="0.25">
      <c r="A93" s="100">
        <v>52</v>
      </c>
      <c r="B93" s="101" t="s">
        <v>425</v>
      </c>
      <c r="C93" s="97" t="s">
        <v>12</v>
      </c>
      <c r="D93" s="97" t="s">
        <v>63</v>
      </c>
      <c r="E93" s="45" t="s">
        <v>9</v>
      </c>
      <c r="F93" s="45" t="s">
        <v>9</v>
      </c>
      <c r="G93" s="52">
        <f>H93+I93+J93+K93+L93+M93+N93+O93</f>
        <v>210000</v>
      </c>
      <c r="H93" s="52"/>
      <c r="I93" s="52"/>
      <c r="J93" s="52"/>
      <c r="K93" s="52"/>
      <c r="L93" s="53"/>
      <c r="M93" s="53">
        <v>70000</v>
      </c>
      <c r="N93" s="53">
        <f>M93</f>
        <v>70000</v>
      </c>
      <c r="O93" s="53">
        <f>N93</f>
        <v>70000</v>
      </c>
    </row>
    <row r="94" spans="1:15" s="9" customFormat="1" ht="47.25" x14ac:dyDescent="0.25">
      <c r="A94" s="100">
        <v>53</v>
      </c>
      <c r="B94" s="101" t="s">
        <v>426</v>
      </c>
      <c r="C94" s="97" t="s">
        <v>39</v>
      </c>
      <c r="D94" s="97" t="s">
        <v>63</v>
      </c>
      <c r="E94" s="45" t="s">
        <v>9</v>
      </c>
      <c r="F94" s="45" t="s">
        <v>9</v>
      </c>
      <c r="G94" s="52">
        <f>H94+I94+J94+K94+L94+M94+N94+O94</f>
        <v>240000</v>
      </c>
      <c r="H94" s="52"/>
      <c r="I94" s="52"/>
      <c r="J94" s="52"/>
      <c r="K94" s="52"/>
      <c r="L94" s="53"/>
      <c r="M94" s="53">
        <f>M95+M96+M97</f>
        <v>80000</v>
      </c>
      <c r="N94" s="53">
        <f t="shared" ref="N94:O94" si="46">N95+N96+N97</f>
        <v>80000</v>
      </c>
      <c r="O94" s="53">
        <f t="shared" si="46"/>
        <v>80000</v>
      </c>
    </row>
    <row r="95" spans="1:15" s="9" customFormat="1" ht="47.25" x14ac:dyDescent="0.25">
      <c r="A95" s="100">
        <v>54</v>
      </c>
      <c r="B95" s="101" t="s">
        <v>427</v>
      </c>
      <c r="C95" s="97" t="s">
        <v>32</v>
      </c>
      <c r="D95" s="97" t="s">
        <v>63</v>
      </c>
      <c r="E95" s="45" t="s">
        <v>9</v>
      </c>
      <c r="F95" s="45" t="s">
        <v>9</v>
      </c>
      <c r="G95" s="52">
        <f>H95+I95+J95+K95+L95+M95+N95+O95</f>
        <v>240000</v>
      </c>
      <c r="H95" s="52"/>
      <c r="I95" s="52"/>
      <c r="J95" s="52"/>
      <c r="K95" s="52"/>
      <c r="L95" s="53"/>
      <c r="M95" s="53">
        <v>80000</v>
      </c>
      <c r="N95" s="53">
        <f>M95</f>
        <v>80000</v>
      </c>
      <c r="O95" s="53">
        <f>N95</f>
        <v>80000</v>
      </c>
    </row>
    <row r="96" spans="1:15" s="9" customFormat="1" ht="31.5" x14ac:dyDescent="0.25">
      <c r="A96" s="100">
        <v>55</v>
      </c>
      <c r="B96" s="101" t="s">
        <v>428</v>
      </c>
      <c r="C96" s="97" t="s">
        <v>323</v>
      </c>
      <c r="D96" s="97" t="s">
        <v>47</v>
      </c>
      <c r="E96" s="45" t="s">
        <v>9</v>
      </c>
      <c r="F96" s="45" t="s">
        <v>9</v>
      </c>
      <c r="G96" s="52">
        <f t="shared" ref="G96:G104" si="47">H96+I96+J96+K96+L96</f>
        <v>0</v>
      </c>
      <c r="H96" s="52"/>
      <c r="I96" s="52"/>
      <c r="J96" s="52"/>
      <c r="K96" s="52"/>
      <c r="L96" s="53"/>
      <c r="M96" s="53">
        <v>0</v>
      </c>
      <c r="N96" s="53">
        <v>0</v>
      </c>
      <c r="O96" s="53">
        <v>0</v>
      </c>
    </row>
    <row r="97" spans="1:15" s="9" customFormat="1" ht="47.25" x14ac:dyDescent="0.25">
      <c r="A97" s="100">
        <v>56</v>
      </c>
      <c r="B97" s="101" t="s">
        <v>235</v>
      </c>
      <c r="C97" s="97" t="s">
        <v>11</v>
      </c>
      <c r="D97" s="97" t="s">
        <v>47</v>
      </c>
      <c r="E97" s="45" t="s">
        <v>9</v>
      </c>
      <c r="F97" s="45" t="s">
        <v>9</v>
      </c>
      <c r="G97" s="52">
        <f t="shared" si="47"/>
        <v>0</v>
      </c>
      <c r="H97" s="52"/>
      <c r="I97" s="52"/>
      <c r="J97" s="52"/>
      <c r="K97" s="52"/>
      <c r="L97" s="53"/>
      <c r="M97" s="53">
        <v>0</v>
      </c>
      <c r="N97" s="53">
        <v>0</v>
      </c>
      <c r="O97" s="53">
        <v>0</v>
      </c>
    </row>
    <row r="98" spans="1:15" s="9" customFormat="1" ht="63" hidden="1" x14ac:dyDescent="0.25">
      <c r="A98" s="100"/>
      <c r="B98" s="101" t="s">
        <v>429</v>
      </c>
      <c r="C98" s="97" t="s">
        <v>37</v>
      </c>
      <c r="D98" s="97" t="s">
        <v>47</v>
      </c>
      <c r="E98" s="45" t="s">
        <v>9</v>
      </c>
      <c r="F98" s="45" t="s">
        <v>9</v>
      </c>
      <c r="G98" s="52">
        <f t="shared" si="47"/>
        <v>0</v>
      </c>
      <c r="H98" s="52"/>
      <c r="I98" s="52"/>
      <c r="J98" s="52"/>
      <c r="K98" s="52"/>
      <c r="L98" s="53"/>
      <c r="M98" s="53">
        <v>0</v>
      </c>
      <c r="N98" s="53">
        <v>0</v>
      </c>
      <c r="O98" s="53">
        <v>0</v>
      </c>
    </row>
    <row r="99" spans="1:15" s="9" customFormat="1" ht="63" hidden="1" x14ac:dyDescent="0.25">
      <c r="A99" s="100"/>
      <c r="B99" s="101" t="s">
        <v>28</v>
      </c>
      <c r="C99" s="97" t="s">
        <v>84</v>
      </c>
      <c r="D99" s="97" t="s">
        <v>47</v>
      </c>
      <c r="E99" s="45" t="s">
        <v>9</v>
      </c>
      <c r="F99" s="45" t="s">
        <v>9</v>
      </c>
      <c r="G99" s="52">
        <f t="shared" si="47"/>
        <v>0</v>
      </c>
      <c r="H99" s="52"/>
      <c r="I99" s="52"/>
      <c r="J99" s="52"/>
      <c r="K99" s="52"/>
      <c r="L99" s="53"/>
      <c r="M99" s="53">
        <v>0</v>
      </c>
      <c r="N99" s="53">
        <v>0</v>
      </c>
      <c r="O99" s="53">
        <v>0</v>
      </c>
    </row>
    <row r="100" spans="1:15" s="9" customFormat="1" ht="63" hidden="1" x14ac:dyDescent="0.25">
      <c r="A100" s="100"/>
      <c r="B100" s="101" t="s">
        <v>237</v>
      </c>
      <c r="C100" s="97" t="s">
        <v>85</v>
      </c>
      <c r="D100" s="97" t="s">
        <v>47</v>
      </c>
      <c r="E100" s="45" t="s">
        <v>9</v>
      </c>
      <c r="F100" s="45" t="s">
        <v>9</v>
      </c>
      <c r="G100" s="52">
        <f t="shared" si="47"/>
        <v>0</v>
      </c>
      <c r="H100" s="52"/>
      <c r="I100" s="52"/>
      <c r="J100" s="52"/>
      <c r="K100" s="52"/>
      <c r="L100" s="53"/>
      <c r="M100" s="53">
        <v>0</v>
      </c>
      <c r="N100" s="53">
        <v>0</v>
      </c>
      <c r="O100" s="53">
        <v>0</v>
      </c>
    </row>
    <row r="101" spans="1:15" s="9" customFormat="1" ht="31.5" hidden="1" x14ac:dyDescent="0.25">
      <c r="A101" s="100"/>
      <c r="B101" s="101" t="s">
        <v>430</v>
      </c>
      <c r="C101" s="97" t="s">
        <v>29</v>
      </c>
      <c r="D101" s="97" t="s">
        <v>47</v>
      </c>
      <c r="E101" s="45" t="s">
        <v>9</v>
      </c>
      <c r="F101" s="45" t="s">
        <v>9</v>
      </c>
      <c r="G101" s="52">
        <f t="shared" si="47"/>
        <v>0</v>
      </c>
      <c r="H101" s="52"/>
      <c r="I101" s="52"/>
      <c r="J101" s="52"/>
      <c r="K101" s="52"/>
      <c r="L101" s="53"/>
      <c r="M101" s="53">
        <v>0</v>
      </c>
      <c r="N101" s="53">
        <v>0</v>
      </c>
      <c r="O101" s="53">
        <v>0</v>
      </c>
    </row>
    <row r="102" spans="1:15" s="9" customFormat="1" ht="31.5" hidden="1" x14ac:dyDescent="0.25">
      <c r="A102" s="127"/>
      <c r="B102" s="128" t="s">
        <v>431</v>
      </c>
      <c r="C102" s="97" t="s">
        <v>33</v>
      </c>
      <c r="D102" s="97" t="s">
        <v>47</v>
      </c>
      <c r="E102" s="45" t="s">
        <v>9</v>
      </c>
      <c r="F102" s="45" t="s">
        <v>9</v>
      </c>
      <c r="G102" s="52">
        <f t="shared" si="47"/>
        <v>0</v>
      </c>
      <c r="H102" s="52"/>
      <c r="I102" s="52"/>
      <c r="J102" s="52"/>
      <c r="K102" s="52"/>
      <c r="L102" s="53"/>
      <c r="M102" s="53">
        <v>0</v>
      </c>
      <c r="N102" s="53">
        <v>0</v>
      </c>
      <c r="O102" s="53">
        <v>0</v>
      </c>
    </row>
    <row r="103" spans="1:15" s="9" customFormat="1" ht="72.75" hidden="1" customHeight="1" x14ac:dyDescent="0.25">
      <c r="A103" s="127"/>
      <c r="B103" s="128"/>
      <c r="C103" s="97" t="s">
        <v>86</v>
      </c>
      <c r="D103" s="97" t="s">
        <v>47</v>
      </c>
      <c r="E103" s="45" t="s">
        <v>9</v>
      </c>
      <c r="F103" s="45" t="s">
        <v>9</v>
      </c>
      <c r="G103" s="52">
        <f t="shared" si="47"/>
        <v>0</v>
      </c>
      <c r="H103" s="52"/>
      <c r="I103" s="52"/>
      <c r="J103" s="52"/>
      <c r="K103" s="52"/>
      <c r="L103" s="53"/>
      <c r="M103" s="53">
        <v>0</v>
      </c>
      <c r="N103" s="53">
        <v>0</v>
      </c>
      <c r="O103" s="53">
        <v>0</v>
      </c>
    </row>
    <row r="104" spans="1:15" s="9" customFormat="1" ht="69.75" hidden="1" customHeight="1" x14ac:dyDescent="0.25">
      <c r="A104" s="100"/>
      <c r="B104" s="101" t="s">
        <v>432</v>
      </c>
      <c r="C104" s="97" t="s">
        <v>17</v>
      </c>
      <c r="D104" s="97" t="s">
        <v>47</v>
      </c>
      <c r="E104" s="45" t="s">
        <v>9</v>
      </c>
      <c r="F104" s="45" t="s">
        <v>9</v>
      </c>
      <c r="G104" s="52">
        <f t="shared" si="47"/>
        <v>0</v>
      </c>
      <c r="H104" s="52"/>
      <c r="I104" s="52"/>
      <c r="J104" s="52"/>
      <c r="K104" s="52"/>
      <c r="L104" s="53"/>
      <c r="M104" s="53">
        <v>0</v>
      </c>
      <c r="N104" s="53">
        <v>0</v>
      </c>
      <c r="O104" s="53">
        <v>0</v>
      </c>
    </row>
    <row r="105" spans="1:15" s="9" customFormat="1" ht="63" x14ac:dyDescent="0.25">
      <c r="A105" s="127">
        <v>57</v>
      </c>
      <c r="B105" s="128" t="s">
        <v>433</v>
      </c>
      <c r="C105" s="97" t="s">
        <v>87</v>
      </c>
      <c r="D105" s="97" t="s">
        <v>63</v>
      </c>
      <c r="E105" s="45" t="s">
        <v>9</v>
      </c>
      <c r="F105" s="45" t="s">
        <v>9</v>
      </c>
      <c r="G105" s="52">
        <f>H105+I105+J105+K105+L105+M105+N105+O105</f>
        <v>90000</v>
      </c>
      <c r="H105" s="52"/>
      <c r="I105" s="52"/>
      <c r="J105" s="52"/>
      <c r="K105" s="52"/>
      <c r="L105" s="52"/>
      <c r="M105" s="52">
        <f>M107+M123</f>
        <v>30000</v>
      </c>
      <c r="N105" s="52">
        <f t="shared" ref="N105:O105" si="48">N107+N123</f>
        <v>30000</v>
      </c>
      <c r="O105" s="52">
        <f t="shared" si="48"/>
        <v>30000</v>
      </c>
    </row>
    <row r="106" spans="1:15" s="9" customFormat="1" ht="16.5" x14ac:dyDescent="0.25">
      <c r="A106" s="127"/>
      <c r="B106" s="128"/>
      <c r="C106" s="97" t="s">
        <v>18</v>
      </c>
      <c r="D106" s="97" t="s">
        <v>47</v>
      </c>
      <c r="E106" s="45" t="s">
        <v>9</v>
      </c>
      <c r="F106" s="45" t="s">
        <v>9</v>
      </c>
      <c r="G106" s="52">
        <f>H106+I106+J106+K106+L106</f>
        <v>0</v>
      </c>
      <c r="H106" s="52"/>
      <c r="I106" s="52"/>
      <c r="J106" s="52"/>
      <c r="K106" s="52"/>
      <c r="L106" s="53"/>
      <c r="M106" s="53">
        <v>0</v>
      </c>
      <c r="N106" s="53">
        <v>0</v>
      </c>
      <c r="O106" s="53">
        <v>0</v>
      </c>
    </row>
    <row r="107" spans="1:15" s="9" customFormat="1" ht="47.25" x14ac:dyDescent="0.25">
      <c r="A107" s="127">
        <v>58</v>
      </c>
      <c r="B107" s="130" t="s">
        <v>434</v>
      </c>
      <c r="C107" s="97" t="s">
        <v>92</v>
      </c>
      <c r="D107" s="97" t="s">
        <v>47</v>
      </c>
      <c r="E107" s="45" t="s">
        <v>9</v>
      </c>
      <c r="F107" s="45" t="s">
        <v>9</v>
      </c>
      <c r="G107" s="52">
        <f>H107+I107+J107+K107+L107+M107+N107+O107</f>
        <v>0</v>
      </c>
      <c r="H107" s="52"/>
      <c r="I107" s="52"/>
      <c r="J107" s="52"/>
      <c r="K107" s="52"/>
      <c r="L107" s="53"/>
      <c r="M107" s="53">
        <f t="shared" ref="M107:O107" si="49">M109+M110+M111+M113+M115+M116+M118+M119</f>
        <v>0</v>
      </c>
      <c r="N107" s="53">
        <f t="shared" si="49"/>
        <v>0</v>
      </c>
      <c r="O107" s="53">
        <f t="shared" si="49"/>
        <v>0</v>
      </c>
    </row>
    <row r="108" spans="1:15" s="9" customFormat="1" ht="16.5" x14ac:dyDescent="0.25">
      <c r="A108" s="127"/>
      <c r="B108" s="130"/>
      <c r="C108" s="97" t="s">
        <v>14</v>
      </c>
      <c r="D108" s="97" t="s">
        <v>47</v>
      </c>
      <c r="E108" s="45" t="s">
        <v>9</v>
      </c>
      <c r="F108" s="45" t="s">
        <v>9</v>
      </c>
      <c r="G108" s="52">
        <f t="shared" ref="G108:G116" si="50">H108+I108+J108+K108+L108</f>
        <v>0</v>
      </c>
      <c r="H108" s="52"/>
      <c r="I108" s="52"/>
      <c r="J108" s="52"/>
      <c r="K108" s="52"/>
      <c r="L108" s="53"/>
      <c r="M108" s="53">
        <v>0</v>
      </c>
      <c r="N108" s="53">
        <v>0</v>
      </c>
      <c r="O108" s="53">
        <v>0</v>
      </c>
    </row>
    <row r="109" spans="1:15" s="9" customFormat="1" ht="31.5" x14ac:dyDescent="0.25">
      <c r="A109" s="100">
        <v>59</v>
      </c>
      <c r="B109" s="101" t="s">
        <v>435</v>
      </c>
      <c r="C109" s="97" t="s">
        <v>12</v>
      </c>
      <c r="D109" s="97" t="s">
        <v>47</v>
      </c>
      <c r="E109" s="45" t="s">
        <v>9</v>
      </c>
      <c r="F109" s="45" t="s">
        <v>9</v>
      </c>
      <c r="G109" s="52">
        <f t="shared" si="50"/>
        <v>0</v>
      </c>
      <c r="H109" s="52"/>
      <c r="I109" s="52"/>
      <c r="J109" s="52"/>
      <c r="K109" s="52"/>
      <c r="L109" s="53"/>
      <c r="M109" s="53">
        <v>0</v>
      </c>
      <c r="N109" s="53">
        <v>0</v>
      </c>
      <c r="O109" s="53">
        <v>0</v>
      </c>
    </row>
    <row r="110" spans="1:15" s="9" customFormat="1" ht="47.25" x14ac:dyDescent="0.25">
      <c r="A110" s="100">
        <v>60</v>
      </c>
      <c r="B110" s="101" t="s">
        <v>248</v>
      </c>
      <c r="C110" s="97" t="s">
        <v>88</v>
      </c>
      <c r="D110" s="97" t="s">
        <v>47</v>
      </c>
      <c r="E110" s="45" t="s">
        <v>9</v>
      </c>
      <c r="F110" s="45" t="s">
        <v>9</v>
      </c>
      <c r="G110" s="52">
        <f t="shared" si="50"/>
        <v>0</v>
      </c>
      <c r="H110" s="52"/>
      <c r="I110" s="52"/>
      <c r="J110" s="52"/>
      <c r="K110" s="52"/>
      <c r="L110" s="53"/>
      <c r="M110" s="53">
        <v>0</v>
      </c>
      <c r="N110" s="53">
        <v>0</v>
      </c>
      <c r="O110" s="53">
        <v>0</v>
      </c>
    </row>
    <row r="111" spans="1:15" s="9" customFormat="1" ht="31.5" x14ac:dyDescent="0.25">
      <c r="A111" s="127">
        <v>61</v>
      </c>
      <c r="B111" s="128" t="s">
        <v>436</v>
      </c>
      <c r="C111" s="97" t="s">
        <v>91</v>
      </c>
      <c r="D111" s="97" t="s">
        <v>47</v>
      </c>
      <c r="E111" s="45"/>
      <c r="F111" s="45"/>
      <c r="G111" s="52">
        <f t="shared" si="50"/>
        <v>0</v>
      </c>
      <c r="H111" s="52"/>
      <c r="I111" s="52"/>
      <c r="J111" s="52"/>
      <c r="K111" s="52"/>
      <c r="L111" s="53"/>
      <c r="M111" s="53">
        <v>0</v>
      </c>
      <c r="N111" s="53">
        <v>0</v>
      </c>
      <c r="O111" s="53">
        <v>0</v>
      </c>
    </row>
    <row r="112" spans="1:15" s="9" customFormat="1" ht="16.5" x14ac:dyDescent="0.25">
      <c r="A112" s="127"/>
      <c r="B112" s="128"/>
      <c r="C112" s="97" t="s">
        <v>90</v>
      </c>
      <c r="D112" s="97" t="s">
        <v>47</v>
      </c>
      <c r="E112" s="45" t="s">
        <v>9</v>
      </c>
      <c r="F112" s="45" t="s">
        <v>9</v>
      </c>
      <c r="G112" s="52">
        <f t="shared" si="50"/>
        <v>0</v>
      </c>
      <c r="H112" s="52"/>
      <c r="I112" s="52"/>
      <c r="J112" s="52"/>
      <c r="K112" s="52"/>
      <c r="L112" s="53"/>
      <c r="M112" s="53">
        <v>0</v>
      </c>
      <c r="N112" s="53">
        <v>0</v>
      </c>
      <c r="O112" s="53">
        <v>0</v>
      </c>
    </row>
    <row r="113" spans="1:15" s="9" customFormat="1" ht="47.25" x14ac:dyDescent="0.25">
      <c r="A113" s="127">
        <v>62</v>
      </c>
      <c r="B113" s="128" t="s">
        <v>437</v>
      </c>
      <c r="C113" s="97" t="s">
        <v>89</v>
      </c>
      <c r="D113" s="97" t="s">
        <v>47</v>
      </c>
      <c r="E113" s="45" t="s">
        <v>9</v>
      </c>
      <c r="F113" s="45" t="s">
        <v>9</v>
      </c>
      <c r="G113" s="52">
        <f t="shared" si="50"/>
        <v>0</v>
      </c>
      <c r="H113" s="52"/>
      <c r="I113" s="52"/>
      <c r="J113" s="52"/>
      <c r="K113" s="52"/>
      <c r="L113" s="53"/>
      <c r="M113" s="53">
        <v>0</v>
      </c>
      <c r="N113" s="53">
        <v>0</v>
      </c>
      <c r="O113" s="53">
        <v>0</v>
      </c>
    </row>
    <row r="114" spans="1:15" s="9" customFormat="1" ht="16.5" x14ac:dyDescent="0.25">
      <c r="A114" s="127"/>
      <c r="B114" s="128"/>
      <c r="C114" s="97" t="s">
        <v>14</v>
      </c>
      <c r="D114" s="97" t="s">
        <v>47</v>
      </c>
      <c r="E114" s="45" t="s">
        <v>9</v>
      </c>
      <c r="F114" s="45" t="s">
        <v>9</v>
      </c>
      <c r="G114" s="52">
        <f t="shared" si="50"/>
        <v>0</v>
      </c>
      <c r="H114" s="52"/>
      <c r="I114" s="52"/>
      <c r="J114" s="52"/>
      <c r="K114" s="52"/>
      <c r="L114" s="53"/>
      <c r="M114" s="53">
        <v>0</v>
      </c>
      <c r="N114" s="53">
        <v>0</v>
      </c>
      <c r="O114" s="53">
        <v>0</v>
      </c>
    </row>
    <row r="115" spans="1:15" s="9" customFormat="1" ht="94.5" x14ac:dyDescent="0.25">
      <c r="A115" s="100">
        <v>63</v>
      </c>
      <c r="B115" s="101" t="s">
        <v>438</v>
      </c>
      <c r="C115" s="97" t="s">
        <v>7</v>
      </c>
      <c r="D115" s="97" t="s">
        <v>47</v>
      </c>
      <c r="E115" s="45" t="s">
        <v>9</v>
      </c>
      <c r="F115" s="45" t="s">
        <v>9</v>
      </c>
      <c r="G115" s="52">
        <f t="shared" si="50"/>
        <v>0</v>
      </c>
      <c r="H115" s="52"/>
      <c r="I115" s="52"/>
      <c r="J115" s="52"/>
      <c r="K115" s="52"/>
      <c r="L115" s="53"/>
      <c r="M115" s="53">
        <v>0</v>
      </c>
      <c r="N115" s="53">
        <v>0</v>
      </c>
      <c r="O115" s="53">
        <v>0</v>
      </c>
    </row>
    <row r="116" spans="1:15" s="9" customFormat="1" ht="16.5" x14ac:dyDescent="0.25">
      <c r="A116" s="127">
        <v>64</v>
      </c>
      <c r="B116" s="128" t="s">
        <v>356</v>
      </c>
      <c r="C116" s="97" t="s">
        <v>19</v>
      </c>
      <c r="D116" s="97" t="s">
        <v>47</v>
      </c>
      <c r="E116" s="45" t="s">
        <v>9</v>
      </c>
      <c r="F116" s="45" t="s">
        <v>9</v>
      </c>
      <c r="G116" s="52">
        <f t="shared" si="50"/>
        <v>0</v>
      </c>
      <c r="H116" s="52"/>
      <c r="I116" s="52"/>
      <c r="J116" s="52"/>
      <c r="K116" s="52"/>
      <c r="L116" s="53"/>
      <c r="M116" s="53">
        <v>0</v>
      </c>
      <c r="N116" s="53">
        <v>0</v>
      </c>
      <c r="O116" s="53">
        <v>0</v>
      </c>
    </row>
    <row r="117" spans="1:15" s="9" customFormat="1" ht="16.5" x14ac:dyDescent="0.25">
      <c r="A117" s="127"/>
      <c r="B117" s="128"/>
      <c r="C117" s="97" t="s">
        <v>14</v>
      </c>
      <c r="D117" s="97" t="s">
        <v>47</v>
      </c>
      <c r="E117" s="45" t="s">
        <v>9</v>
      </c>
      <c r="F117" s="45" t="s">
        <v>9</v>
      </c>
      <c r="G117" s="52">
        <f>+H117+I117+J117+K117+L117</f>
        <v>0</v>
      </c>
      <c r="H117" s="52"/>
      <c r="I117" s="52"/>
      <c r="J117" s="52"/>
      <c r="K117" s="52"/>
      <c r="L117" s="53"/>
      <c r="M117" s="53">
        <v>0</v>
      </c>
      <c r="N117" s="53">
        <v>0</v>
      </c>
      <c r="O117" s="53">
        <v>0</v>
      </c>
    </row>
    <row r="118" spans="1:15" s="9" customFormat="1" ht="31.5" x14ac:dyDescent="0.25">
      <c r="A118" s="100">
        <v>65</v>
      </c>
      <c r="B118" s="101" t="s">
        <v>256</v>
      </c>
      <c r="C118" s="97" t="s">
        <v>12</v>
      </c>
      <c r="D118" s="97" t="s">
        <v>47</v>
      </c>
      <c r="E118" s="45" t="s">
        <v>9</v>
      </c>
      <c r="F118" s="45" t="s">
        <v>9</v>
      </c>
      <c r="G118" s="52">
        <f t="shared" ref="G118:G125" si="51">H118+I118+J118+K118+L118</f>
        <v>0</v>
      </c>
      <c r="H118" s="52"/>
      <c r="I118" s="52"/>
      <c r="J118" s="52"/>
      <c r="K118" s="52"/>
      <c r="L118" s="53"/>
      <c r="M118" s="53">
        <v>0</v>
      </c>
      <c r="N118" s="53">
        <v>0</v>
      </c>
      <c r="O118" s="53">
        <v>0</v>
      </c>
    </row>
    <row r="119" spans="1:15" s="9" customFormat="1" ht="31.5" x14ac:dyDescent="0.25">
      <c r="A119" s="127">
        <v>66</v>
      </c>
      <c r="B119" s="128" t="s">
        <v>439</v>
      </c>
      <c r="C119" s="97" t="s">
        <v>103</v>
      </c>
      <c r="D119" s="97" t="s">
        <v>63</v>
      </c>
      <c r="E119" s="45" t="s">
        <v>9</v>
      </c>
      <c r="F119" s="45" t="s">
        <v>9</v>
      </c>
      <c r="G119" s="52">
        <f t="shared" si="51"/>
        <v>0</v>
      </c>
      <c r="H119" s="52"/>
      <c r="I119" s="52"/>
      <c r="J119" s="52"/>
      <c r="K119" s="52"/>
      <c r="L119" s="53"/>
      <c r="M119" s="53">
        <v>0</v>
      </c>
      <c r="N119" s="53">
        <v>0</v>
      </c>
      <c r="O119" s="53">
        <v>0</v>
      </c>
    </row>
    <row r="120" spans="1:15" s="9" customFormat="1" ht="24" customHeight="1" x14ac:dyDescent="0.25">
      <c r="A120" s="127"/>
      <c r="B120" s="128"/>
      <c r="C120" s="97" t="s">
        <v>20</v>
      </c>
      <c r="D120" s="97" t="s">
        <v>47</v>
      </c>
      <c r="E120" s="45" t="s">
        <v>9</v>
      </c>
      <c r="F120" s="45" t="s">
        <v>9</v>
      </c>
      <c r="G120" s="52">
        <f t="shared" si="51"/>
        <v>0</v>
      </c>
      <c r="H120" s="52"/>
      <c r="I120" s="52"/>
      <c r="J120" s="52"/>
      <c r="K120" s="52"/>
      <c r="L120" s="53"/>
      <c r="M120" s="53">
        <v>0</v>
      </c>
      <c r="N120" s="53">
        <v>0</v>
      </c>
      <c r="O120" s="53">
        <v>0</v>
      </c>
    </row>
    <row r="121" spans="1:15" s="9" customFormat="1" ht="31.5" x14ac:dyDescent="0.25">
      <c r="A121" s="100">
        <v>67</v>
      </c>
      <c r="B121" s="101" t="s">
        <v>440</v>
      </c>
      <c r="C121" s="97" t="s">
        <v>42</v>
      </c>
      <c r="D121" s="97" t="s">
        <v>63</v>
      </c>
      <c r="E121" s="45" t="s">
        <v>9</v>
      </c>
      <c r="F121" s="45" t="s">
        <v>9</v>
      </c>
      <c r="G121" s="52">
        <f t="shared" si="51"/>
        <v>0</v>
      </c>
      <c r="H121" s="52"/>
      <c r="I121" s="52"/>
      <c r="J121" s="52"/>
      <c r="K121" s="52"/>
      <c r="L121" s="53"/>
      <c r="M121" s="53">
        <v>0</v>
      </c>
      <c r="N121" s="53">
        <v>0</v>
      </c>
      <c r="O121" s="53">
        <v>0</v>
      </c>
    </row>
    <row r="122" spans="1:15" s="9" customFormat="1" ht="63" x14ac:dyDescent="0.25">
      <c r="A122" s="100">
        <v>68</v>
      </c>
      <c r="B122" s="102" t="s">
        <v>359</v>
      </c>
      <c r="C122" s="97" t="s">
        <v>340</v>
      </c>
      <c r="D122" s="97" t="s">
        <v>47</v>
      </c>
      <c r="E122" s="45" t="s">
        <v>9</v>
      </c>
      <c r="F122" s="45" t="s">
        <v>9</v>
      </c>
      <c r="G122" s="52">
        <f t="shared" ref="G122" si="52">H122+I122+J122+K122+L122</f>
        <v>0</v>
      </c>
      <c r="H122" s="52"/>
      <c r="I122" s="52"/>
      <c r="J122" s="52"/>
      <c r="K122" s="52"/>
      <c r="L122" s="53"/>
      <c r="M122" s="53">
        <v>0</v>
      </c>
      <c r="N122" s="53">
        <v>0</v>
      </c>
      <c r="O122" s="53">
        <v>0</v>
      </c>
    </row>
    <row r="123" spans="1:15" s="9" customFormat="1" ht="47.25" x14ac:dyDescent="0.25">
      <c r="A123" s="100">
        <v>69</v>
      </c>
      <c r="B123" s="101" t="s">
        <v>441</v>
      </c>
      <c r="C123" s="97" t="s">
        <v>32</v>
      </c>
      <c r="D123" s="97" t="s">
        <v>63</v>
      </c>
      <c r="E123" s="45" t="s">
        <v>9</v>
      </c>
      <c r="F123" s="45" t="s">
        <v>9</v>
      </c>
      <c r="G123" s="53">
        <f>G124+G125</f>
        <v>90000</v>
      </c>
      <c r="H123" s="52"/>
      <c r="I123" s="52"/>
      <c r="J123" s="52"/>
      <c r="K123" s="52"/>
      <c r="L123" s="53"/>
      <c r="M123" s="53">
        <f>M124+M125</f>
        <v>30000</v>
      </c>
      <c r="N123" s="53">
        <f t="shared" ref="N123:O123" si="53">N124+N125</f>
        <v>30000</v>
      </c>
      <c r="O123" s="53">
        <f t="shared" si="53"/>
        <v>30000</v>
      </c>
    </row>
    <row r="124" spans="1:15" s="9" customFormat="1" ht="42.75" customHeight="1" x14ac:dyDescent="0.25">
      <c r="A124" s="100">
        <v>70</v>
      </c>
      <c r="B124" s="101" t="s">
        <v>261</v>
      </c>
      <c r="C124" s="97" t="s">
        <v>34</v>
      </c>
      <c r="D124" s="97" t="s">
        <v>63</v>
      </c>
      <c r="E124" s="45" t="s">
        <v>9</v>
      </c>
      <c r="F124" s="45" t="s">
        <v>9</v>
      </c>
      <c r="G124" s="52">
        <f>M124+N124+O124</f>
        <v>90000</v>
      </c>
      <c r="H124" s="52"/>
      <c r="I124" s="52"/>
      <c r="J124" s="52"/>
      <c r="K124" s="52"/>
      <c r="L124" s="53"/>
      <c r="M124" s="53">
        <v>30000</v>
      </c>
      <c r="N124" s="53">
        <f>M124</f>
        <v>30000</v>
      </c>
      <c r="O124" s="53">
        <f>N124</f>
        <v>30000</v>
      </c>
    </row>
    <row r="125" spans="1:15" s="9" customFormat="1" ht="47.25" x14ac:dyDescent="0.25">
      <c r="A125" s="97">
        <v>71</v>
      </c>
      <c r="B125" s="101" t="s">
        <v>442</v>
      </c>
      <c r="C125" s="97" t="s">
        <v>115</v>
      </c>
      <c r="D125" s="97" t="s">
        <v>47</v>
      </c>
      <c r="E125" s="45" t="s">
        <v>9</v>
      </c>
      <c r="F125" s="45" t="s">
        <v>9</v>
      </c>
      <c r="G125" s="52">
        <f t="shared" si="51"/>
        <v>0</v>
      </c>
      <c r="H125" s="52"/>
      <c r="I125" s="52"/>
      <c r="J125" s="52"/>
      <c r="K125" s="52"/>
      <c r="L125" s="53"/>
      <c r="M125" s="53">
        <v>0</v>
      </c>
      <c r="N125" s="53">
        <v>0</v>
      </c>
      <c r="O125" s="53">
        <v>0</v>
      </c>
    </row>
    <row r="126" spans="1:15" s="9" customFormat="1" ht="31.5" x14ac:dyDescent="0.25">
      <c r="A126" s="97">
        <v>72</v>
      </c>
      <c r="B126" s="101" t="s">
        <v>507</v>
      </c>
      <c r="C126" s="97" t="s">
        <v>100</v>
      </c>
      <c r="D126" s="97" t="s">
        <v>63</v>
      </c>
      <c r="E126" s="45" t="s">
        <v>9</v>
      </c>
      <c r="F126" s="45" t="s">
        <v>9</v>
      </c>
      <c r="G126" s="52">
        <f>H126+I126+J126+K126+L126+M126+N126+O126</f>
        <v>144000</v>
      </c>
      <c r="H126" s="52"/>
      <c r="I126" s="52"/>
      <c r="J126" s="52"/>
      <c r="K126" s="52"/>
      <c r="L126" s="53"/>
      <c r="M126" s="53">
        <v>48000</v>
      </c>
      <c r="N126" s="53">
        <f t="shared" ref="N126:O126" si="54">N127</f>
        <v>48000</v>
      </c>
      <c r="O126" s="53">
        <f t="shared" si="54"/>
        <v>48000</v>
      </c>
    </row>
    <row r="127" spans="1:15" s="9" customFormat="1" ht="47.25" x14ac:dyDescent="0.25">
      <c r="A127" s="97">
        <v>73</v>
      </c>
      <c r="B127" s="101" t="s">
        <v>329</v>
      </c>
      <c r="C127" s="97" t="s">
        <v>101</v>
      </c>
      <c r="D127" s="97" t="s">
        <v>63</v>
      </c>
      <c r="E127" s="45" t="s">
        <v>9</v>
      </c>
      <c r="F127" s="45" t="s">
        <v>9</v>
      </c>
      <c r="G127" s="52">
        <f>H127+I127+J127+K127+L127+M127+N127+O127</f>
        <v>144000</v>
      </c>
      <c r="H127" s="52"/>
      <c r="I127" s="52"/>
      <c r="J127" s="52"/>
      <c r="K127" s="52"/>
      <c r="L127" s="53"/>
      <c r="M127" s="53">
        <f t="shared" ref="M127:O127" si="55">M128+M129+M130+M131+M132+M133+M134+M135</f>
        <v>48000</v>
      </c>
      <c r="N127" s="53">
        <f t="shared" si="55"/>
        <v>48000</v>
      </c>
      <c r="O127" s="53">
        <f t="shared" si="55"/>
        <v>48000</v>
      </c>
    </row>
    <row r="128" spans="1:15" s="9" customFormat="1" ht="63" x14ac:dyDescent="0.25">
      <c r="A128" s="97">
        <v>74</v>
      </c>
      <c r="B128" s="101" t="s">
        <v>443</v>
      </c>
      <c r="C128" s="97" t="s">
        <v>95</v>
      </c>
      <c r="D128" s="97" t="s">
        <v>47</v>
      </c>
      <c r="E128" s="45" t="s">
        <v>9</v>
      </c>
      <c r="F128" s="45" t="s">
        <v>9</v>
      </c>
      <c r="G128" s="52">
        <f t="shared" ref="G128:G134" si="56">H128+I128+J128+K128+L128</f>
        <v>0</v>
      </c>
      <c r="H128" s="52"/>
      <c r="I128" s="52"/>
      <c r="J128" s="52"/>
      <c r="K128" s="52"/>
      <c r="L128" s="53"/>
      <c r="M128" s="53">
        <v>0</v>
      </c>
      <c r="N128" s="53">
        <v>0</v>
      </c>
      <c r="O128" s="53">
        <v>0</v>
      </c>
    </row>
    <row r="129" spans="1:17" s="9" customFormat="1" ht="63" x14ac:dyDescent="0.25">
      <c r="A129" s="97">
        <v>75</v>
      </c>
      <c r="B129" s="101" t="s">
        <v>444</v>
      </c>
      <c r="C129" s="97" t="s">
        <v>95</v>
      </c>
      <c r="D129" s="97" t="s">
        <v>47</v>
      </c>
      <c r="E129" s="45" t="s">
        <v>9</v>
      </c>
      <c r="F129" s="45" t="s">
        <v>9</v>
      </c>
      <c r="G129" s="52">
        <f t="shared" si="56"/>
        <v>0</v>
      </c>
      <c r="H129" s="52"/>
      <c r="I129" s="52"/>
      <c r="J129" s="52"/>
      <c r="K129" s="52"/>
      <c r="L129" s="53"/>
      <c r="M129" s="53">
        <v>0</v>
      </c>
      <c r="N129" s="53">
        <v>0</v>
      </c>
      <c r="O129" s="53">
        <v>0</v>
      </c>
    </row>
    <row r="130" spans="1:17" s="9" customFormat="1" ht="63" x14ac:dyDescent="0.25">
      <c r="A130" s="97">
        <v>76</v>
      </c>
      <c r="B130" s="101" t="s">
        <v>268</v>
      </c>
      <c r="C130" s="97" t="s">
        <v>95</v>
      </c>
      <c r="D130" s="97" t="s">
        <v>49</v>
      </c>
      <c r="E130" s="45" t="s">
        <v>9</v>
      </c>
      <c r="F130" s="45" t="s">
        <v>9</v>
      </c>
      <c r="G130" s="52">
        <f t="shared" si="56"/>
        <v>0</v>
      </c>
      <c r="H130" s="52"/>
      <c r="I130" s="52"/>
      <c r="J130" s="52"/>
      <c r="K130" s="52"/>
      <c r="L130" s="53"/>
      <c r="M130" s="53">
        <v>0</v>
      </c>
      <c r="N130" s="53">
        <v>0</v>
      </c>
      <c r="O130" s="53">
        <v>0</v>
      </c>
    </row>
    <row r="131" spans="1:17" s="9" customFormat="1" ht="47.25" x14ac:dyDescent="0.25">
      <c r="A131" s="97">
        <v>77</v>
      </c>
      <c r="B131" s="101" t="s">
        <v>445</v>
      </c>
      <c r="C131" s="97" t="s">
        <v>93</v>
      </c>
      <c r="D131" s="97" t="s">
        <v>49</v>
      </c>
      <c r="E131" s="45" t="s">
        <v>9</v>
      </c>
      <c r="F131" s="45" t="s">
        <v>9</v>
      </c>
      <c r="G131" s="52">
        <f t="shared" si="56"/>
        <v>0</v>
      </c>
      <c r="H131" s="52"/>
      <c r="I131" s="52"/>
      <c r="J131" s="52"/>
      <c r="K131" s="52"/>
      <c r="L131" s="53"/>
      <c r="M131" s="53">
        <v>0</v>
      </c>
      <c r="N131" s="53">
        <v>0</v>
      </c>
      <c r="O131" s="53">
        <v>0</v>
      </c>
    </row>
    <row r="132" spans="1:17" s="9" customFormat="1" ht="63" x14ac:dyDescent="0.25">
      <c r="A132" s="97">
        <v>78</v>
      </c>
      <c r="B132" s="101" t="s">
        <v>446</v>
      </c>
      <c r="C132" s="97" t="s">
        <v>94</v>
      </c>
      <c r="D132" s="97" t="s">
        <v>47</v>
      </c>
      <c r="E132" s="45" t="s">
        <v>9</v>
      </c>
      <c r="F132" s="45" t="s">
        <v>9</v>
      </c>
      <c r="G132" s="52">
        <f t="shared" si="56"/>
        <v>0</v>
      </c>
      <c r="H132" s="52"/>
      <c r="I132" s="52"/>
      <c r="J132" s="52"/>
      <c r="K132" s="52"/>
      <c r="L132" s="53"/>
      <c r="M132" s="53">
        <v>0</v>
      </c>
      <c r="N132" s="53">
        <v>0</v>
      </c>
      <c r="O132" s="53">
        <v>0</v>
      </c>
    </row>
    <row r="133" spans="1:17" s="9" customFormat="1" ht="40.5" customHeight="1" x14ac:dyDescent="0.25">
      <c r="A133" s="97">
        <v>79</v>
      </c>
      <c r="B133" s="101" t="s">
        <v>447</v>
      </c>
      <c r="C133" s="97" t="s">
        <v>95</v>
      </c>
      <c r="D133" s="97" t="s">
        <v>47</v>
      </c>
      <c r="E133" s="45" t="s">
        <v>9</v>
      </c>
      <c r="F133" s="45" t="s">
        <v>9</v>
      </c>
      <c r="G133" s="52">
        <f>H133+I133+J133+K133+L133</f>
        <v>0</v>
      </c>
      <c r="H133" s="52"/>
      <c r="I133" s="52"/>
      <c r="J133" s="52"/>
      <c r="K133" s="52"/>
      <c r="L133" s="53"/>
      <c r="M133" s="53">
        <v>0</v>
      </c>
      <c r="N133" s="53">
        <v>0</v>
      </c>
      <c r="O133" s="53">
        <v>0</v>
      </c>
    </row>
    <row r="134" spans="1:17" s="9" customFormat="1" ht="42.75" customHeight="1" x14ac:dyDescent="0.25">
      <c r="A134" s="97">
        <v>80</v>
      </c>
      <c r="B134" s="101" t="s">
        <v>274</v>
      </c>
      <c r="C134" s="97" t="s">
        <v>95</v>
      </c>
      <c r="D134" s="97" t="s">
        <v>47</v>
      </c>
      <c r="E134" s="45" t="s">
        <v>9</v>
      </c>
      <c r="F134" s="45" t="s">
        <v>9</v>
      </c>
      <c r="G134" s="52">
        <f t="shared" si="56"/>
        <v>0</v>
      </c>
      <c r="H134" s="52"/>
      <c r="I134" s="52"/>
      <c r="J134" s="52"/>
      <c r="K134" s="52"/>
      <c r="L134" s="53"/>
      <c r="M134" s="53">
        <v>0</v>
      </c>
      <c r="N134" s="53">
        <v>0</v>
      </c>
      <c r="O134" s="53">
        <v>0</v>
      </c>
    </row>
    <row r="135" spans="1:17" s="9" customFormat="1" ht="29.25" customHeight="1" x14ac:dyDescent="0.25">
      <c r="A135" s="114">
        <v>81</v>
      </c>
      <c r="B135" s="130" t="s">
        <v>275</v>
      </c>
      <c r="C135" s="97" t="s">
        <v>7</v>
      </c>
      <c r="D135" s="114" t="s">
        <v>63</v>
      </c>
      <c r="E135" s="45" t="s">
        <v>9</v>
      </c>
      <c r="F135" s="45" t="s">
        <v>9</v>
      </c>
      <c r="G135" s="50">
        <f>H135+I135+J135+K135+L135+M135+N135+O135</f>
        <v>144000</v>
      </c>
      <c r="H135" s="52"/>
      <c r="I135" s="52"/>
      <c r="J135" s="52"/>
      <c r="K135" s="52"/>
      <c r="L135" s="53"/>
      <c r="M135" s="53">
        <f>M136+M137+M138+M139</f>
        <v>48000</v>
      </c>
      <c r="N135" s="53">
        <f t="shared" ref="N135:O135" si="57">N136+N137+N138+N139</f>
        <v>48000</v>
      </c>
      <c r="O135" s="53">
        <f t="shared" si="57"/>
        <v>48000</v>
      </c>
    </row>
    <row r="136" spans="1:17" s="9" customFormat="1" ht="29.25" customHeight="1" x14ac:dyDescent="0.25">
      <c r="A136" s="114"/>
      <c r="B136" s="130"/>
      <c r="C136" s="97" t="s">
        <v>96</v>
      </c>
      <c r="D136" s="114"/>
      <c r="E136" s="45" t="s">
        <v>9</v>
      </c>
      <c r="F136" s="45" t="s">
        <v>9</v>
      </c>
      <c r="G136" s="50">
        <f t="shared" ref="G136" si="58">H136+I136+J136+K136+L136+M136+N136+O136</f>
        <v>36000</v>
      </c>
      <c r="H136" s="50"/>
      <c r="I136" s="55"/>
      <c r="J136" s="55"/>
      <c r="K136" s="55"/>
      <c r="L136" s="51"/>
      <c r="M136" s="51">
        <v>12000</v>
      </c>
      <c r="N136" s="51">
        <v>12000</v>
      </c>
      <c r="O136" s="51">
        <v>12000</v>
      </c>
    </row>
    <row r="137" spans="1:17" s="9" customFormat="1" ht="29.25" customHeight="1" x14ac:dyDescent="0.25">
      <c r="A137" s="114"/>
      <c r="B137" s="130"/>
      <c r="C137" s="97" t="s">
        <v>97</v>
      </c>
      <c r="D137" s="114"/>
      <c r="E137" s="45" t="s">
        <v>9</v>
      </c>
      <c r="F137" s="45" t="s">
        <v>9</v>
      </c>
      <c r="G137" s="50">
        <f>H137+I137+J137+K137+L137+M137+N137+O137</f>
        <v>36000</v>
      </c>
      <c r="H137" s="50"/>
      <c r="I137" s="55"/>
      <c r="J137" s="55"/>
      <c r="K137" s="55"/>
      <c r="L137" s="51"/>
      <c r="M137" s="51">
        <v>12000</v>
      </c>
      <c r="N137" s="51">
        <v>12000</v>
      </c>
      <c r="O137" s="51">
        <v>12000</v>
      </c>
    </row>
    <row r="138" spans="1:17" s="9" customFormat="1" ht="29.25" customHeight="1" x14ac:dyDescent="0.25">
      <c r="A138" s="114"/>
      <c r="B138" s="130"/>
      <c r="C138" s="97" t="s">
        <v>98</v>
      </c>
      <c r="D138" s="114"/>
      <c r="E138" s="45" t="s">
        <v>9</v>
      </c>
      <c r="F138" s="45" t="s">
        <v>9</v>
      </c>
      <c r="G138" s="50">
        <f>H138+I138+J138+K138+L138+M138+N138+O138</f>
        <v>36000</v>
      </c>
      <c r="H138" s="50"/>
      <c r="I138" s="55"/>
      <c r="J138" s="55"/>
      <c r="K138" s="55"/>
      <c r="L138" s="51"/>
      <c r="M138" s="51">
        <v>12000</v>
      </c>
      <c r="N138" s="51">
        <v>12000</v>
      </c>
      <c r="O138" s="51">
        <v>12000</v>
      </c>
      <c r="Q138" s="12"/>
    </row>
    <row r="139" spans="1:17" s="9" customFormat="1" ht="29.25" customHeight="1" x14ac:dyDescent="0.25">
      <c r="A139" s="114"/>
      <c r="B139" s="130"/>
      <c r="C139" s="97" t="s">
        <v>99</v>
      </c>
      <c r="D139" s="114"/>
      <c r="E139" s="45" t="s">
        <v>9</v>
      </c>
      <c r="F139" s="45" t="s">
        <v>9</v>
      </c>
      <c r="G139" s="50">
        <f>H139+I139+J139+K139+L139+M139+N139+O139</f>
        <v>36000</v>
      </c>
      <c r="H139" s="50"/>
      <c r="I139" s="55"/>
      <c r="J139" s="55"/>
      <c r="K139" s="55"/>
      <c r="L139" s="51"/>
      <c r="M139" s="51">
        <v>12000</v>
      </c>
      <c r="N139" s="51">
        <f>M139</f>
        <v>12000</v>
      </c>
      <c r="O139" s="51">
        <f>N139</f>
        <v>12000</v>
      </c>
    </row>
    <row r="140" spans="1:17" s="9" customFormat="1" ht="110.25" hidden="1" x14ac:dyDescent="0.25">
      <c r="A140" s="97">
        <v>82</v>
      </c>
      <c r="B140" s="102" t="s">
        <v>395</v>
      </c>
      <c r="C140" s="97" t="s">
        <v>362</v>
      </c>
      <c r="D140" s="97" t="s">
        <v>47</v>
      </c>
      <c r="E140" s="45" t="s">
        <v>9</v>
      </c>
      <c r="F140" s="45" t="s">
        <v>9</v>
      </c>
      <c r="G140" s="53">
        <v>0</v>
      </c>
      <c r="H140" s="53">
        <v>0</v>
      </c>
      <c r="I140" s="53">
        <v>0</v>
      </c>
      <c r="J140" s="53">
        <v>0</v>
      </c>
      <c r="K140" s="53">
        <v>0</v>
      </c>
      <c r="L140" s="53">
        <v>0</v>
      </c>
      <c r="M140" s="53">
        <v>0</v>
      </c>
      <c r="N140" s="53">
        <v>0</v>
      </c>
      <c r="O140" s="53">
        <v>0</v>
      </c>
    </row>
    <row r="141" spans="1:17" s="9" customFormat="1" ht="110.25" hidden="1" x14ac:dyDescent="0.25">
      <c r="A141" s="97">
        <v>83</v>
      </c>
      <c r="B141" s="102" t="s">
        <v>361</v>
      </c>
      <c r="C141" s="97" t="s">
        <v>362</v>
      </c>
      <c r="D141" s="97" t="s">
        <v>47</v>
      </c>
      <c r="E141" s="45" t="s">
        <v>9</v>
      </c>
      <c r="F141" s="45" t="s">
        <v>9</v>
      </c>
      <c r="G141" s="53">
        <v>0</v>
      </c>
      <c r="H141" s="53">
        <v>0</v>
      </c>
      <c r="I141" s="53">
        <v>0</v>
      </c>
      <c r="J141" s="53">
        <v>0</v>
      </c>
      <c r="K141" s="53">
        <v>0</v>
      </c>
      <c r="L141" s="53">
        <v>0</v>
      </c>
      <c r="M141" s="53">
        <v>0</v>
      </c>
      <c r="N141" s="53">
        <v>0</v>
      </c>
      <c r="O141" s="53">
        <v>0</v>
      </c>
    </row>
    <row r="142" spans="1:17" s="9" customFormat="1" ht="63" hidden="1" x14ac:dyDescent="0.25">
      <c r="A142" s="97">
        <v>84</v>
      </c>
      <c r="B142" s="102" t="s">
        <v>364</v>
      </c>
      <c r="C142" s="97" t="s">
        <v>365</v>
      </c>
      <c r="D142" s="97" t="s">
        <v>47</v>
      </c>
      <c r="E142" s="45" t="s">
        <v>9</v>
      </c>
      <c r="F142" s="45" t="s">
        <v>9</v>
      </c>
      <c r="G142" s="53">
        <v>0</v>
      </c>
      <c r="H142" s="53">
        <v>0</v>
      </c>
      <c r="I142" s="53">
        <v>0</v>
      </c>
      <c r="J142" s="53">
        <v>0</v>
      </c>
      <c r="K142" s="53">
        <v>0</v>
      </c>
      <c r="L142" s="53">
        <v>0</v>
      </c>
      <c r="M142" s="53">
        <v>0</v>
      </c>
      <c r="N142" s="53">
        <v>0</v>
      </c>
      <c r="O142" s="53">
        <v>0</v>
      </c>
    </row>
    <row r="143" spans="1:17" s="9" customFormat="1" ht="63" hidden="1" x14ac:dyDescent="0.25">
      <c r="A143" s="97">
        <v>85</v>
      </c>
      <c r="B143" s="102" t="s">
        <v>367</v>
      </c>
      <c r="C143" s="97" t="s">
        <v>368</v>
      </c>
      <c r="D143" s="97" t="s">
        <v>47</v>
      </c>
      <c r="E143" s="45" t="s">
        <v>9</v>
      </c>
      <c r="F143" s="45" t="s">
        <v>9</v>
      </c>
      <c r="G143" s="53">
        <v>0</v>
      </c>
      <c r="H143" s="53">
        <v>0</v>
      </c>
      <c r="I143" s="53">
        <v>0</v>
      </c>
      <c r="J143" s="53">
        <v>0</v>
      </c>
      <c r="K143" s="53">
        <v>0</v>
      </c>
      <c r="L143" s="53">
        <v>0</v>
      </c>
      <c r="M143" s="53">
        <v>0</v>
      </c>
      <c r="N143" s="53">
        <v>0</v>
      </c>
      <c r="O143" s="53">
        <v>0</v>
      </c>
    </row>
    <row r="144" spans="1:17" s="9" customFormat="1" ht="28.5" hidden="1" customHeight="1" x14ac:dyDescent="0.25">
      <c r="A144" s="115">
        <v>86</v>
      </c>
      <c r="B144" s="130" t="s">
        <v>369</v>
      </c>
      <c r="C144" s="97" t="s">
        <v>146</v>
      </c>
      <c r="D144" s="97" t="s">
        <v>47</v>
      </c>
      <c r="E144" s="45" t="s">
        <v>9</v>
      </c>
      <c r="F144" s="45" t="s">
        <v>9</v>
      </c>
      <c r="G144" s="53">
        <v>0</v>
      </c>
      <c r="H144" s="53">
        <v>0</v>
      </c>
      <c r="I144" s="53">
        <v>0</v>
      </c>
      <c r="J144" s="53">
        <v>0</v>
      </c>
      <c r="K144" s="53">
        <v>0</v>
      </c>
      <c r="L144" s="53">
        <v>0</v>
      </c>
      <c r="M144" s="53">
        <v>0</v>
      </c>
      <c r="N144" s="53">
        <v>0</v>
      </c>
      <c r="O144" s="53">
        <v>0</v>
      </c>
    </row>
    <row r="145" spans="1:15" s="9" customFormat="1" ht="28.5" hidden="1" customHeight="1" x14ac:dyDescent="0.25">
      <c r="A145" s="116"/>
      <c r="B145" s="130"/>
      <c r="C145" s="97" t="s">
        <v>151</v>
      </c>
      <c r="D145" s="97" t="s">
        <v>47</v>
      </c>
      <c r="E145" s="45" t="s">
        <v>9</v>
      </c>
      <c r="F145" s="45" t="s">
        <v>9</v>
      </c>
      <c r="G145" s="53">
        <v>0</v>
      </c>
      <c r="H145" s="53">
        <v>0</v>
      </c>
      <c r="I145" s="53">
        <v>0</v>
      </c>
      <c r="J145" s="53">
        <v>0</v>
      </c>
      <c r="K145" s="53">
        <v>0</v>
      </c>
      <c r="L145" s="53">
        <v>0</v>
      </c>
      <c r="M145" s="53">
        <v>0</v>
      </c>
      <c r="N145" s="53">
        <v>0</v>
      </c>
      <c r="O145" s="53">
        <v>0</v>
      </c>
    </row>
    <row r="146" spans="1:15" s="9" customFormat="1" ht="28.5" hidden="1" customHeight="1" x14ac:dyDescent="0.25">
      <c r="A146" s="116"/>
      <c r="B146" s="130"/>
      <c r="C146" s="97" t="s">
        <v>370</v>
      </c>
      <c r="D146" s="97" t="s">
        <v>47</v>
      </c>
      <c r="E146" s="45" t="s">
        <v>9</v>
      </c>
      <c r="F146" s="45" t="s">
        <v>9</v>
      </c>
      <c r="G146" s="53">
        <v>0</v>
      </c>
      <c r="H146" s="53">
        <v>0</v>
      </c>
      <c r="I146" s="53">
        <v>0</v>
      </c>
      <c r="J146" s="53">
        <v>0</v>
      </c>
      <c r="K146" s="53">
        <v>0</v>
      </c>
      <c r="L146" s="53">
        <v>0</v>
      </c>
      <c r="M146" s="53">
        <v>0</v>
      </c>
      <c r="N146" s="53">
        <v>0</v>
      </c>
      <c r="O146" s="53">
        <v>0</v>
      </c>
    </row>
    <row r="147" spans="1:15" s="9" customFormat="1" ht="28.5" hidden="1" customHeight="1" x14ac:dyDescent="0.25">
      <c r="A147" s="116"/>
      <c r="B147" s="130"/>
      <c r="C147" s="97" t="s">
        <v>140</v>
      </c>
      <c r="D147" s="97" t="s">
        <v>47</v>
      </c>
      <c r="E147" s="45" t="s">
        <v>9</v>
      </c>
      <c r="F147" s="45" t="s">
        <v>9</v>
      </c>
      <c r="G147" s="53">
        <v>0</v>
      </c>
      <c r="H147" s="53">
        <v>0</v>
      </c>
      <c r="I147" s="53">
        <v>0</v>
      </c>
      <c r="J147" s="53">
        <v>0</v>
      </c>
      <c r="K147" s="53">
        <v>0</v>
      </c>
      <c r="L147" s="53">
        <v>0</v>
      </c>
      <c r="M147" s="53">
        <v>0</v>
      </c>
      <c r="N147" s="53">
        <v>0</v>
      </c>
      <c r="O147" s="53">
        <v>0</v>
      </c>
    </row>
    <row r="148" spans="1:15" s="9" customFormat="1" ht="28.5" hidden="1" customHeight="1" x14ac:dyDescent="0.25">
      <c r="A148" s="116"/>
      <c r="B148" s="130"/>
      <c r="C148" s="97" t="s">
        <v>141</v>
      </c>
      <c r="D148" s="97" t="s">
        <v>47</v>
      </c>
      <c r="E148" s="45" t="s">
        <v>9</v>
      </c>
      <c r="F148" s="45" t="s">
        <v>9</v>
      </c>
      <c r="G148" s="53">
        <v>0</v>
      </c>
      <c r="H148" s="53">
        <v>0</v>
      </c>
      <c r="I148" s="53">
        <v>0</v>
      </c>
      <c r="J148" s="53">
        <v>0</v>
      </c>
      <c r="K148" s="53">
        <v>0</v>
      </c>
      <c r="L148" s="53">
        <v>0</v>
      </c>
      <c r="M148" s="53">
        <v>0</v>
      </c>
      <c r="N148" s="53">
        <v>0</v>
      </c>
      <c r="O148" s="53">
        <v>0</v>
      </c>
    </row>
    <row r="149" spans="1:15" s="9" customFormat="1" ht="28.5" hidden="1" customHeight="1" x14ac:dyDescent="0.25">
      <c r="A149" s="117"/>
      <c r="B149" s="130"/>
      <c r="C149" s="97" t="s">
        <v>142</v>
      </c>
      <c r="D149" s="97" t="s">
        <v>47</v>
      </c>
      <c r="E149" s="45" t="s">
        <v>9</v>
      </c>
      <c r="F149" s="45" t="s">
        <v>9</v>
      </c>
      <c r="G149" s="53">
        <v>0</v>
      </c>
      <c r="H149" s="53">
        <v>0</v>
      </c>
      <c r="I149" s="53">
        <v>0</v>
      </c>
      <c r="J149" s="53">
        <v>0</v>
      </c>
      <c r="K149" s="53">
        <v>0</v>
      </c>
      <c r="L149" s="53">
        <v>0</v>
      </c>
      <c r="M149" s="53">
        <v>0</v>
      </c>
      <c r="N149" s="53">
        <v>0</v>
      </c>
      <c r="O149" s="53">
        <v>0</v>
      </c>
    </row>
    <row r="150" spans="1:15" s="9" customFormat="1" ht="47.25" hidden="1" x14ac:dyDescent="0.25">
      <c r="A150" s="97">
        <v>87</v>
      </c>
      <c r="B150" s="102" t="s">
        <v>371</v>
      </c>
      <c r="C150" s="97" t="s">
        <v>372</v>
      </c>
      <c r="D150" s="97" t="s">
        <v>47</v>
      </c>
      <c r="E150" s="45" t="s">
        <v>9</v>
      </c>
      <c r="F150" s="45" t="s">
        <v>9</v>
      </c>
      <c r="G150" s="53">
        <v>0</v>
      </c>
      <c r="H150" s="53">
        <v>0</v>
      </c>
      <c r="I150" s="53">
        <v>0</v>
      </c>
      <c r="J150" s="53">
        <v>0</v>
      </c>
      <c r="K150" s="53">
        <v>0</v>
      </c>
      <c r="L150" s="53">
        <v>0</v>
      </c>
      <c r="M150" s="53">
        <v>0</v>
      </c>
      <c r="N150" s="53">
        <v>0</v>
      </c>
      <c r="O150" s="53">
        <v>0</v>
      </c>
    </row>
    <row r="151" spans="1:15" s="9" customFormat="1" ht="110.25" hidden="1" x14ac:dyDescent="0.25">
      <c r="A151" s="97">
        <v>88</v>
      </c>
      <c r="B151" s="102" t="s">
        <v>374</v>
      </c>
      <c r="C151" s="97" t="s">
        <v>375</v>
      </c>
      <c r="D151" s="97" t="s">
        <v>47</v>
      </c>
      <c r="E151" s="45" t="s">
        <v>9</v>
      </c>
      <c r="F151" s="45" t="s">
        <v>9</v>
      </c>
      <c r="G151" s="53">
        <v>0</v>
      </c>
      <c r="H151" s="53">
        <v>0</v>
      </c>
      <c r="I151" s="53">
        <v>0</v>
      </c>
      <c r="J151" s="53">
        <v>0</v>
      </c>
      <c r="K151" s="53">
        <v>0</v>
      </c>
      <c r="L151" s="53">
        <v>0</v>
      </c>
      <c r="M151" s="53">
        <v>0</v>
      </c>
      <c r="N151" s="53">
        <v>0</v>
      </c>
      <c r="O151" s="53">
        <v>0</v>
      </c>
    </row>
    <row r="152" spans="1:15" s="9" customFormat="1" ht="47.25" hidden="1" x14ac:dyDescent="0.25">
      <c r="A152" s="97">
        <v>89</v>
      </c>
      <c r="B152" s="102" t="s">
        <v>377</v>
      </c>
      <c r="C152" s="97" t="s">
        <v>378</v>
      </c>
      <c r="D152" s="97" t="s">
        <v>47</v>
      </c>
      <c r="E152" s="45" t="s">
        <v>9</v>
      </c>
      <c r="F152" s="45" t="s">
        <v>9</v>
      </c>
      <c r="G152" s="53">
        <v>0</v>
      </c>
      <c r="H152" s="53">
        <v>0</v>
      </c>
      <c r="I152" s="53">
        <v>0</v>
      </c>
      <c r="J152" s="53">
        <v>0</v>
      </c>
      <c r="K152" s="53">
        <v>0</v>
      </c>
      <c r="L152" s="53">
        <v>0</v>
      </c>
      <c r="M152" s="53">
        <v>0</v>
      </c>
      <c r="N152" s="53">
        <v>0</v>
      </c>
      <c r="O152" s="53">
        <v>0</v>
      </c>
    </row>
    <row r="153" spans="1:15" s="9" customFormat="1" ht="31.5" hidden="1" x14ac:dyDescent="0.25">
      <c r="A153" s="97">
        <v>90</v>
      </c>
      <c r="B153" s="102" t="s">
        <v>380</v>
      </c>
      <c r="C153" s="97" t="s">
        <v>162</v>
      </c>
      <c r="D153" s="97" t="s">
        <v>47</v>
      </c>
      <c r="E153" s="45" t="s">
        <v>9</v>
      </c>
      <c r="F153" s="45" t="s">
        <v>9</v>
      </c>
      <c r="G153" s="53">
        <v>0</v>
      </c>
      <c r="H153" s="53">
        <v>0</v>
      </c>
      <c r="I153" s="53">
        <v>0</v>
      </c>
      <c r="J153" s="53">
        <v>0</v>
      </c>
      <c r="K153" s="53">
        <v>0</v>
      </c>
      <c r="L153" s="53">
        <v>0</v>
      </c>
      <c r="M153" s="53">
        <v>0</v>
      </c>
      <c r="N153" s="53">
        <v>0</v>
      </c>
      <c r="O153" s="53">
        <v>0</v>
      </c>
    </row>
    <row r="154" spans="1:15" s="9" customFormat="1" ht="110.25" hidden="1" x14ac:dyDescent="0.25">
      <c r="A154" s="97">
        <v>91</v>
      </c>
      <c r="B154" s="102" t="s">
        <v>381</v>
      </c>
      <c r="C154" s="97" t="s">
        <v>304</v>
      </c>
      <c r="D154" s="97" t="s">
        <v>47</v>
      </c>
      <c r="E154" s="45" t="s">
        <v>9</v>
      </c>
      <c r="F154" s="45" t="s">
        <v>9</v>
      </c>
      <c r="G154" s="53">
        <v>0</v>
      </c>
      <c r="H154" s="53">
        <v>0</v>
      </c>
      <c r="I154" s="53">
        <v>0</v>
      </c>
      <c r="J154" s="53">
        <v>0</v>
      </c>
      <c r="K154" s="53">
        <v>0</v>
      </c>
      <c r="L154" s="53">
        <v>0</v>
      </c>
      <c r="M154" s="53">
        <v>0</v>
      </c>
      <c r="N154" s="53">
        <v>0</v>
      </c>
      <c r="O154" s="53">
        <v>0</v>
      </c>
    </row>
    <row r="155" spans="1:15" s="9" customFormat="1" ht="63" hidden="1" x14ac:dyDescent="0.25">
      <c r="A155" s="97">
        <v>92</v>
      </c>
      <c r="B155" s="102" t="s">
        <v>382</v>
      </c>
      <c r="C155" s="97" t="s">
        <v>383</v>
      </c>
      <c r="D155" s="97" t="s">
        <v>47</v>
      </c>
      <c r="E155" s="45" t="s">
        <v>9</v>
      </c>
      <c r="F155" s="45" t="s">
        <v>9</v>
      </c>
      <c r="G155" s="53">
        <v>0</v>
      </c>
      <c r="H155" s="53">
        <v>0</v>
      </c>
      <c r="I155" s="53">
        <v>0</v>
      </c>
      <c r="J155" s="53">
        <v>0</v>
      </c>
      <c r="K155" s="53">
        <v>0</v>
      </c>
      <c r="L155" s="53">
        <v>0</v>
      </c>
      <c r="M155" s="53">
        <v>0</v>
      </c>
      <c r="N155" s="53">
        <v>0</v>
      </c>
      <c r="O155" s="53">
        <v>0</v>
      </c>
    </row>
    <row r="156" spans="1:15" s="9" customFormat="1" ht="63" hidden="1" x14ac:dyDescent="0.25">
      <c r="A156" s="97">
        <v>93</v>
      </c>
      <c r="B156" s="102" t="s">
        <v>385</v>
      </c>
      <c r="C156" s="97" t="s">
        <v>383</v>
      </c>
      <c r="D156" s="97" t="s">
        <v>47</v>
      </c>
      <c r="E156" s="45" t="s">
        <v>9</v>
      </c>
      <c r="F156" s="45" t="s">
        <v>9</v>
      </c>
      <c r="G156" s="53">
        <v>0</v>
      </c>
      <c r="H156" s="53">
        <v>0</v>
      </c>
      <c r="I156" s="53">
        <v>0</v>
      </c>
      <c r="J156" s="53">
        <v>0</v>
      </c>
      <c r="K156" s="53">
        <v>0</v>
      </c>
      <c r="L156" s="53">
        <v>0</v>
      </c>
      <c r="M156" s="53">
        <v>0</v>
      </c>
      <c r="N156" s="53">
        <v>0</v>
      </c>
      <c r="O156" s="53">
        <v>0</v>
      </c>
    </row>
    <row r="157" spans="1:15" s="9" customFormat="1" ht="37.5" customHeight="1" x14ac:dyDescent="0.25">
      <c r="A157" s="97">
        <v>82</v>
      </c>
      <c r="B157" s="48" t="s">
        <v>107</v>
      </c>
      <c r="C157" s="101"/>
      <c r="D157" s="97" t="s">
        <v>63</v>
      </c>
      <c r="E157" s="45" t="s">
        <v>9</v>
      </c>
      <c r="F157" s="45" t="s">
        <v>9</v>
      </c>
      <c r="G157" s="58">
        <f>H157+I157+J157+K157+L157+M157+N157+O157</f>
        <v>684000</v>
      </c>
      <c r="H157" s="58">
        <f>H126+H105+H78</f>
        <v>0</v>
      </c>
      <c r="I157" s="58">
        <f>I126+I105+I78</f>
        <v>0</v>
      </c>
      <c r="J157" s="58">
        <f>J126+J105+J78</f>
        <v>0</v>
      </c>
      <c r="K157" s="58"/>
      <c r="L157" s="58"/>
      <c r="M157" s="58">
        <f>M126+M105+M78+M140</f>
        <v>228000</v>
      </c>
      <c r="N157" s="58">
        <f t="shared" ref="N157:O157" si="59">N126+N105+N78+N140</f>
        <v>228000</v>
      </c>
      <c r="O157" s="58">
        <f t="shared" si="59"/>
        <v>228000</v>
      </c>
    </row>
    <row r="158" spans="1:15" s="9" customFormat="1" ht="33.75" hidden="1" customHeight="1" x14ac:dyDescent="0.25">
      <c r="A158" s="97">
        <v>95</v>
      </c>
      <c r="B158" s="119" t="s">
        <v>354</v>
      </c>
      <c r="C158" s="119"/>
      <c r="D158" s="119"/>
      <c r="E158" s="119"/>
      <c r="F158" s="119"/>
      <c r="G158" s="119"/>
      <c r="H158" s="119"/>
      <c r="I158" s="119"/>
      <c r="J158" s="119"/>
      <c r="K158" s="119"/>
      <c r="L158" s="119"/>
      <c r="M158" s="119"/>
      <c r="N158" s="119"/>
      <c r="O158" s="119"/>
    </row>
    <row r="159" spans="1:15" s="9" customFormat="1" ht="31.5" hidden="1" x14ac:dyDescent="0.25">
      <c r="A159" s="100">
        <v>96</v>
      </c>
      <c r="B159" s="59" t="s">
        <v>283</v>
      </c>
      <c r="C159" s="33" t="s">
        <v>109</v>
      </c>
      <c r="D159" s="97" t="s">
        <v>63</v>
      </c>
      <c r="E159" s="45" t="s">
        <v>9</v>
      </c>
      <c r="F159" s="45" t="s">
        <v>9</v>
      </c>
      <c r="G159" s="50">
        <f t="shared" ref="G159:G174" si="60">H159+I159+J159+K159+L159+M159+N159+O159</f>
        <v>0</v>
      </c>
      <c r="H159" s="60"/>
      <c r="I159" s="61"/>
      <c r="J159" s="61"/>
      <c r="K159" s="62"/>
      <c r="L159" s="63"/>
      <c r="M159" s="64">
        <f>M160+M162+M164</f>
        <v>0</v>
      </c>
      <c r="N159" s="64">
        <f t="shared" ref="N159:O159" si="61">N160+N162+N164</f>
        <v>0</v>
      </c>
      <c r="O159" s="64">
        <f t="shared" si="61"/>
        <v>0</v>
      </c>
    </row>
    <row r="160" spans="1:15" s="9" customFormat="1" ht="47.25" hidden="1" x14ac:dyDescent="0.25">
      <c r="A160" s="100">
        <v>90</v>
      </c>
      <c r="B160" s="65" t="s">
        <v>448</v>
      </c>
      <c r="C160" s="33" t="s">
        <v>109</v>
      </c>
      <c r="D160" s="97" t="s">
        <v>63</v>
      </c>
      <c r="E160" s="45" t="s">
        <v>9</v>
      </c>
      <c r="F160" s="45" t="s">
        <v>9</v>
      </c>
      <c r="G160" s="50">
        <f t="shared" si="60"/>
        <v>0</v>
      </c>
      <c r="H160" s="60"/>
      <c r="I160" s="61"/>
      <c r="J160" s="61"/>
      <c r="K160" s="62"/>
      <c r="L160" s="63"/>
      <c r="M160" s="66">
        <f>M161</f>
        <v>0</v>
      </c>
      <c r="N160" s="66">
        <f>N161</f>
        <v>0</v>
      </c>
      <c r="O160" s="66">
        <f>O161</f>
        <v>0</v>
      </c>
    </row>
    <row r="161" spans="1:15" s="9" customFormat="1" ht="31.5" hidden="1" x14ac:dyDescent="0.25">
      <c r="A161" s="100">
        <v>91</v>
      </c>
      <c r="B161" s="59" t="s">
        <v>449</v>
      </c>
      <c r="C161" s="33" t="s">
        <v>109</v>
      </c>
      <c r="D161" s="97" t="s">
        <v>63</v>
      </c>
      <c r="E161" s="45" t="s">
        <v>9</v>
      </c>
      <c r="F161" s="45" t="s">
        <v>9</v>
      </c>
      <c r="G161" s="50">
        <f t="shared" si="60"/>
        <v>0</v>
      </c>
      <c r="H161" s="60"/>
      <c r="I161" s="61"/>
      <c r="J161" s="61"/>
      <c r="K161" s="61"/>
      <c r="L161" s="67"/>
      <c r="M161" s="66">
        <v>0</v>
      </c>
      <c r="N161" s="66">
        <f>M161</f>
        <v>0</v>
      </c>
      <c r="O161" s="66">
        <f>N161</f>
        <v>0</v>
      </c>
    </row>
    <row r="162" spans="1:15" s="9" customFormat="1" ht="31.5" hidden="1" x14ac:dyDescent="0.25">
      <c r="A162" s="100">
        <v>97</v>
      </c>
      <c r="B162" s="59" t="s">
        <v>463</v>
      </c>
      <c r="C162" s="33" t="s">
        <v>109</v>
      </c>
      <c r="D162" s="97" t="s">
        <v>63</v>
      </c>
      <c r="E162" s="45" t="s">
        <v>9</v>
      </c>
      <c r="F162" s="45" t="s">
        <v>9</v>
      </c>
      <c r="G162" s="50">
        <f t="shared" si="60"/>
        <v>0</v>
      </c>
      <c r="H162" s="60"/>
      <c r="I162" s="61"/>
      <c r="J162" s="61"/>
      <c r="K162" s="61"/>
      <c r="L162" s="67"/>
      <c r="M162" s="66">
        <f>M163</f>
        <v>0</v>
      </c>
      <c r="N162" s="66">
        <f>N163</f>
        <v>0</v>
      </c>
      <c r="O162" s="66">
        <f>O163</f>
        <v>0</v>
      </c>
    </row>
    <row r="163" spans="1:15" s="9" customFormat="1" ht="31.5" hidden="1" x14ac:dyDescent="0.25">
      <c r="A163" s="100">
        <v>98</v>
      </c>
      <c r="B163" s="59" t="s">
        <v>457</v>
      </c>
      <c r="C163" s="33" t="s">
        <v>109</v>
      </c>
      <c r="D163" s="97" t="s">
        <v>63</v>
      </c>
      <c r="E163" s="45" t="s">
        <v>9</v>
      </c>
      <c r="F163" s="45" t="s">
        <v>9</v>
      </c>
      <c r="G163" s="50">
        <f t="shared" si="60"/>
        <v>0</v>
      </c>
      <c r="H163" s="60">
        <v>0</v>
      </c>
      <c r="I163" s="61">
        <v>0</v>
      </c>
      <c r="J163" s="61">
        <v>0</v>
      </c>
      <c r="K163" s="61"/>
      <c r="L163" s="67"/>
      <c r="M163" s="66"/>
      <c r="N163" s="66">
        <f>M163</f>
        <v>0</v>
      </c>
      <c r="O163" s="66">
        <f>N163</f>
        <v>0</v>
      </c>
    </row>
    <row r="164" spans="1:15" s="9" customFormat="1" ht="31.5" hidden="1" x14ac:dyDescent="0.25">
      <c r="A164" s="100">
        <v>99</v>
      </c>
      <c r="B164" s="68" t="s">
        <v>458</v>
      </c>
      <c r="C164" s="33" t="s">
        <v>109</v>
      </c>
      <c r="D164" s="97" t="s">
        <v>63</v>
      </c>
      <c r="E164" s="45" t="s">
        <v>9</v>
      </c>
      <c r="F164" s="45" t="s">
        <v>9</v>
      </c>
      <c r="G164" s="50">
        <f t="shared" si="60"/>
        <v>0</v>
      </c>
      <c r="H164" s="60"/>
      <c r="I164" s="61"/>
      <c r="J164" s="61"/>
      <c r="K164" s="61"/>
      <c r="L164" s="67"/>
      <c r="M164" s="66">
        <f>SUM(M165:M168)</f>
        <v>0</v>
      </c>
      <c r="N164" s="66">
        <f t="shared" ref="N164:O164" si="62">SUM(N165:N168)</f>
        <v>0</v>
      </c>
      <c r="O164" s="66">
        <f t="shared" si="62"/>
        <v>0</v>
      </c>
    </row>
    <row r="165" spans="1:15" s="9" customFormat="1" ht="63" hidden="1" x14ac:dyDescent="0.25">
      <c r="A165" s="100">
        <v>100</v>
      </c>
      <c r="B165" s="69" t="s">
        <v>467</v>
      </c>
      <c r="C165" s="33" t="s">
        <v>109</v>
      </c>
      <c r="D165" s="97" t="s">
        <v>63</v>
      </c>
      <c r="E165" s="45" t="s">
        <v>9</v>
      </c>
      <c r="F165" s="45" t="s">
        <v>9</v>
      </c>
      <c r="G165" s="50">
        <f t="shared" si="60"/>
        <v>0</v>
      </c>
      <c r="H165" s="60"/>
      <c r="I165" s="61"/>
      <c r="J165" s="61"/>
      <c r="K165" s="61"/>
      <c r="L165" s="67"/>
      <c r="M165" s="66"/>
      <c r="N165" s="66">
        <f t="shared" ref="N165:O165" si="63">M165</f>
        <v>0</v>
      </c>
      <c r="O165" s="66">
        <f t="shared" si="63"/>
        <v>0</v>
      </c>
    </row>
    <row r="166" spans="1:15" s="9" customFormat="1" ht="31.5" hidden="1" x14ac:dyDescent="0.25">
      <c r="A166" s="100">
        <v>101</v>
      </c>
      <c r="B166" s="69" t="s">
        <v>464</v>
      </c>
      <c r="C166" s="33" t="s">
        <v>109</v>
      </c>
      <c r="D166" s="97" t="s">
        <v>63</v>
      </c>
      <c r="E166" s="45" t="s">
        <v>9</v>
      </c>
      <c r="F166" s="45" t="s">
        <v>9</v>
      </c>
      <c r="G166" s="50">
        <f t="shared" si="60"/>
        <v>0</v>
      </c>
      <c r="H166" s="60"/>
      <c r="I166" s="61"/>
      <c r="J166" s="61"/>
      <c r="K166" s="61"/>
      <c r="L166" s="67"/>
      <c r="M166" s="66"/>
      <c r="N166" s="66">
        <f t="shared" ref="N166:O166" si="64">M166</f>
        <v>0</v>
      </c>
      <c r="O166" s="66">
        <f t="shared" si="64"/>
        <v>0</v>
      </c>
    </row>
    <row r="167" spans="1:15" s="9" customFormat="1" ht="31.5" hidden="1" x14ac:dyDescent="0.25">
      <c r="A167" s="100">
        <v>102</v>
      </c>
      <c r="B167" s="69" t="s">
        <v>465</v>
      </c>
      <c r="C167" s="33" t="s">
        <v>109</v>
      </c>
      <c r="D167" s="97" t="s">
        <v>63</v>
      </c>
      <c r="E167" s="45" t="s">
        <v>9</v>
      </c>
      <c r="F167" s="45" t="s">
        <v>9</v>
      </c>
      <c r="G167" s="50">
        <f t="shared" si="60"/>
        <v>0</v>
      </c>
      <c r="H167" s="60"/>
      <c r="I167" s="61"/>
      <c r="J167" s="61"/>
      <c r="K167" s="61"/>
      <c r="L167" s="67"/>
      <c r="M167" s="66"/>
      <c r="N167" s="66">
        <f t="shared" ref="N167:O167" si="65">M167</f>
        <v>0</v>
      </c>
      <c r="O167" s="66">
        <f t="shared" si="65"/>
        <v>0</v>
      </c>
    </row>
    <row r="168" spans="1:15" s="9" customFormat="1" ht="34.5" hidden="1" customHeight="1" x14ac:dyDescent="0.25">
      <c r="A168" s="100">
        <v>103</v>
      </c>
      <c r="B168" s="69" t="s">
        <v>466</v>
      </c>
      <c r="C168" s="33" t="s">
        <v>109</v>
      </c>
      <c r="D168" s="97" t="s">
        <v>63</v>
      </c>
      <c r="E168" s="45" t="s">
        <v>9</v>
      </c>
      <c r="F168" s="45" t="s">
        <v>9</v>
      </c>
      <c r="G168" s="50">
        <f t="shared" si="60"/>
        <v>0</v>
      </c>
      <c r="H168" s="60"/>
      <c r="I168" s="61"/>
      <c r="J168" s="61"/>
      <c r="K168" s="61"/>
      <c r="L168" s="67"/>
      <c r="M168" s="66"/>
      <c r="N168" s="66">
        <f t="shared" ref="N168:O168" si="66">M168</f>
        <v>0</v>
      </c>
      <c r="O168" s="66">
        <f t="shared" si="66"/>
        <v>0</v>
      </c>
    </row>
    <row r="169" spans="1:15" s="9" customFormat="1" ht="16.5" hidden="1" x14ac:dyDescent="0.25">
      <c r="A169" s="100"/>
      <c r="B169" s="33"/>
      <c r="C169" s="33"/>
      <c r="D169" s="33"/>
      <c r="E169" s="45" t="s">
        <v>9</v>
      </c>
      <c r="F169" s="45" t="s">
        <v>9</v>
      </c>
      <c r="G169" s="50"/>
      <c r="H169" s="60"/>
      <c r="I169" s="61"/>
      <c r="J169" s="61"/>
      <c r="K169" s="61"/>
      <c r="L169" s="67"/>
      <c r="M169" s="66"/>
      <c r="N169" s="66"/>
      <c r="O169" s="66"/>
    </row>
    <row r="170" spans="1:15" s="9" customFormat="1" ht="16.5" hidden="1" x14ac:dyDescent="0.25">
      <c r="A170" s="100"/>
      <c r="B170" s="33"/>
      <c r="C170" s="33"/>
      <c r="D170" s="33"/>
      <c r="E170" s="45" t="s">
        <v>9</v>
      </c>
      <c r="F170" s="45" t="s">
        <v>9</v>
      </c>
      <c r="G170" s="50"/>
      <c r="H170" s="60"/>
      <c r="I170" s="61"/>
      <c r="J170" s="61"/>
      <c r="K170" s="61"/>
      <c r="L170" s="67"/>
      <c r="M170" s="66"/>
      <c r="N170" s="66"/>
      <c r="O170" s="66"/>
    </row>
    <row r="171" spans="1:15" s="9" customFormat="1" ht="16.5" hidden="1" x14ac:dyDescent="0.25">
      <c r="A171" s="100"/>
      <c r="B171" s="33"/>
      <c r="C171" s="33"/>
      <c r="D171" s="33"/>
      <c r="E171" s="45" t="s">
        <v>9</v>
      </c>
      <c r="F171" s="45" t="s">
        <v>9</v>
      </c>
      <c r="G171" s="50"/>
      <c r="H171" s="60"/>
      <c r="I171" s="61"/>
      <c r="J171" s="61"/>
      <c r="K171" s="61"/>
      <c r="L171" s="67"/>
      <c r="M171" s="66"/>
      <c r="N171" s="66"/>
      <c r="O171" s="66"/>
    </row>
    <row r="172" spans="1:15" s="9" customFormat="1" ht="16.5" hidden="1" x14ac:dyDescent="0.25">
      <c r="A172" s="100"/>
      <c r="B172" s="33"/>
      <c r="C172" s="33"/>
      <c r="D172" s="33"/>
      <c r="E172" s="45" t="s">
        <v>9</v>
      </c>
      <c r="F172" s="45" t="s">
        <v>9</v>
      </c>
      <c r="G172" s="50"/>
      <c r="H172" s="60"/>
      <c r="I172" s="61"/>
      <c r="J172" s="61"/>
      <c r="K172" s="61"/>
      <c r="L172" s="67"/>
      <c r="M172" s="66"/>
      <c r="N172" s="66"/>
      <c r="O172" s="66"/>
    </row>
    <row r="173" spans="1:15" s="9" customFormat="1" ht="16.5" hidden="1" x14ac:dyDescent="0.25">
      <c r="A173" s="100"/>
      <c r="B173" s="33"/>
      <c r="C173" s="33"/>
      <c r="D173" s="33"/>
      <c r="E173" s="45" t="s">
        <v>9</v>
      </c>
      <c r="F173" s="45" t="s">
        <v>9</v>
      </c>
      <c r="G173" s="50"/>
      <c r="H173" s="60"/>
      <c r="I173" s="61"/>
      <c r="J173" s="61"/>
      <c r="K173" s="61"/>
      <c r="L173" s="67"/>
      <c r="M173" s="66"/>
      <c r="N173" s="66"/>
      <c r="O173" s="66"/>
    </row>
    <row r="174" spans="1:15" s="10" customFormat="1" ht="29.25" hidden="1" customHeight="1" x14ac:dyDescent="0.25">
      <c r="A174" s="100">
        <v>104</v>
      </c>
      <c r="B174" s="70" t="s">
        <v>108</v>
      </c>
      <c r="C174" s="48"/>
      <c r="D174" s="70" t="s">
        <v>110</v>
      </c>
      <c r="E174" s="45" t="s">
        <v>9</v>
      </c>
      <c r="F174" s="45" t="s">
        <v>9</v>
      </c>
      <c r="G174" s="49">
        <f t="shared" si="60"/>
        <v>0</v>
      </c>
      <c r="H174" s="71"/>
      <c r="I174" s="72"/>
      <c r="J174" s="72"/>
      <c r="K174" s="72"/>
      <c r="L174" s="73"/>
      <c r="M174" s="74">
        <f>M159</f>
        <v>0</v>
      </c>
      <c r="N174" s="74">
        <f>N159</f>
        <v>0</v>
      </c>
      <c r="O174" s="74">
        <f>O159</f>
        <v>0</v>
      </c>
    </row>
    <row r="175" spans="1:15" s="8" customFormat="1" ht="21.75" hidden="1" customHeight="1" x14ac:dyDescent="0.3">
      <c r="A175" s="100">
        <v>105</v>
      </c>
      <c r="B175" s="70"/>
      <c r="C175" s="48"/>
      <c r="D175" s="70"/>
      <c r="E175" s="75"/>
      <c r="F175" s="75"/>
      <c r="G175" s="49"/>
      <c r="H175" s="71"/>
      <c r="I175" s="72"/>
      <c r="J175" s="72"/>
      <c r="K175" s="72"/>
      <c r="L175" s="73"/>
      <c r="M175" s="74"/>
      <c r="N175" s="74"/>
      <c r="O175" s="74"/>
    </row>
    <row r="176" spans="1:15" s="8" customFormat="1" ht="31.5" customHeight="1" x14ac:dyDescent="0.3">
      <c r="A176" s="124" t="s">
        <v>475</v>
      </c>
      <c r="B176" s="125"/>
      <c r="C176" s="125"/>
      <c r="D176" s="125"/>
      <c r="E176" s="125"/>
      <c r="F176" s="125"/>
      <c r="G176" s="125"/>
      <c r="H176" s="125"/>
      <c r="I176" s="125"/>
      <c r="J176" s="125"/>
      <c r="K176" s="125"/>
      <c r="L176" s="125"/>
      <c r="M176" s="125"/>
      <c r="N176" s="126"/>
      <c r="O176" s="74"/>
    </row>
    <row r="177" spans="1:15" s="8" customFormat="1" ht="110.25" x14ac:dyDescent="0.3">
      <c r="A177" s="97">
        <v>83</v>
      </c>
      <c r="B177" s="98" t="s">
        <v>476</v>
      </c>
      <c r="C177" s="97" t="s">
        <v>362</v>
      </c>
      <c r="D177" s="97" t="s">
        <v>47</v>
      </c>
      <c r="E177" s="75" t="s">
        <v>9</v>
      </c>
      <c r="F177" s="75" t="s">
        <v>9</v>
      </c>
      <c r="G177" s="53">
        <v>0</v>
      </c>
      <c r="H177" s="53">
        <v>0</v>
      </c>
      <c r="I177" s="53">
        <v>0</v>
      </c>
      <c r="J177" s="53">
        <v>0</v>
      </c>
      <c r="K177" s="53">
        <v>0</v>
      </c>
      <c r="L177" s="53">
        <v>0</v>
      </c>
      <c r="M177" s="53">
        <v>0</v>
      </c>
      <c r="N177" s="53">
        <v>0</v>
      </c>
      <c r="O177" s="53">
        <v>0</v>
      </c>
    </row>
    <row r="178" spans="1:15" s="8" customFormat="1" ht="110.25" x14ac:dyDescent="0.3">
      <c r="A178" s="97">
        <v>84</v>
      </c>
      <c r="B178" s="97" t="s">
        <v>478</v>
      </c>
      <c r="C178" s="97" t="s">
        <v>362</v>
      </c>
      <c r="D178" s="97" t="s">
        <v>47</v>
      </c>
      <c r="E178" s="75" t="s">
        <v>9</v>
      </c>
      <c r="F178" s="75" t="s">
        <v>9</v>
      </c>
      <c r="G178" s="53">
        <v>0</v>
      </c>
      <c r="H178" s="53">
        <v>0</v>
      </c>
      <c r="I178" s="53">
        <v>0</v>
      </c>
      <c r="J178" s="53">
        <v>0</v>
      </c>
      <c r="K178" s="53">
        <v>0</v>
      </c>
      <c r="L178" s="53">
        <v>0</v>
      </c>
      <c r="M178" s="53">
        <v>0</v>
      </c>
      <c r="N178" s="53">
        <v>0</v>
      </c>
      <c r="O178" s="53">
        <v>0</v>
      </c>
    </row>
    <row r="179" spans="1:15" s="8" customFormat="1" ht="63" x14ac:dyDescent="0.3">
      <c r="A179" s="97">
        <v>85</v>
      </c>
      <c r="B179" s="97" t="s">
        <v>479</v>
      </c>
      <c r="C179" s="97" t="s">
        <v>365</v>
      </c>
      <c r="D179" s="97" t="s">
        <v>47</v>
      </c>
      <c r="E179" s="75" t="s">
        <v>9</v>
      </c>
      <c r="F179" s="75" t="s">
        <v>9</v>
      </c>
      <c r="G179" s="53">
        <v>0</v>
      </c>
      <c r="H179" s="53">
        <v>0</v>
      </c>
      <c r="I179" s="53">
        <v>0</v>
      </c>
      <c r="J179" s="53">
        <v>0</v>
      </c>
      <c r="K179" s="53">
        <v>0</v>
      </c>
      <c r="L179" s="53">
        <v>0</v>
      </c>
      <c r="M179" s="53">
        <v>0</v>
      </c>
      <c r="N179" s="53">
        <v>0</v>
      </c>
      <c r="O179" s="53">
        <v>0</v>
      </c>
    </row>
    <row r="180" spans="1:15" s="8" customFormat="1" ht="63" x14ac:dyDescent="0.3">
      <c r="A180" s="97">
        <v>86</v>
      </c>
      <c r="B180" s="97" t="s">
        <v>480</v>
      </c>
      <c r="C180" s="97" t="s">
        <v>368</v>
      </c>
      <c r="D180" s="97" t="s">
        <v>47</v>
      </c>
      <c r="E180" s="75" t="s">
        <v>9</v>
      </c>
      <c r="F180" s="75" t="s">
        <v>9</v>
      </c>
      <c r="G180" s="53">
        <v>0</v>
      </c>
      <c r="H180" s="53">
        <v>0</v>
      </c>
      <c r="I180" s="53">
        <v>0</v>
      </c>
      <c r="J180" s="53">
        <v>0</v>
      </c>
      <c r="K180" s="53">
        <v>0</v>
      </c>
      <c r="L180" s="53">
        <v>0</v>
      </c>
      <c r="M180" s="53">
        <v>0</v>
      </c>
      <c r="N180" s="53">
        <v>0</v>
      </c>
      <c r="O180" s="53">
        <v>0</v>
      </c>
    </row>
    <row r="181" spans="1:15" s="8" customFormat="1" x14ac:dyDescent="0.3">
      <c r="A181" s="114">
        <v>87</v>
      </c>
      <c r="B181" s="114" t="s">
        <v>481</v>
      </c>
      <c r="C181" s="97" t="s">
        <v>146</v>
      </c>
      <c r="D181" s="97" t="s">
        <v>47</v>
      </c>
      <c r="E181" s="75" t="s">
        <v>9</v>
      </c>
      <c r="F181" s="75" t="s">
        <v>9</v>
      </c>
      <c r="G181" s="53">
        <v>0</v>
      </c>
      <c r="H181" s="53">
        <v>0</v>
      </c>
      <c r="I181" s="53">
        <v>0</v>
      </c>
      <c r="J181" s="53">
        <v>0</v>
      </c>
      <c r="K181" s="53">
        <v>0</v>
      </c>
      <c r="L181" s="53">
        <v>0</v>
      </c>
      <c r="M181" s="53">
        <v>0</v>
      </c>
      <c r="N181" s="53">
        <v>0</v>
      </c>
      <c r="O181" s="53">
        <v>0</v>
      </c>
    </row>
    <row r="182" spans="1:15" s="8" customFormat="1" x14ac:dyDescent="0.3">
      <c r="A182" s="114"/>
      <c r="B182" s="114"/>
      <c r="C182" s="97" t="s">
        <v>151</v>
      </c>
      <c r="D182" s="97" t="s">
        <v>47</v>
      </c>
      <c r="E182" s="75" t="s">
        <v>9</v>
      </c>
      <c r="F182" s="75" t="s">
        <v>9</v>
      </c>
      <c r="G182" s="53">
        <v>0</v>
      </c>
      <c r="H182" s="53">
        <v>0</v>
      </c>
      <c r="I182" s="53">
        <v>0</v>
      </c>
      <c r="J182" s="53">
        <v>0</v>
      </c>
      <c r="K182" s="53">
        <v>0</v>
      </c>
      <c r="L182" s="53">
        <v>0</v>
      </c>
      <c r="M182" s="53">
        <v>0</v>
      </c>
      <c r="N182" s="53">
        <v>0</v>
      </c>
      <c r="O182" s="53">
        <v>0</v>
      </c>
    </row>
    <row r="183" spans="1:15" s="8" customFormat="1" x14ac:dyDescent="0.3">
      <c r="A183" s="114"/>
      <c r="B183" s="114"/>
      <c r="C183" s="97" t="s">
        <v>370</v>
      </c>
      <c r="D183" s="97" t="s">
        <v>47</v>
      </c>
      <c r="E183" s="75" t="s">
        <v>9</v>
      </c>
      <c r="F183" s="75" t="s">
        <v>9</v>
      </c>
      <c r="G183" s="53">
        <v>0</v>
      </c>
      <c r="H183" s="53">
        <v>0</v>
      </c>
      <c r="I183" s="53">
        <v>0</v>
      </c>
      <c r="J183" s="53">
        <v>0</v>
      </c>
      <c r="K183" s="53">
        <v>0</v>
      </c>
      <c r="L183" s="53">
        <v>0</v>
      </c>
      <c r="M183" s="53">
        <v>0</v>
      </c>
      <c r="N183" s="53">
        <v>0</v>
      </c>
      <c r="O183" s="53">
        <v>0</v>
      </c>
    </row>
    <row r="184" spans="1:15" s="8" customFormat="1" x14ac:dyDescent="0.3">
      <c r="A184" s="114"/>
      <c r="B184" s="114"/>
      <c r="C184" s="97" t="s">
        <v>140</v>
      </c>
      <c r="D184" s="97" t="s">
        <v>47</v>
      </c>
      <c r="E184" s="75" t="s">
        <v>9</v>
      </c>
      <c r="F184" s="75" t="s">
        <v>9</v>
      </c>
      <c r="G184" s="53">
        <v>0</v>
      </c>
      <c r="H184" s="53">
        <v>0</v>
      </c>
      <c r="I184" s="53">
        <v>0</v>
      </c>
      <c r="J184" s="53">
        <v>0</v>
      </c>
      <c r="K184" s="53">
        <v>0</v>
      </c>
      <c r="L184" s="53">
        <v>0</v>
      </c>
      <c r="M184" s="53">
        <v>0</v>
      </c>
      <c r="N184" s="53">
        <v>0</v>
      </c>
      <c r="O184" s="53">
        <v>0</v>
      </c>
    </row>
    <row r="185" spans="1:15" s="8" customFormat="1" x14ac:dyDescent="0.3">
      <c r="A185" s="114"/>
      <c r="B185" s="114"/>
      <c r="C185" s="97" t="s">
        <v>141</v>
      </c>
      <c r="D185" s="97" t="s">
        <v>47</v>
      </c>
      <c r="E185" s="75" t="s">
        <v>9</v>
      </c>
      <c r="F185" s="75" t="s">
        <v>9</v>
      </c>
      <c r="G185" s="53">
        <v>0</v>
      </c>
      <c r="H185" s="53">
        <v>0</v>
      </c>
      <c r="I185" s="53">
        <v>0</v>
      </c>
      <c r="J185" s="53">
        <v>0</v>
      </c>
      <c r="K185" s="53">
        <v>0</v>
      </c>
      <c r="L185" s="53">
        <v>0</v>
      </c>
      <c r="M185" s="53">
        <v>0</v>
      </c>
      <c r="N185" s="53">
        <v>0</v>
      </c>
      <c r="O185" s="53">
        <v>0</v>
      </c>
    </row>
    <row r="186" spans="1:15" s="8" customFormat="1" x14ac:dyDescent="0.3">
      <c r="A186" s="114"/>
      <c r="B186" s="114"/>
      <c r="C186" s="97" t="s">
        <v>142</v>
      </c>
      <c r="D186" s="97" t="s">
        <v>47</v>
      </c>
      <c r="E186" s="75" t="s">
        <v>9</v>
      </c>
      <c r="F186" s="75" t="s">
        <v>9</v>
      </c>
      <c r="G186" s="53">
        <v>0</v>
      </c>
      <c r="H186" s="53">
        <v>0</v>
      </c>
      <c r="I186" s="53">
        <v>0</v>
      </c>
      <c r="J186" s="53">
        <v>0</v>
      </c>
      <c r="K186" s="53">
        <v>0</v>
      </c>
      <c r="L186" s="53">
        <v>0</v>
      </c>
      <c r="M186" s="53">
        <v>0</v>
      </c>
      <c r="N186" s="53">
        <v>0</v>
      </c>
      <c r="O186" s="53">
        <v>0</v>
      </c>
    </row>
    <row r="187" spans="1:15" s="8" customFormat="1" ht="47.25" x14ac:dyDescent="0.3">
      <c r="A187" s="97">
        <v>88</v>
      </c>
      <c r="B187" s="97" t="s">
        <v>482</v>
      </c>
      <c r="C187" s="97" t="s">
        <v>372</v>
      </c>
      <c r="D187" s="97" t="s">
        <v>47</v>
      </c>
      <c r="E187" s="75" t="s">
        <v>9</v>
      </c>
      <c r="F187" s="75" t="s">
        <v>9</v>
      </c>
      <c r="G187" s="53">
        <v>0</v>
      </c>
      <c r="H187" s="53">
        <v>0</v>
      </c>
      <c r="I187" s="53">
        <v>0</v>
      </c>
      <c r="J187" s="53">
        <v>0</v>
      </c>
      <c r="K187" s="53">
        <v>0</v>
      </c>
      <c r="L187" s="53">
        <v>0</v>
      </c>
      <c r="M187" s="53">
        <v>0</v>
      </c>
      <c r="N187" s="53">
        <v>0</v>
      </c>
      <c r="O187" s="53">
        <v>0</v>
      </c>
    </row>
    <row r="188" spans="1:15" s="8" customFormat="1" ht="30" x14ac:dyDescent="0.3">
      <c r="A188" s="97">
        <v>89</v>
      </c>
      <c r="B188" s="103" t="s">
        <v>483</v>
      </c>
      <c r="C188" s="104" t="s">
        <v>484</v>
      </c>
      <c r="D188" s="97" t="s">
        <v>47</v>
      </c>
      <c r="E188" s="75" t="s">
        <v>9</v>
      </c>
      <c r="F188" s="75" t="s">
        <v>9</v>
      </c>
      <c r="G188" s="53">
        <v>0</v>
      </c>
      <c r="H188" s="53">
        <v>0</v>
      </c>
      <c r="I188" s="53">
        <v>0</v>
      </c>
      <c r="J188" s="53">
        <v>0</v>
      </c>
      <c r="K188" s="53">
        <v>0</v>
      </c>
      <c r="L188" s="53">
        <v>0</v>
      </c>
      <c r="M188" s="53">
        <v>0</v>
      </c>
      <c r="N188" s="53">
        <v>0</v>
      </c>
      <c r="O188" s="53">
        <v>0</v>
      </c>
    </row>
    <row r="189" spans="1:15" s="8" customFormat="1" ht="110.25" x14ac:dyDescent="0.3">
      <c r="A189" s="97">
        <v>90</v>
      </c>
      <c r="B189" s="97" t="s">
        <v>486</v>
      </c>
      <c r="C189" s="97" t="s">
        <v>375</v>
      </c>
      <c r="D189" s="97" t="s">
        <v>47</v>
      </c>
      <c r="E189" s="75" t="s">
        <v>9</v>
      </c>
      <c r="F189" s="75" t="s">
        <v>9</v>
      </c>
      <c r="G189" s="53">
        <v>0</v>
      </c>
      <c r="H189" s="53">
        <v>0</v>
      </c>
      <c r="I189" s="53">
        <v>0</v>
      </c>
      <c r="J189" s="53">
        <v>0</v>
      </c>
      <c r="K189" s="53">
        <v>0</v>
      </c>
      <c r="L189" s="53">
        <v>0</v>
      </c>
      <c r="M189" s="53">
        <v>0</v>
      </c>
      <c r="N189" s="53">
        <v>0</v>
      </c>
      <c r="O189" s="53">
        <v>0</v>
      </c>
    </row>
    <row r="190" spans="1:15" s="8" customFormat="1" ht="47.25" x14ac:dyDescent="0.3">
      <c r="A190" s="97">
        <v>91</v>
      </c>
      <c r="B190" s="97" t="s">
        <v>487</v>
      </c>
      <c r="C190" s="97" t="s">
        <v>378</v>
      </c>
      <c r="D190" s="97" t="s">
        <v>47</v>
      </c>
      <c r="E190" s="75" t="s">
        <v>9</v>
      </c>
      <c r="F190" s="75" t="s">
        <v>9</v>
      </c>
      <c r="G190" s="53">
        <v>0</v>
      </c>
      <c r="H190" s="53">
        <v>0</v>
      </c>
      <c r="I190" s="53">
        <v>0</v>
      </c>
      <c r="J190" s="53">
        <v>0</v>
      </c>
      <c r="K190" s="53">
        <v>0</v>
      </c>
      <c r="L190" s="53">
        <v>0</v>
      </c>
      <c r="M190" s="53">
        <v>0</v>
      </c>
      <c r="N190" s="53">
        <v>0</v>
      </c>
      <c r="O190" s="53">
        <v>0</v>
      </c>
    </row>
    <row r="191" spans="1:15" s="8" customFormat="1" ht="31.5" x14ac:dyDescent="0.3">
      <c r="A191" s="97">
        <v>92</v>
      </c>
      <c r="B191" s="97" t="s">
        <v>488</v>
      </c>
      <c r="C191" s="97" t="s">
        <v>162</v>
      </c>
      <c r="D191" s="97" t="s">
        <v>47</v>
      </c>
      <c r="E191" s="75" t="s">
        <v>9</v>
      </c>
      <c r="F191" s="75" t="s">
        <v>9</v>
      </c>
      <c r="G191" s="53">
        <v>0</v>
      </c>
      <c r="H191" s="53">
        <v>0</v>
      </c>
      <c r="I191" s="53">
        <v>0</v>
      </c>
      <c r="J191" s="53">
        <v>0</v>
      </c>
      <c r="K191" s="53">
        <v>0</v>
      </c>
      <c r="L191" s="53">
        <v>0</v>
      </c>
      <c r="M191" s="53">
        <v>0</v>
      </c>
      <c r="N191" s="53">
        <v>0</v>
      </c>
      <c r="O191" s="53">
        <v>0</v>
      </c>
    </row>
    <row r="192" spans="1:15" s="8" customFormat="1" ht="110.25" x14ac:dyDescent="0.3">
      <c r="A192" s="97">
        <v>93</v>
      </c>
      <c r="B192" s="97" t="s">
        <v>489</v>
      </c>
      <c r="C192" s="97" t="s">
        <v>304</v>
      </c>
      <c r="D192" s="97" t="s">
        <v>47</v>
      </c>
      <c r="E192" s="75" t="s">
        <v>9</v>
      </c>
      <c r="F192" s="75" t="s">
        <v>9</v>
      </c>
      <c r="G192" s="53">
        <v>0</v>
      </c>
      <c r="H192" s="53">
        <v>0</v>
      </c>
      <c r="I192" s="53">
        <v>0</v>
      </c>
      <c r="J192" s="53">
        <v>0</v>
      </c>
      <c r="K192" s="53">
        <v>0</v>
      </c>
      <c r="L192" s="53">
        <v>0</v>
      </c>
      <c r="M192" s="53">
        <v>0</v>
      </c>
      <c r="N192" s="53">
        <v>0</v>
      </c>
      <c r="O192" s="53">
        <v>0</v>
      </c>
    </row>
    <row r="193" spans="1:18" s="8" customFormat="1" ht="47.25" x14ac:dyDescent="0.3">
      <c r="A193" s="97">
        <v>94</v>
      </c>
      <c r="B193" s="105" t="s">
        <v>490</v>
      </c>
      <c r="C193" s="106" t="s">
        <v>162</v>
      </c>
      <c r="D193" s="97" t="s">
        <v>47</v>
      </c>
      <c r="E193" s="75" t="s">
        <v>9</v>
      </c>
      <c r="F193" s="75" t="s">
        <v>9</v>
      </c>
      <c r="G193" s="53">
        <v>0</v>
      </c>
      <c r="H193" s="53">
        <v>0</v>
      </c>
      <c r="I193" s="53">
        <v>0</v>
      </c>
      <c r="J193" s="53">
        <v>0</v>
      </c>
      <c r="K193" s="53">
        <v>0</v>
      </c>
      <c r="L193" s="53">
        <v>0</v>
      </c>
      <c r="M193" s="53">
        <v>0</v>
      </c>
      <c r="N193" s="53">
        <v>0</v>
      </c>
      <c r="O193" s="53">
        <v>0</v>
      </c>
    </row>
    <row r="194" spans="1:18" s="8" customFormat="1" ht="63" x14ac:dyDescent="0.3">
      <c r="A194" s="97">
        <v>95</v>
      </c>
      <c r="B194" s="105" t="s">
        <v>491</v>
      </c>
      <c r="C194" s="97" t="s">
        <v>492</v>
      </c>
      <c r="D194" s="97" t="s">
        <v>47</v>
      </c>
      <c r="E194" s="75" t="s">
        <v>9</v>
      </c>
      <c r="F194" s="75" t="s">
        <v>9</v>
      </c>
      <c r="G194" s="53">
        <v>0</v>
      </c>
      <c r="H194" s="53">
        <v>0</v>
      </c>
      <c r="I194" s="53">
        <v>0</v>
      </c>
      <c r="J194" s="53">
        <v>0</v>
      </c>
      <c r="K194" s="53">
        <v>0</v>
      </c>
      <c r="L194" s="53">
        <v>0</v>
      </c>
      <c r="M194" s="53">
        <v>0</v>
      </c>
      <c r="N194" s="53">
        <v>0</v>
      </c>
      <c r="O194" s="53">
        <v>0</v>
      </c>
    </row>
    <row r="195" spans="1:18" s="8" customFormat="1" ht="78.75" x14ac:dyDescent="0.3">
      <c r="A195" s="97">
        <v>96</v>
      </c>
      <c r="B195" s="105" t="s">
        <v>493</v>
      </c>
      <c r="C195" s="106" t="s">
        <v>494</v>
      </c>
      <c r="D195" s="97" t="s">
        <v>47</v>
      </c>
      <c r="E195" s="75" t="s">
        <v>9</v>
      </c>
      <c r="F195" s="75" t="s">
        <v>9</v>
      </c>
      <c r="G195" s="53">
        <v>0</v>
      </c>
      <c r="H195" s="53">
        <v>0</v>
      </c>
      <c r="I195" s="53">
        <v>0</v>
      </c>
      <c r="J195" s="53">
        <v>0</v>
      </c>
      <c r="K195" s="53">
        <v>0</v>
      </c>
      <c r="L195" s="53">
        <v>0</v>
      </c>
      <c r="M195" s="53">
        <v>0</v>
      </c>
      <c r="N195" s="53">
        <v>0</v>
      </c>
      <c r="O195" s="53">
        <v>0</v>
      </c>
    </row>
    <row r="196" spans="1:18" s="8" customFormat="1" ht="31.5" x14ac:dyDescent="0.3">
      <c r="A196" s="97">
        <v>97</v>
      </c>
      <c r="B196" s="97" t="s">
        <v>495</v>
      </c>
      <c r="C196" s="106" t="s">
        <v>496</v>
      </c>
      <c r="D196" s="97" t="s">
        <v>47</v>
      </c>
      <c r="E196" s="75" t="s">
        <v>9</v>
      </c>
      <c r="F196" s="75" t="s">
        <v>9</v>
      </c>
      <c r="G196" s="53">
        <v>0</v>
      </c>
      <c r="H196" s="53">
        <v>0</v>
      </c>
      <c r="I196" s="53">
        <v>0</v>
      </c>
      <c r="J196" s="53">
        <v>0</v>
      </c>
      <c r="K196" s="53">
        <v>0</v>
      </c>
      <c r="L196" s="53">
        <v>0</v>
      </c>
      <c r="M196" s="53">
        <v>0</v>
      </c>
      <c r="N196" s="53">
        <v>0</v>
      </c>
      <c r="O196" s="53">
        <v>0</v>
      </c>
    </row>
    <row r="197" spans="1:18" s="8" customFormat="1" ht="110.25" x14ac:dyDescent="0.3">
      <c r="A197" s="97">
        <v>98</v>
      </c>
      <c r="B197" s="97" t="s">
        <v>498</v>
      </c>
      <c r="C197" s="106" t="s">
        <v>499</v>
      </c>
      <c r="D197" s="97" t="s">
        <v>47</v>
      </c>
      <c r="E197" s="75" t="s">
        <v>9</v>
      </c>
      <c r="F197" s="75" t="s">
        <v>9</v>
      </c>
      <c r="G197" s="53">
        <v>0</v>
      </c>
      <c r="H197" s="53">
        <v>0</v>
      </c>
      <c r="I197" s="53">
        <v>0</v>
      </c>
      <c r="J197" s="53">
        <v>0</v>
      </c>
      <c r="K197" s="53">
        <v>0</v>
      </c>
      <c r="L197" s="53">
        <v>0</v>
      </c>
      <c r="M197" s="53">
        <v>0</v>
      </c>
      <c r="N197" s="53">
        <v>0</v>
      </c>
      <c r="O197" s="53">
        <v>0</v>
      </c>
    </row>
    <row r="198" spans="1:18" s="8" customFormat="1" ht="63" x14ac:dyDescent="0.3">
      <c r="A198" s="97">
        <v>99</v>
      </c>
      <c r="B198" s="97" t="s">
        <v>501</v>
      </c>
      <c r="C198" s="106" t="s">
        <v>32</v>
      </c>
      <c r="D198" s="97" t="s">
        <v>47</v>
      </c>
      <c r="E198" s="75" t="s">
        <v>9</v>
      </c>
      <c r="F198" s="75" t="s">
        <v>9</v>
      </c>
      <c r="G198" s="53">
        <v>0</v>
      </c>
      <c r="H198" s="53">
        <v>0</v>
      </c>
      <c r="I198" s="53">
        <v>0</v>
      </c>
      <c r="J198" s="53">
        <v>0</v>
      </c>
      <c r="K198" s="53">
        <v>0</v>
      </c>
      <c r="L198" s="53">
        <v>0</v>
      </c>
      <c r="M198" s="53">
        <v>0</v>
      </c>
      <c r="N198" s="53">
        <v>0</v>
      </c>
      <c r="O198" s="53">
        <v>0</v>
      </c>
    </row>
    <row r="199" spans="1:18" s="8" customFormat="1" ht="78.75" x14ac:dyDescent="0.3">
      <c r="A199" s="97">
        <v>100</v>
      </c>
      <c r="B199" s="97" t="s">
        <v>503</v>
      </c>
      <c r="C199" s="97" t="s">
        <v>386</v>
      </c>
      <c r="D199" s="97" t="s">
        <v>47</v>
      </c>
      <c r="E199" s="75" t="s">
        <v>9</v>
      </c>
      <c r="F199" s="75" t="s">
        <v>9</v>
      </c>
      <c r="G199" s="53">
        <v>0</v>
      </c>
      <c r="H199" s="53">
        <v>0</v>
      </c>
      <c r="I199" s="53">
        <v>0</v>
      </c>
      <c r="J199" s="53">
        <v>0</v>
      </c>
      <c r="K199" s="53">
        <v>0</v>
      </c>
      <c r="L199" s="53">
        <v>0</v>
      </c>
      <c r="M199" s="53">
        <v>0</v>
      </c>
      <c r="N199" s="53">
        <v>0</v>
      </c>
      <c r="O199" s="53">
        <v>0</v>
      </c>
    </row>
    <row r="200" spans="1:18" s="8" customFormat="1" ht="78.75" x14ac:dyDescent="0.3">
      <c r="A200" s="97">
        <v>101</v>
      </c>
      <c r="B200" s="97" t="s">
        <v>504</v>
      </c>
      <c r="C200" s="97" t="s">
        <v>386</v>
      </c>
      <c r="D200" s="97" t="s">
        <v>47</v>
      </c>
      <c r="E200" s="75" t="s">
        <v>9</v>
      </c>
      <c r="F200" s="75" t="s">
        <v>9</v>
      </c>
      <c r="G200" s="53">
        <v>0</v>
      </c>
      <c r="H200" s="53">
        <v>0</v>
      </c>
      <c r="I200" s="53">
        <v>0</v>
      </c>
      <c r="J200" s="53">
        <v>0</v>
      </c>
      <c r="K200" s="53">
        <v>0</v>
      </c>
      <c r="L200" s="53">
        <v>0</v>
      </c>
      <c r="M200" s="53">
        <v>0</v>
      </c>
      <c r="N200" s="53">
        <v>0</v>
      </c>
      <c r="O200" s="53">
        <v>0</v>
      </c>
    </row>
    <row r="201" spans="1:18" s="8" customFormat="1" ht="38.25" customHeight="1" x14ac:dyDescent="0.3">
      <c r="A201" s="104">
        <v>102</v>
      </c>
      <c r="B201" s="97" t="s">
        <v>505</v>
      </c>
      <c r="C201" s="97" t="s">
        <v>162</v>
      </c>
      <c r="D201" s="97" t="s">
        <v>47</v>
      </c>
      <c r="E201" s="75" t="s">
        <v>9</v>
      </c>
      <c r="F201" s="75" t="s">
        <v>9</v>
      </c>
      <c r="G201" s="53">
        <v>0</v>
      </c>
      <c r="H201" s="53">
        <v>0</v>
      </c>
      <c r="I201" s="53">
        <v>0</v>
      </c>
      <c r="J201" s="53">
        <v>0</v>
      </c>
      <c r="K201" s="53">
        <v>0</v>
      </c>
      <c r="L201" s="53">
        <v>0</v>
      </c>
      <c r="M201" s="53">
        <v>0</v>
      </c>
      <c r="N201" s="53">
        <v>0</v>
      </c>
      <c r="O201" s="53">
        <v>0</v>
      </c>
    </row>
    <row r="202" spans="1:18" s="8" customFormat="1" ht="36.75" customHeight="1" x14ac:dyDescent="0.3">
      <c r="A202" s="127">
        <v>103</v>
      </c>
      <c r="B202" s="119" t="s">
        <v>21</v>
      </c>
      <c r="C202" s="48"/>
      <c r="D202" s="98" t="s">
        <v>3</v>
      </c>
      <c r="E202" s="75" t="s">
        <v>9</v>
      </c>
      <c r="F202" s="75" t="s">
        <v>9</v>
      </c>
      <c r="G202" s="49">
        <f>G203+G204</f>
        <v>109428327</v>
      </c>
      <c r="H202" s="49">
        <f t="shared" ref="H202:O202" si="67">H203+H204</f>
        <v>0</v>
      </c>
      <c r="I202" s="49">
        <f t="shared" si="67"/>
        <v>0</v>
      </c>
      <c r="J202" s="49">
        <f t="shared" si="67"/>
        <v>0</v>
      </c>
      <c r="K202" s="49">
        <f t="shared" si="67"/>
        <v>0</v>
      </c>
      <c r="L202" s="49">
        <f t="shared" si="67"/>
        <v>0</v>
      </c>
      <c r="M202" s="49">
        <f>M203+M204</f>
        <v>36476109</v>
      </c>
      <c r="N202" s="49">
        <f t="shared" si="67"/>
        <v>36476109</v>
      </c>
      <c r="O202" s="49">
        <f t="shared" si="67"/>
        <v>36476109</v>
      </c>
      <c r="P202" s="13">
        <v>36476109</v>
      </c>
      <c r="Q202" s="13">
        <v>36476109</v>
      </c>
      <c r="R202" s="13">
        <v>36476109</v>
      </c>
    </row>
    <row r="203" spans="1:18" s="8" customFormat="1" ht="31.5" x14ac:dyDescent="0.3">
      <c r="A203" s="127"/>
      <c r="B203" s="119"/>
      <c r="C203" s="48"/>
      <c r="D203" s="98" t="s">
        <v>63</v>
      </c>
      <c r="E203" s="75" t="s">
        <v>9</v>
      </c>
      <c r="F203" s="75" t="s">
        <v>9</v>
      </c>
      <c r="G203" s="49">
        <f>M203+N203+O203</f>
        <v>97282227</v>
      </c>
      <c r="H203" s="76">
        <f>H157+H76+H62+H52+H31+H15+H163</f>
        <v>0</v>
      </c>
      <c r="I203" s="76">
        <f>I157+I76+I62+I52+I31+I15+I163</f>
        <v>0</v>
      </c>
      <c r="J203" s="76">
        <f>J157+J76+J62+J52+J31+J15+J163</f>
        <v>0</v>
      </c>
      <c r="K203" s="76"/>
      <c r="L203" s="76"/>
      <c r="M203" s="76">
        <f>M157+M76+M62+M52+M31+M15+M174</f>
        <v>32427409</v>
      </c>
      <c r="N203" s="76">
        <f>N157+N76+N62+N52+N31+N15+N174</f>
        <v>32427409</v>
      </c>
      <c r="O203" s="76">
        <f>O157+O76+O62+O52+O31+O15+O174</f>
        <v>32427409</v>
      </c>
      <c r="P203" s="13">
        <f>M202-P202</f>
        <v>0</v>
      </c>
      <c r="Q203" s="13">
        <f t="shared" ref="Q203:R203" si="68">N202-Q202</f>
        <v>0</v>
      </c>
      <c r="R203" s="13">
        <f t="shared" si="68"/>
        <v>0</v>
      </c>
    </row>
    <row r="204" spans="1:18" s="8" customFormat="1" ht="36.75" customHeight="1" x14ac:dyDescent="0.3">
      <c r="A204" s="127"/>
      <c r="B204" s="119"/>
      <c r="C204" s="48"/>
      <c r="D204" s="98" t="s">
        <v>74</v>
      </c>
      <c r="E204" s="75" t="s">
        <v>9</v>
      </c>
      <c r="F204" s="75" t="s">
        <v>9</v>
      </c>
      <c r="G204" s="49">
        <f>M204+N204+O204</f>
        <v>12146100</v>
      </c>
      <c r="H204" s="76">
        <f>H11</f>
        <v>0</v>
      </c>
      <c r="I204" s="76">
        <f t="shared" ref="I204" si="69">I11</f>
        <v>0</v>
      </c>
      <c r="J204" s="76">
        <f>J11</f>
        <v>0</v>
      </c>
      <c r="K204" s="76"/>
      <c r="L204" s="76"/>
      <c r="M204" s="76">
        <f>M11</f>
        <v>4048700</v>
      </c>
      <c r="N204" s="76">
        <f t="shared" ref="N204:O204" si="70">N11</f>
        <v>4048700</v>
      </c>
      <c r="O204" s="76">
        <f t="shared" si="70"/>
        <v>4048700</v>
      </c>
      <c r="P204" s="22">
        <f>M203-M10</f>
        <v>0</v>
      </c>
    </row>
    <row r="205" spans="1:18" x14ac:dyDescent="0.3">
      <c r="O205" s="138"/>
      <c r="P205" s="22">
        <f>M204-M11</f>
        <v>0</v>
      </c>
    </row>
    <row r="206" spans="1:18" x14ac:dyDescent="0.3">
      <c r="O206" s="138"/>
    </row>
    <row r="207" spans="1:18" x14ac:dyDescent="0.3">
      <c r="O207" s="138"/>
    </row>
    <row r="208" spans="1:18" x14ac:dyDescent="0.3">
      <c r="B208" s="32" t="s">
        <v>473</v>
      </c>
      <c r="C208" s="29"/>
      <c r="D208" s="23"/>
      <c r="E208" s="29"/>
      <c r="F208" s="29"/>
      <c r="G208" s="32" t="s">
        <v>474</v>
      </c>
      <c r="H208" s="23"/>
      <c r="O208" s="138"/>
    </row>
    <row r="209" spans="2:15" x14ac:dyDescent="0.3">
      <c r="B209" s="5"/>
      <c r="O209" s="138"/>
    </row>
    <row r="210" spans="2:15" x14ac:dyDescent="0.3">
      <c r="O210" s="138"/>
    </row>
    <row r="211" spans="2:15" hidden="1" x14ac:dyDescent="0.3">
      <c r="M211" s="4">
        <f>M203-M10</f>
        <v>0</v>
      </c>
      <c r="N211" s="4">
        <f>N203-N10</f>
        <v>0</v>
      </c>
      <c r="O211" s="4">
        <f>O203-O10</f>
        <v>0</v>
      </c>
    </row>
    <row r="212" spans="2:15" hidden="1" x14ac:dyDescent="0.3">
      <c r="M212" s="6">
        <v>32677668.600000001</v>
      </c>
      <c r="N212" s="6">
        <v>30667668.600000001</v>
      </c>
      <c r="O212" s="6">
        <f>N212</f>
        <v>30667668.600000001</v>
      </c>
    </row>
    <row r="213" spans="2:15" hidden="1" x14ac:dyDescent="0.3">
      <c r="M213" s="7">
        <f>M203-M212</f>
        <v>-250259.60000000149</v>
      </c>
      <c r="N213" s="7">
        <f>N203-N212</f>
        <v>1759740.3999999985</v>
      </c>
      <c r="O213" s="7">
        <f>O203-O212</f>
        <v>1759740.3999999985</v>
      </c>
    </row>
    <row r="214" spans="2:15" hidden="1" x14ac:dyDescent="0.3"/>
  </sheetData>
  <mergeCells count="69">
    <mergeCell ref="C36:C37"/>
    <mergeCell ref="C38:C39"/>
    <mergeCell ref="B32:B39"/>
    <mergeCell ref="B113:B114"/>
    <mergeCell ref="B116:B117"/>
    <mergeCell ref="A102:A103"/>
    <mergeCell ref="O205:O210"/>
    <mergeCell ref="B158:O158"/>
    <mergeCell ref="B202:B204"/>
    <mergeCell ref="A119:A120"/>
    <mergeCell ref="A135:A139"/>
    <mergeCell ref="D135:D139"/>
    <mergeCell ref="B135:B139"/>
    <mergeCell ref="A202:A204"/>
    <mergeCell ref="B144:B149"/>
    <mergeCell ref="A144:A149"/>
    <mergeCell ref="B181:B186"/>
    <mergeCell ref="B119:B120"/>
    <mergeCell ref="A111:A112"/>
    <mergeCell ref="A113:A114"/>
    <mergeCell ref="A116:A117"/>
    <mergeCell ref="M1:O3"/>
    <mergeCell ref="A63:O63"/>
    <mergeCell ref="A32:A39"/>
    <mergeCell ref="A40:A41"/>
    <mergeCell ref="A47:A49"/>
    <mergeCell ref="B10:B12"/>
    <mergeCell ref="B18:B22"/>
    <mergeCell ref="B27:B29"/>
    <mergeCell ref="A27:A29"/>
    <mergeCell ref="D56:D60"/>
    <mergeCell ref="B56:B60"/>
    <mergeCell ref="G1:G3"/>
    <mergeCell ref="A9:O9"/>
    <mergeCell ref="A30:A31"/>
    <mergeCell ref="A44:O44"/>
    <mergeCell ref="A56:A60"/>
    <mergeCell ref="A4:O4"/>
    <mergeCell ref="A5:O5"/>
    <mergeCell ref="G6:O6"/>
    <mergeCell ref="D48:D49"/>
    <mergeCell ref="B40:B41"/>
    <mergeCell ref="B30:B31"/>
    <mergeCell ref="C30:C31"/>
    <mergeCell ref="E6:F6"/>
    <mergeCell ref="A6:A7"/>
    <mergeCell ref="B6:B7"/>
    <mergeCell ref="C6:C7"/>
    <mergeCell ref="D6:D7"/>
    <mergeCell ref="D19:D22"/>
    <mergeCell ref="A10:A12"/>
    <mergeCell ref="C32:C33"/>
    <mergeCell ref="C34:C35"/>
    <mergeCell ref="A176:N176"/>
    <mergeCell ref="A181:A186"/>
    <mergeCell ref="A18:A22"/>
    <mergeCell ref="B47:B49"/>
    <mergeCell ref="A53:O53"/>
    <mergeCell ref="B111:B112"/>
    <mergeCell ref="A105:A106"/>
    <mergeCell ref="A107:A108"/>
    <mergeCell ref="A77:O77"/>
    <mergeCell ref="B78:B80"/>
    <mergeCell ref="B81:B82"/>
    <mergeCell ref="B102:B103"/>
    <mergeCell ref="B105:B106"/>
    <mergeCell ref="B107:B108"/>
    <mergeCell ref="A78:A80"/>
    <mergeCell ref="A81:A82"/>
  </mergeCells>
  <pageMargins left="0.15748031496062992" right="0.19685039370078741" top="0.55118110236220474" bottom="0.35433070866141736" header="0.31496062992125984" footer="0.31496062992125984"/>
  <pageSetup paperSize="9" scale="43" fitToHeight="8" orientation="landscape" r:id="rId1"/>
  <headerFooter>
    <oddHeader>&amp;C&amp;P</oddHeader>
  </headerFooter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4</vt:i4>
      </vt:variant>
    </vt:vector>
  </HeadingPairs>
  <TitlesOfParts>
    <vt:vector size="6" baseType="lpstr">
      <vt:lpstr>Показатель</vt:lpstr>
      <vt:lpstr>Деньги</vt:lpstr>
      <vt:lpstr>Деньги!Заголовки_для_печати</vt:lpstr>
      <vt:lpstr>Показатель!Заголовки_для_печати</vt:lpstr>
      <vt:lpstr>Деньги!Область_печати</vt:lpstr>
      <vt:lpstr>Показатель!Область_печати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2021-03-10T10:33:11Z</dcterms:modified>
</cp:coreProperties>
</file>