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345" windowWidth="19320" windowHeight="12450" activeTab="1"/>
  </bookViews>
  <sheets>
    <sheet name="Показатель" sheetId="2" r:id="rId1"/>
    <sheet name="Деньги" sheetId="1" r:id="rId2"/>
    <sheet name="Лист1" sheetId="3" r:id="rId3"/>
  </sheets>
  <definedNames>
    <definedName name="_xlnm._FilterDatabase" localSheetId="0" hidden="1">Показатель!$A$7:$R$75</definedName>
    <definedName name="_xlnm.Print_Titles" localSheetId="1">Деньги!$6:$8</definedName>
    <definedName name="_xlnm.Print_Titles" localSheetId="0">Показатель!$7:$11</definedName>
    <definedName name="_xlnm.Print_Area" localSheetId="1">Деньги!$A$1:$K$175</definedName>
    <definedName name="_xlnm.Print_Area" localSheetId="0">Показатель!$A$1:$P$168</definedName>
  </definedNames>
  <calcPr calcId="125725"/>
</workbook>
</file>

<file path=xl/calcChain.xml><?xml version="1.0" encoding="utf-8"?>
<calcChain xmlns="http://schemas.openxmlformats.org/spreadsheetml/2006/main">
  <c r="P16" i="2"/>
  <c r="I52" i="1" l="1"/>
  <c r="S37"/>
  <c r="J82" l="1"/>
  <c r="K82"/>
  <c r="I82"/>
  <c r="I163" l="1"/>
  <c r="P154" i="2"/>
  <c r="P153"/>
  <c r="P152"/>
  <c r="P151"/>
  <c r="N149"/>
  <c r="L149"/>
  <c r="J149"/>
  <c r="H149"/>
  <c r="G122" i="1"/>
  <c r="P64" i="2" l="1"/>
  <c r="P43"/>
  <c r="P38"/>
  <c r="P37"/>
  <c r="P111"/>
  <c r="P110"/>
  <c r="P95"/>
  <c r="P94"/>
  <c r="P92"/>
  <c r="P91"/>
  <c r="P90"/>
  <c r="P89"/>
  <c r="P88"/>
  <c r="P86"/>
  <c r="J86"/>
  <c r="H86"/>
  <c r="J82"/>
  <c r="L82" s="1"/>
  <c r="N84"/>
  <c r="P22"/>
  <c r="P23"/>
  <c r="P24"/>
  <c r="P32"/>
  <c r="P30"/>
  <c r="P29"/>
  <c r="P156"/>
  <c r="P158"/>
  <c r="P159"/>
  <c r="P161"/>
  <c r="P162"/>
  <c r="P163"/>
  <c r="P164"/>
  <c r="P165"/>
  <c r="P166"/>
  <c r="P167"/>
  <c r="G170" i="1"/>
  <c r="G169"/>
  <c r="G168"/>
  <c r="G167"/>
  <c r="G166"/>
  <c r="G165"/>
  <c r="G161"/>
  <c r="G138"/>
  <c r="G137"/>
  <c r="G136"/>
  <c r="G134"/>
  <c r="G133"/>
  <c r="G132"/>
  <c r="G131"/>
  <c r="G130"/>
  <c r="G129"/>
  <c r="G128"/>
  <c r="G125"/>
  <c r="G121"/>
  <c r="G120"/>
  <c r="G119"/>
  <c r="G118"/>
  <c r="G117"/>
  <c r="G116"/>
  <c r="G115"/>
  <c r="G114"/>
  <c r="G113"/>
  <c r="G112"/>
  <c r="G111"/>
  <c r="G110"/>
  <c r="G109"/>
  <c r="G108"/>
  <c r="G106"/>
  <c r="G104"/>
  <c r="G103"/>
  <c r="G102"/>
  <c r="G101"/>
  <c r="G100"/>
  <c r="G98"/>
  <c r="G97"/>
  <c r="G96"/>
  <c r="G93"/>
  <c r="G92"/>
  <c r="G91"/>
  <c r="G90"/>
  <c r="G89"/>
  <c r="G88"/>
  <c r="G86"/>
  <c r="G85"/>
  <c r="G84"/>
  <c r="G83"/>
  <c r="G81"/>
  <c r="G72"/>
  <c r="G70"/>
  <c r="G67"/>
  <c r="G60"/>
  <c r="G59"/>
  <c r="G58"/>
  <c r="G51"/>
  <c r="G49"/>
  <c r="G42"/>
  <c r="G39"/>
  <c r="G37"/>
  <c r="G35"/>
  <c r="G29"/>
  <c r="G22"/>
  <c r="G21"/>
  <c r="G20"/>
  <c r="G19"/>
  <c r="G17"/>
  <c r="G12"/>
  <c r="S35"/>
  <c r="T39"/>
  <c r="S39"/>
  <c r="K33"/>
  <c r="G33" s="1"/>
  <c r="T33"/>
  <c r="S33"/>
  <c r="K40"/>
  <c r="J40"/>
  <c r="G40" s="1"/>
  <c r="K38"/>
  <c r="J38"/>
  <c r="K36"/>
  <c r="J36"/>
  <c r="G36" s="1"/>
  <c r="J34"/>
  <c r="U33" s="1"/>
  <c r="J16"/>
  <c r="H127" i="2"/>
  <c r="H121"/>
  <c r="N86"/>
  <c r="L86"/>
  <c r="N33"/>
  <c r="L33"/>
  <c r="J33"/>
  <c r="H33"/>
  <c r="N34"/>
  <c r="L34"/>
  <c r="J34"/>
  <c r="H34"/>
  <c r="P53"/>
  <c r="P33" l="1"/>
  <c r="G38" i="1"/>
  <c r="U39"/>
  <c r="H82"/>
  <c r="G82" s="1"/>
  <c r="J139" l="1"/>
  <c r="P55" i="2"/>
  <c r="T35" i="1"/>
  <c r="U35"/>
  <c r="V35"/>
  <c r="T37"/>
  <c r="U37"/>
  <c r="V37"/>
  <c r="P143" i="2"/>
  <c r="K73" i="1" l="1"/>
  <c r="G73" s="1"/>
  <c r="I35" i="2"/>
  <c r="J35"/>
  <c r="K35"/>
  <c r="L35"/>
  <c r="M35"/>
  <c r="N35"/>
  <c r="O35"/>
  <c r="P35"/>
  <c r="H35"/>
  <c r="J52" i="1" l="1"/>
  <c r="J163"/>
  <c r="K163"/>
  <c r="J160"/>
  <c r="K160"/>
  <c r="I160"/>
  <c r="P72" i="2"/>
  <c r="P109"/>
  <c r="P108"/>
  <c r="P107"/>
  <c r="P104"/>
  <c r="P103"/>
  <c r="P102"/>
  <c r="P101"/>
  <c r="P100"/>
  <c r="P99"/>
  <c r="P98"/>
  <c r="P97"/>
  <c r="P96"/>
  <c r="P81"/>
  <c r="P80"/>
  <c r="P79"/>
  <c r="P78"/>
  <c r="P70"/>
  <c r="P66"/>
  <c r="P65"/>
  <c r="P62"/>
  <c r="P60"/>
  <c r="P56"/>
  <c r="P54"/>
  <c r="P50"/>
  <c r="P49"/>
  <c r="P48"/>
  <c r="P47"/>
  <c r="P41"/>
  <c r="P40"/>
  <c r="P39"/>
  <c r="P34"/>
  <c r="P26"/>
  <c r="P19"/>
  <c r="P15"/>
  <c r="P149"/>
  <c r="P144"/>
  <c r="P146"/>
  <c r="P147"/>
  <c r="P145"/>
  <c r="P141"/>
  <c r="P140"/>
  <c r="P139"/>
  <c r="P138"/>
  <c r="P137"/>
  <c r="P136"/>
  <c r="P135"/>
  <c r="P134"/>
  <c r="P133"/>
  <c r="P131"/>
  <c r="P130"/>
  <c r="P129"/>
  <c r="P124"/>
  <c r="P123"/>
  <c r="P118"/>
  <c r="P119"/>
  <c r="P117"/>
  <c r="P116"/>
  <c r="P114"/>
  <c r="P113"/>
  <c r="P112"/>
  <c r="N105"/>
  <c r="L105"/>
  <c r="J105"/>
  <c r="H105"/>
  <c r="J159" i="1" l="1"/>
  <c r="I159"/>
  <c r="P105" i="2"/>
  <c r="K159" i="1"/>
  <c r="L132" i="2"/>
  <c r="L127" s="1"/>
  <c r="L51"/>
  <c r="L45"/>
  <c r="L18"/>
  <c r="L17"/>
  <c r="J291" i="1" l="1"/>
  <c r="J135"/>
  <c r="J127" s="1"/>
  <c r="J126" s="1"/>
  <c r="J124"/>
  <c r="J123" s="1"/>
  <c r="J107"/>
  <c r="J95"/>
  <c r="J94" s="1"/>
  <c r="J75"/>
  <c r="J74"/>
  <c r="J69"/>
  <c r="J66"/>
  <c r="J62"/>
  <c r="J57"/>
  <c r="J50"/>
  <c r="J48" s="1"/>
  <c r="J53" s="1"/>
  <c r="J31"/>
  <c r="J23"/>
  <c r="J28" l="1"/>
  <c r="J71"/>
  <c r="J47"/>
  <c r="J46" s="1"/>
  <c r="J24" s="1"/>
  <c r="J63"/>
  <c r="J56" s="1"/>
  <c r="J55" s="1"/>
  <c r="J25" s="1"/>
  <c r="J32"/>
  <c r="U31" s="1"/>
  <c r="J105"/>
  <c r="J41" s="1"/>
  <c r="J44"/>
  <c r="J171"/>
  <c r="J43"/>
  <c r="J77"/>
  <c r="J65" s="1"/>
  <c r="J11"/>
  <c r="J175" s="1"/>
  <c r="J178" s="1"/>
  <c r="K34"/>
  <c r="H32"/>
  <c r="K31"/>
  <c r="I31"/>
  <c r="H31"/>
  <c r="J30" l="1"/>
  <c r="H30"/>
  <c r="G31"/>
  <c r="V33"/>
  <c r="G34"/>
  <c r="S31"/>
  <c r="H11"/>
  <c r="J26"/>
  <c r="J179"/>
  <c r="V39"/>
  <c r="I32"/>
  <c r="T31" s="1"/>
  <c r="I30" l="1"/>
  <c r="K32"/>
  <c r="L32"/>
  <c r="V31" l="1"/>
  <c r="K30"/>
  <c r="G30" s="1"/>
  <c r="G32"/>
  <c r="N45" i="2"/>
  <c r="J45"/>
  <c r="H45"/>
  <c r="H18"/>
  <c r="P45" l="1"/>
  <c r="H123" i="1"/>
  <c r="N51" i="2" l="1"/>
  <c r="J51"/>
  <c r="H51"/>
  <c r="P51" l="1"/>
  <c r="J17"/>
  <c r="N83"/>
  <c r="N85"/>
  <c r="J83"/>
  <c r="L83" s="1"/>
  <c r="J84"/>
  <c r="L84" s="1"/>
  <c r="J85"/>
  <c r="N82"/>
  <c r="P82" s="1"/>
  <c r="J132"/>
  <c r="J127" s="1"/>
  <c r="P75"/>
  <c r="L85" l="1"/>
  <c r="P85" s="1"/>
  <c r="P84"/>
  <c r="N142"/>
  <c r="P142" s="1"/>
  <c r="N17"/>
  <c r="P17" s="1"/>
  <c r="N132"/>
  <c r="N20"/>
  <c r="P20" s="1"/>
  <c r="N126"/>
  <c r="L125"/>
  <c r="R41"/>
  <c r="P69"/>
  <c r="P132" l="1"/>
  <c r="N127"/>
  <c r="P127" s="1"/>
  <c r="N125"/>
  <c r="N121" s="1"/>
  <c r="L121"/>
  <c r="J121"/>
  <c r="N21"/>
  <c r="N18" s="1"/>
  <c r="P126"/>
  <c r="N31"/>
  <c r="P31" s="1"/>
  <c r="J18"/>
  <c r="P68"/>
  <c r="L16" i="1"/>
  <c r="P121" i="2" l="1"/>
  <c r="P125"/>
  <c r="P18"/>
  <c r="P21"/>
  <c r="P74"/>
  <c r="I74" i="1"/>
  <c r="K74" s="1"/>
  <c r="H71"/>
  <c r="H66"/>
  <c r="P73" i="2" l="1"/>
  <c r="G76" i="1"/>
  <c r="G68"/>
  <c r="P83" i="2"/>
  <c r="P93" l="1"/>
  <c r="P115"/>
  <c r="H28"/>
  <c r="P28" s="1"/>
  <c r="I23" i="1" l="1"/>
  <c r="K23" s="1"/>
  <c r="H57" l="1"/>
  <c r="K291"/>
  <c r="I75"/>
  <c r="I71" s="1"/>
  <c r="H48"/>
  <c r="H164"/>
  <c r="H53" l="1"/>
  <c r="H163"/>
  <c r="G163" s="1"/>
  <c r="G164"/>
  <c r="K75"/>
  <c r="K71" s="1"/>
  <c r="G71" s="1"/>
  <c r="H162" l="1"/>
  <c r="G162" s="1"/>
  <c r="G75"/>
  <c r="K44"/>
  <c r="I171"/>
  <c r="H160" l="1"/>
  <c r="G160" s="1"/>
  <c r="K171"/>
  <c r="I44"/>
  <c r="G23"/>
  <c r="H159" l="1"/>
  <c r="H171" s="1"/>
  <c r="G171" s="1"/>
  <c r="H44" l="1"/>
  <c r="G44" s="1"/>
  <c r="G159"/>
  <c r="H94"/>
  <c r="J79"/>
  <c r="H10" l="1"/>
  <c r="J157"/>
  <c r="J27"/>
  <c r="H79"/>
  <c r="H135"/>
  <c r="H18" l="1"/>
  <c r="J18"/>
  <c r="J15" s="1"/>
  <c r="J174" s="1"/>
  <c r="H107"/>
  <c r="I107"/>
  <c r="K107"/>
  <c r="G74"/>
  <c r="H69"/>
  <c r="I69"/>
  <c r="K69"/>
  <c r="K52"/>
  <c r="G52" s="1"/>
  <c r="H15" l="1"/>
  <c r="G69"/>
  <c r="H105"/>
  <c r="H41" s="1"/>
  <c r="G107"/>
  <c r="J14"/>
  <c r="J10" s="1"/>
  <c r="J13" s="1"/>
  <c r="H175"/>
  <c r="I50"/>
  <c r="L284" l="1"/>
  <c r="H178"/>
  <c r="P16"/>
  <c r="P17" s="1"/>
  <c r="J177"/>
  <c r="J292"/>
  <c r="J173"/>
  <c r="J290"/>
  <c r="H47"/>
  <c r="K50"/>
  <c r="L53" s="1"/>
  <c r="I48"/>
  <c r="K16"/>
  <c r="G16" s="1"/>
  <c r="H28"/>
  <c r="I11"/>
  <c r="I28"/>
  <c r="K11"/>
  <c r="K175" s="1"/>
  <c r="K178" s="1"/>
  <c r="K28"/>
  <c r="I66"/>
  <c r="K66"/>
  <c r="K77" s="1"/>
  <c r="J181" l="1"/>
  <c r="J185"/>
  <c r="G50"/>
  <c r="G28"/>
  <c r="I77"/>
  <c r="G66"/>
  <c r="I175"/>
  <c r="G11"/>
  <c r="H46"/>
  <c r="I53"/>
  <c r="I47" s="1"/>
  <c r="I46" s="1"/>
  <c r="I24" s="1"/>
  <c r="Q16"/>
  <c r="K48"/>
  <c r="K53" s="1"/>
  <c r="P53"/>
  <c r="G53" l="1"/>
  <c r="I178"/>
  <c r="G175"/>
  <c r="G48"/>
  <c r="H24"/>
  <c r="K47"/>
  <c r="K46" s="1"/>
  <c r="K24" s="1"/>
  <c r="G46" l="1"/>
  <c r="G24"/>
  <c r="G47"/>
  <c r="I62"/>
  <c r="I95"/>
  <c r="I124"/>
  <c r="K62" l="1"/>
  <c r="G62" s="1"/>
  <c r="H127"/>
  <c r="K124"/>
  <c r="K123" s="1"/>
  <c r="K105" s="1"/>
  <c r="I123"/>
  <c r="K95"/>
  <c r="K94" s="1"/>
  <c r="I94"/>
  <c r="H63"/>
  <c r="G99"/>
  <c r="G87"/>
  <c r="G80"/>
  <c r="G124" l="1"/>
  <c r="I105"/>
  <c r="G123"/>
  <c r="G94"/>
  <c r="H126"/>
  <c r="G95"/>
  <c r="G105"/>
  <c r="H56"/>
  <c r="K79"/>
  <c r="I79"/>
  <c r="K18"/>
  <c r="K15" s="1"/>
  <c r="I18"/>
  <c r="K61"/>
  <c r="G61" s="1"/>
  <c r="I57"/>
  <c r="H43"/>
  <c r="K139"/>
  <c r="G139" s="1"/>
  <c r="I135"/>
  <c r="I63" l="1"/>
  <c r="G79"/>
  <c r="I15"/>
  <c r="G15" s="1"/>
  <c r="G18"/>
  <c r="H55"/>
  <c r="H157"/>
  <c r="S158" s="1"/>
  <c r="I56"/>
  <c r="I127"/>
  <c r="K135"/>
  <c r="K127" s="1"/>
  <c r="K126" s="1"/>
  <c r="K157" s="1"/>
  <c r="K57"/>
  <c r="K63" s="1"/>
  <c r="K56" s="1"/>
  <c r="K55" s="1"/>
  <c r="K25" s="1"/>
  <c r="G56" l="1"/>
  <c r="G57"/>
  <c r="G63"/>
  <c r="H25"/>
  <c r="I126"/>
  <c r="I43" s="1"/>
  <c r="G127"/>
  <c r="G135"/>
  <c r="K174"/>
  <c r="I55"/>
  <c r="I25" s="1"/>
  <c r="H14"/>
  <c r="K43"/>
  <c r="G43" l="1"/>
  <c r="G25"/>
  <c r="G55"/>
  <c r="I157"/>
  <c r="G126"/>
  <c r="H77"/>
  <c r="I14"/>
  <c r="K14"/>
  <c r="G14" l="1"/>
  <c r="G157"/>
  <c r="I174"/>
  <c r="H174"/>
  <c r="H173" s="1"/>
  <c r="H183" s="1"/>
  <c r="G77"/>
  <c r="H65"/>
  <c r="G174" l="1"/>
  <c r="H179"/>
  <c r="H181"/>
  <c r="L174"/>
  <c r="H292"/>
  <c r="H26"/>
  <c r="I65" l="1"/>
  <c r="K65"/>
  <c r="G178"/>
  <c r="G65" l="1"/>
  <c r="I26"/>
  <c r="I179"/>
  <c r="K26"/>
  <c r="K179"/>
  <c r="G26" l="1"/>
  <c r="I27"/>
  <c r="H27"/>
  <c r="I41"/>
  <c r="H13" l="1"/>
  <c r="I10"/>
  <c r="I13" s="1"/>
  <c r="K41"/>
  <c r="G41" s="1"/>
  <c r="L175" l="1"/>
  <c r="H177"/>
  <c r="I177"/>
  <c r="H290"/>
  <c r="K292"/>
  <c r="K27"/>
  <c r="K10" l="1"/>
  <c r="K177" s="1"/>
  <c r="G27"/>
  <c r="G10" s="1"/>
  <c r="G177" s="1"/>
  <c r="I290"/>
  <c r="I292"/>
  <c r="I173"/>
  <c r="I185" s="1"/>
  <c r="K173"/>
  <c r="K185" s="1"/>
  <c r="K290" l="1"/>
  <c r="G173"/>
  <c r="I183"/>
  <c r="P174"/>
  <c r="I181"/>
  <c r="Q174"/>
  <c r="K181"/>
  <c r="K13"/>
  <c r="G13" s="1"/>
</calcChain>
</file>

<file path=xl/sharedStrings.xml><?xml version="1.0" encoding="utf-8"?>
<sst xmlns="http://schemas.openxmlformats.org/spreadsheetml/2006/main" count="2271" uniqueCount="545">
  <si>
    <t>№ п/п</t>
  </si>
  <si>
    <t>Цели, задачи, наименование программных мероприятий</t>
  </si>
  <si>
    <t>Планируемые расходы, руб.</t>
  </si>
  <si>
    <t>Всего</t>
  </si>
  <si>
    <t>Администрации районов города</t>
  </si>
  <si>
    <t xml:space="preserve">Муниципальная программа "Безопасность" </t>
  </si>
  <si>
    <t>х</t>
  </si>
  <si>
    <t>всего</t>
  </si>
  <si>
    <t>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</si>
  <si>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</t>
  </si>
  <si>
    <t>Бюджет АО</t>
  </si>
  <si>
    <t>УМВД России по г. Астрахани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</si>
  <si>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</t>
  </si>
  <si>
    <t>Подпрограмма 4. Профилактика правонарушений, коррупции, экстремизма и терроризма</t>
  </si>
  <si>
    <t>Администрации районов  города</t>
  </si>
  <si>
    <t>УМВД России по городу Астрахани</t>
  </si>
  <si>
    <t xml:space="preserve">Администрации районов города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</si>
  <si>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УМВД России по г. Астрахани»</t>
  </si>
  <si>
    <t xml:space="preserve">Итого по
Программе:
</t>
  </si>
  <si>
    <t>муниципального образования "Город Астрахань" "Безопасность"</t>
  </si>
  <si>
    <t>Управление по коммунальному хозяйству и благоустройству администрации МО «Город Астрахань»; МБУ г. Астрахани «АСЦ»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</si>
  <si>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</si>
  <si>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>Мероприятие 1.3.1. Проведение оперативно - профилактических рейдов по выявлению на территории досуговых учреждений и культурно - развлекательных центров несовершеннолетних, находящихся в алкогольном или наркотическом опьянении</t>
  </si>
  <si>
    <t>Антинаркотическая комиссия при администрации   муниципального образования «Город Астрахань»</t>
  </si>
  <si>
    <t xml:space="preserve">Управление  образования  администрации муниципального образования «Город Астрахань», УМВД России по г. Астрахани </t>
  </si>
  <si>
    <t>Управление образования администрации муниципального образования «Город Астрахань»</t>
  </si>
  <si>
    <t>Управление  образования администрации муниципального образования «Город Астрахань»</t>
  </si>
  <si>
    <t xml:space="preserve">Распределение расходов на реализацию муниципальной Программы </t>
  </si>
  <si>
    <t>Антинаркотическая комиссия при администрации МО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</si>
  <si>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t>Антинаркотическая комиссия при администрации МО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</si>
  <si>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Управление по коммунальному хозяйству и благоустройству администрации муниципального образования «Город Астрахань», управление  образования администрации муниципального образования «Город Астрахань»</t>
  </si>
  <si>
    <t>Управление по коммунальному хозяйству и благоустройству  администрации муниципального образования «Город Астрахань»</t>
  </si>
  <si>
    <t>Подпрограмма 1. Пожарная безопасность муниципального образования «Город Астрахань»</t>
  </si>
  <si>
    <t>Управление по коммунальному хозяйству и благоустройству администрации МО "Город Астрахань"</t>
  </si>
  <si>
    <t>2021 г.</t>
  </si>
  <si>
    <t>2022 г.</t>
  </si>
  <si>
    <t>2023 г.</t>
  </si>
  <si>
    <t>Источники финансирования</t>
  </si>
  <si>
    <t>не требует финансирования</t>
  </si>
  <si>
    <t>не требует финансирвания</t>
  </si>
  <si>
    <t>ГРБС (ведомство)</t>
  </si>
  <si>
    <t>целевой статьи</t>
  </si>
  <si>
    <t xml:space="preserve">Администрации районов города; управление образования администрации муниципального образования «Город  Астрахань»
</t>
  </si>
  <si>
    <t xml:space="preserve"> </t>
  </si>
  <si>
    <t xml:space="preserve"> Приложение 2 к муниципальной программе  муниципального образования  "Город Астрахань"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</si>
  <si>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Администрация                                                                                                                                                                                         Кировского района</t>
  </si>
  <si>
    <t xml:space="preserve">Администрация                                                                                                                                                                                              Советского района </t>
  </si>
  <si>
    <t>Администрация                                                                                                                                                                                          Трусовского района</t>
  </si>
  <si>
    <t>Администрация                                                                                                                                                                                            Ленинского района</t>
  </si>
  <si>
    <t>не требуют финансирования</t>
  </si>
  <si>
    <t xml:space="preserve">Бюджет МО «Город Астрахань»
</t>
  </si>
  <si>
    <t>Бюджет МО «Город Астрахань»</t>
  </si>
  <si>
    <t>Управление по коммунальному хозяйству и благоустройству администрации муниципального образования «Город Астрахань»; управление  образования  администрации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</si>
  <si>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 управление по коммунальному хозяйству и благоустройству администрации муниципального образования «Город Астрахань» администрации районов города</t>
  </si>
  <si>
    <t>Итого по
Подпрограмме 2:</t>
  </si>
  <si>
    <t>Бюджет Астраханской области</t>
  </si>
  <si>
    <t xml:space="preserve">Администрация муниципального образования «Город Астрахань»  (управление по связям с общественностью); управление образования администрации муниципального образования «Город Астрахань»; администрации районов города </t>
  </si>
  <si>
    <t>Управление по коммунальному  хозяйству и благоустройству администрации муниципального образования «Город Астрахань»; МБУ г. Астрахани «АСЦ»</t>
  </si>
  <si>
    <t>Администрация муниципального образования «Город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</si>
  <si>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 «Город Астрахань» (управление по связям с общественностью); администрации районов города; 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</si>
  <si>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 «Город Астрахань» (управление по связям с общественностью); администрации районов города; управление 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</si>
  <si>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Управление  образования  администрации муниципального образования «Город Астрахань»;  УМВД России по г. Астрахани</t>
  </si>
  <si>
    <t>Администрация  муниципального образования «Город Астрахань» (управление по связям с общественностью)</t>
  </si>
  <si>
    <t>Администрации районов города;  управление образования администрации муниципального образования «Город Астрахань»</t>
  </si>
  <si>
    <t xml:space="preserve">Антинаркотическая комиссия при администрации  муниципального образования «Город Астрахань» </t>
  </si>
  <si>
    <t xml:space="preserve">Антинаркотическая комиссия при администрации    муниципального образования «Город Астрахань» </t>
  </si>
  <si>
    <t>Администрация   муниципального образования «Город Астрахань» (управление  по связям с общественностью); управление образования администрации муниципального образования «Город Астрахань»; администрации районов города; МБУ г. Астрахани.</t>
  </si>
  <si>
    <t xml:space="preserve">Управление  образования администрации муниципального образования «Город Астрахань» </t>
  </si>
  <si>
    <t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</t>
  </si>
  <si>
    <t xml:space="preserve"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Астрахань»;  администрации районов города </t>
  </si>
  <si>
    <t xml:space="preserve">Администрация муниципального образования «Город Астрахань» (управление муниципальной службы и кадров)
</t>
  </si>
  <si>
    <t>Администрация муниципального образования «Город Астрахань»(управление муниципальной службы и кадров)</t>
  </si>
  <si>
    <t>Администрация муниципального образования «Город Астрахань» (управление муниципальной службы и кадров)</t>
  </si>
  <si>
    <t>Администрация Кировского района</t>
  </si>
  <si>
    <t>Администрация Советского района</t>
  </si>
  <si>
    <t>Администрация Трусовского района</t>
  </si>
  <si>
    <t>Администрация  Ленинского района</t>
  </si>
  <si>
    <t>В.М. Бакуменко</t>
  </si>
  <si>
    <t>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</t>
  </si>
  <si>
    <t>Управление по коммунальному хозяйству и благоустройству  администрации муниципального образования «Город Астрахань» МБУ г. Астрахани «АСЦ»</t>
  </si>
  <si>
    <t>Итого по
Подпрограмме 3:</t>
  </si>
  <si>
    <t>Итого по
Подпрограмме 4:</t>
  </si>
  <si>
    <t>Итого по Подпрограмме 5</t>
  </si>
  <si>
    <t>Администрация МО "Город Астрахань" (отдел мобилизационной подготовки и гражданской обороны)</t>
  </si>
  <si>
    <t>ИТОГО</t>
  </si>
  <si>
    <t>Подпрограмма 3.  Построение аппаратно-программного комплекса «Безопасный город» на территории муниципального образования «Город Астрахань»</t>
  </si>
  <si>
    <t>Итого по
Подпрограмме 1:</t>
  </si>
  <si>
    <t>Итого по Цели 1:</t>
  </si>
  <si>
    <t>Ответственные 
исполнители, соисполнители, 
участники</t>
  </si>
  <si>
    <t>Управление  образования
администрации муниципального образования «Город Астрахань»</t>
  </si>
  <si>
    <t>Управление  образования администрации муниципального образования «Город Астрахань». Администрации районов города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</si>
  <si>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</si>
  <si>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</si>
  <si>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"Город Астрахань" "Безопасность"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</si>
  <si>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</si>
  <si>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</si>
  <si>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</si>
  <si>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</si>
  <si>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            2019 год</t>
  </si>
  <si>
    <t>Текущий 2020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</si>
  <si>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</si>
  <si>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</si>
  <si>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2021 год</t>
  </si>
  <si>
    <t>2022 год</t>
  </si>
  <si>
    <t>2023год</t>
  </si>
  <si>
    <t>в том числе на 01.07</t>
  </si>
  <si>
    <t>в том числе         на 01.07</t>
  </si>
  <si>
    <t>Муниципальная программа муниципального образования  "Город Астрахань" "Безопасность"</t>
  </si>
  <si>
    <t>%</t>
  </si>
  <si>
    <t>-</t>
  </si>
  <si>
    <t>шт.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</si>
  <si>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</si>
  <si>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</si>
  <si>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</si>
  <si>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</si>
  <si>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чел.</t>
  </si>
  <si>
    <t>Администрации муниципального образования "Город Астрахань"</t>
  </si>
  <si>
    <t>Администрация Ленинского района</t>
  </si>
  <si>
    <t>ед.</t>
  </si>
  <si>
    <t>Подпрограмма 1. Пожарная безопасность муниципального образования "Город Астрахань"</t>
  </si>
  <si>
    <t xml:space="preserve">Администрации районов города
</t>
  </si>
  <si>
    <t>в том числе:</t>
  </si>
  <si>
    <t>Подпрограмма 3. Построение аппаратно-программного комплекса "Безопасный город" на территории муниципального образования "Город Астрахань".</t>
  </si>
  <si>
    <t>сутки</t>
  </si>
  <si>
    <t xml:space="preserve">Управление по коммунальному хозяйству и благоустройству администрации муниципального образования «Город Астрахань»
</t>
  </si>
  <si>
    <t>Подпрограмма 4. Профилактика правонарушений, коррупции, экстремизма и терроризма.</t>
  </si>
  <si>
    <t xml:space="preserve">Администрация муниципального образования «Город Астрахань»
(управление по связям с общественностью)
</t>
  </si>
  <si>
    <t xml:space="preserve">Управление образования
администрации муниципального образования «Город Астрахань»
</t>
  </si>
  <si>
    <t xml:space="preserve">Управление образования 
администрации муниципального образования
«Город Астрахань»
</t>
  </si>
  <si>
    <t>Антинаркотическая комиссия при администрации муниципального образования «Город Астрахань»</t>
  </si>
  <si>
    <t>га</t>
  </si>
  <si>
    <t xml:space="preserve">Управление образования 
администрации муниципального образования «Город Астрахань»
</t>
  </si>
  <si>
    <t>Администрации районов города,                                                                                                                                                                                                                                                               УМВД России по г. Астрахани</t>
  </si>
  <si>
    <t>Управление по коммунальному хозяйству и благоустройству администрации муниципального образования "Город Астрахань"</t>
  </si>
  <si>
    <t xml:space="preserve">Администрация муниципального образования «Город Астрахань»
(управление муниципальной службы и кадров)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</si>
  <si>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
</t>
  </si>
  <si>
    <t xml:space="preserve">Администрация  муниципального образования «Город Астрахань»
(управление муниципальной службы и кадров)
</t>
  </si>
  <si>
    <r>
      <rPr>
        <b/>
        <sz val="12"/>
        <color theme="1"/>
        <rFont val="Times New Roman"/>
        <family val="1"/>
        <charset val="204"/>
      </rPr>
      <t>Цель 1</t>
    </r>
    <r>
      <rPr>
        <sz val="12"/>
        <color theme="1"/>
        <rFont val="Times New Roman"/>
        <family val="1"/>
        <charset val="204"/>
      </rPr>
      <t>. 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</si>
  <si>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Решение поставленных задач 
Программы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</si>
  <si>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жиз-недеятельности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</si>
  <si>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</si>
  <si>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мероприятий по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</si>
  <si>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>Мероприятие 1</t>
    </r>
    <r>
      <rPr>
        <sz val="12"/>
        <color theme="1"/>
        <rFont val="Times New Roman"/>
        <family val="1"/>
        <charset val="204"/>
      </rPr>
      <t>. Обеспечение услугами транспорта для эвакуации пострадавшего населения в результате крупных пожаров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</si>
  <si>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
Количество
машино-часов
</t>
    </r>
  </si>
  <si>
    <r>
      <rPr>
        <b/>
        <sz val="12"/>
        <color theme="1"/>
        <rFont val="Times New Roman"/>
        <family val="1"/>
        <charset val="204"/>
      </rPr>
      <t xml:space="preserve">Мероприятие 2. </t>
    </r>
    <r>
      <rPr>
        <sz val="12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</si>
  <si>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
машино-часов
</t>
    </r>
  </si>
  <si>
    <r>
      <rPr>
        <b/>
        <sz val="12"/>
        <rFont val="Times New Roman"/>
        <family val="1"/>
        <charset val="204"/>
      </rPr>
      <t>Мероприятие 3.</t>
    </r>
    <r>
      <rPr>
        <sz val="12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</si>
  <si>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
Количество
машино-часов
</t>
    </r>
  </si>
  <si>
    <r>
      <rPr>
        <b/>
        <sz val="12"/>
        <color theme="1"/>
        <rFont val="Times New Roman"/>
        <family val="1"/>
        <charset val="204"/>
      </rPr>
      <t xml:space="preserve">Задача 1.2. 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</si>
  <si>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</si>
  <si>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</si>
  <si>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r>
      <rPr>
        <b/>
        <sz val="12"/>
        <color theme="1"/>
        <rFont val="Times New Roman"/>
        <family val="1"/>
        <charset val="204"/>
      </rPr>
      <t>Задача 1.5.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
"Город Астрахань»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</si>
  <si>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</si>
  <si>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 административных санкций от общего количества материалов, рассмотренных КДН  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</si>
  <si>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</si>
  <si>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  
</t>
    </r>
  </si>
  <si>
    <r>
      <rPr>
        <b/>
        <sz val="12"/>
        <color theme="1"/>
        <rFont val="Times New Roman"/>
        <family val="1"/>
        <charset val="204"/>
      </rPr>
      <t>Задача 1.6.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Астрахань». 
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</si>
  <si>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</si>
  <si>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проведенных мероприятий антикоррупционной направленности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</si>
  <si>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</si>
  <si>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</si>
  <si>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</si>
  <si>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</si>
  <si>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</si>
  <si>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</si>
  <si>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</si>
  <si>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аншлагов, плакатов, трафаретов по безопасности населения на водных объектах</t>
    </r>
  </si>
  <si>
    <r>
      <rPr>
        <b/>
        <sz val="12"/>
        <color theme="1"/>
        <rFont val="Times New Roman"/>
        <family val="1"/>
        <charset val="204"/>
      </rPr>
      <t>Показатель 2.</t>
    </r>
    <r>
      <rPr>
        <sz val="12"/>
        <color theme="1"/>
        <rFont val="Times New Roman"/>
        <family val="1"/>
        <charset val="204"/>
      </rPr>
      <t>Количество приобретенных листовок, плакатов и трафаретов   по обеспечению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</si>
  <si>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паводковых вод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</si>
  <si>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</si>
  <si>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</si>
  <si>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дежурств, в сутках, проведенных без замечаний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</si>
  <si>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систем жизнеобеспечения населения города Астрахани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</si>
  <si>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
подключенных
сегментов АПК «Безопасный город»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</si>
  <si>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Повышение полноты охвата системами мониторинга 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</si>
  <si>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Количество, внедренных платформ
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</si>
  <si>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
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</si>
  <si>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</si>
  <si>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граждан, участвующих в охране общественного порядка 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</si>
  <si>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</si>
  <si>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</si>
  <si>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</si>
  <si>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</si>
  <si>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2"/>
        <color theme="1"/>
        <rFont val="Times New Roman"/>
        <family val="1"/>
        <charset val="204"/>
      </rPr>
      <t xml:space="preserve">Мероприятие 1.1.5. </t>
    </r>
    <r>
      <rPr>
        <sz val="12"/>
        <color theme="1"/>
        <rFont val="Times New Roman"/>
        <family val="1"/>
        <charset val="204"/>
      </rPr>
      <t xml:space="preserve">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</si>
  <si>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комиссий МВКПП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</si>
  <si>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публикаций и репортажей об участии граждан   в охране общественного порядка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</si>
  <si>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</si>
  <si>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</si>
  <si>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</si>
  <si>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Мероприятие 1.1.9.  </t>
    </r>
    <r>
      <rPr>
        <sz val="12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</si>
  <si>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</si>
  <si>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</si>
  <si>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</si>
  <si>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</si>
  <si>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2"/>
        <color theme="1"/>
        <rFont val="Times New Roman"/>
        <family val="1"/>
        <charset val="204"/>
      </rPr>
      <t xml:space="preserve">Мероприятие 1.2.1. 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</si>
  <si>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</si>
  <si>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Организация в образовательных учреждениях профилактической работы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</si>
  <si>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детей в образовательных учреждениях, охваченных профилактической работой по безопасности дорожного движения </t>
    </r>
  </si>
  <si>
    <r>
      <rPr>
        <b/>
        <sz val="12"/>
        <color theme="1"/>
        <rFont val="Times New Roman"/>
        <family val="1"/>
        <charset val="204"/>
      </rPr>
      <t xml:space="preserve">Мероприятие 1.2.3. </t>
    </r>
    <r>
      <rPr>
        <sz val="12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</si>
  <si>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</si>
  <si>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</si>
  <si>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</si>
  <si>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учеников, принявших участие в межведомственных антинаркотических лекториях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</si>
  <si>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</si>
  <si>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</si>
  <si>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r>
      <rPr>
        <b/>
        <sz val="12"/>
        <color theme="1"/>
        <rFont val="Times New Roman"/>
        <family val="1"/>
        <charset val="204"/>
      </rPr>
      <t>Цель 2.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Астрахань"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</si>
  <si>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</si>
  <si>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Задача 2.1.</t>
    </r>
    <r>
      <rPr>
        <sz val="12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</si>
  <si>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</si>
  <si>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 xml:space="preserve">Мероприятие 2.1.1. </t>
    </r>
    <r>
      <rPr>
        <sz val="12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</si>
  <si>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</si>
  <si>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2"/>
        <color theme="1"/>
        <rFont val="Times New Roman"/>
        <family val="1"/>
        <charset val="204"/>
      </rPr>
      <t xml:space="preserve">Мероприятие 2.1.2. </t>
    </r>
    <r>
      <rPr>
        <sz val="12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</si>
  <si>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</si>
  <si>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2"/>
        <color theme="1"/>
        <rFont val="Times New Roman"/>
        <family val="1"/>
        <charset val="204"/>
      </rPr>
      <t>Мероприятие 2.1.3.</t>
    </r>
    <r>
      <rPr>
        <sz val="12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ответ-ственности за заведомо ложные сообщения об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</si>
  <si>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детей, принявших участие в профилактических беседах</t>
    </r>
  </si>
  <si>
    <r>
      <rPr>
        <b/>
        <sz val="12"/>
        <color theme="1"/>
        <rFont val="Times New Roman"/>
        <family val="1"/>
        <charset val="204"/>
      </rPr>
      <t xml:space="preserve">Мероприятие 2.1.4.    </t>
    </r>
    <r>
      <rPr>
        <sz val="12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</si>
  <si>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</si>
  <si>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</si>
  <si>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
</t>
    </r>
  </si>
  <si>
    <r>
      <rPr>
        <b/>
        <sz val="12"/>
        <color theme="1"/>
        <rFont val="Times New Roman"/>
        <family val="1"/>
        <charset val="204"/>
      </rPr>
      <t>Мероприятие 2.1.7.</t>
    </r>
    <r>
      <rPr>
        <sz val="12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</si>
  <si>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2"/>
        <color theme="1"/>
        <rFont val="Times New Roman"/>
        <family val="1"/>
        <charset val="204"/>
      </rPr>
      <t xml:space="preserve">Мероприятие 2.1.8. </t>
    </r>
    <r>
      <rPr>
        <sz val="12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</si>
  <si>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Мероприятие 2.1.9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</si>
  <si>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разработанных паспортов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</si>
  <si>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</si>
  <si>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2"/>
        <color theme="1"/>
        <rFont val="Times New Roman"/>
        <family val="1"/>
        <charset val="204"/>
      </rPr>
      <t xml:space="preserve">Мероприятие 2.2.1. </t>
    </r>
    <r>
      <rPr>
        <sz val="12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</si>
  <si>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2"/>
        <color theme="1"/>
        <rFont val="Times New Roman"/>
        <family val="1"/>
        <charset val="204"/>
      </rPr>
      <t>Мероприятие 2.2.2.</t>
    </r>
    <r>
      <rPr>
        <sz val="12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</si>
  <si>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3.1.1.  </t>
    </r>
    <r>
      <rPr>
        <sz val="12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</si>
  <si>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</si>
  <si>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2"/>
        <color theme="1"/>
        <rFont val="Times New Roman"/>
        <family val="1"/>
        <charset val="204"/>
      </rPr>
      <t xml:space="preserve">Мероприятие 3.1.2.  </t>
    </r>
    <r>
      <rPr>
        <sz val="12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коррупци-онной направленности в муниципальном образовании «Город Астрахань», с принятием мер по их устранению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</si>
  <si>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составленных медиа отчетов</t>
    </r>
  </si>
  <si>
    <r>
      <rPr>
        <b/>
        <sz val="12"/>
        <color theme="1"/>
        <rFont val="Times New Roman"/>
        <family val="1"/>
        <charset val="204"/>
      </rPr>
      <t xml:space="preserve">Мероприятие 3.1.3. </t>
    </r>
    <r>
      <rPr>
        <sz val="12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</si>
  <si>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</si>
  <si>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2"/>
        <color theme="1"/>
        <rFont val="Times New Roman"/>
        <family val="1"/>
        <charset val="204"/>
      </rPr>
      <t>Мероприятие 3.1.4</t>
    </r>
    <r>
      <rPr>
        <sz val="12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</si>
  <si>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2"/>
        <color theme="1"/>
        <rFont val="Times New Roman"/>
        <family val="1"/>
        <charset val="204"/>
      </rPr>
      <t>Мероприятие 3.1.5</t>
    </r>
    <r>
      <rPr>
        <sz val="12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</si>
  <si>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2"/>
        <color theme="1"/>
        <rFont val="Times New Roman"/>
        <family val="1"/>
        <charset val="204"/>
      </rPr>
      <t xml:space="preserve">Мероприятие 3.1.6.   </t>
    </r>
    <r>
      <rPr>
        <sz val="12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</si>
  <si>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r>
      <rPr>
        <b/>
        <sz val="12"/>
        <color theme="1"/>
        <rFont val="Times New Roman"/>
        <family val="1"/>
        <charset val="204"/>
      </rPr>
      <t xml:space="preserve">Мероприятие 3.1.7. </t>
    </r>
    <r>
      <rPr>
        <sz val="12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</si>
  <si>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3.1.8. 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</si>
  <si>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размещенной продукции наглядной агитации и пропаганды (баннеры, буклеты и т.д.) в зданиях администрации и на территории МО "Город Астрахань"                                       </t>
    </r>
  </si>
  <si>
    <t xml:space="preserve">Приложение 1 к муниципальной программе муниципального образования  "Город Астрахань" 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</si>
  <si>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пунктов временного размещения, оснащенных имуществом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</si>
  <si>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автомобилей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</si>
  <si>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жестких дисков для хранения архива видеопотока</t>
    </r>
  </si>
  <si>
    <r>
      <rPr>
        <b/>
        <sz val="12"/>
        <color indexed="8"/>
        <rFont val="Times New Roman"/>
        <family val="1"/>
        <charset val="204"/>
      </rPr>
      <t>Цель 1.</t>
    </r>
    <r>
      <rPr>
        <sz val="12"/>
        <color indexed="8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</si>
  <si>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противодействию коррупции МО «Город Астрахань»</t>
    </r>
  </si>
  <si>
    <t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</si>
  <si>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>Мероприятие 1.1.2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</si>
  <si>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</si>
  <si>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</si>
  <si>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</si>
  <si>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t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</si>
  <si>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</t>
    </r>
  </si>
  <si>
    <t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</si>
  <si>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Администрация муниципального образования
 «Город Астрахань»
(управление по связям с общественностью)</t>
  </si>
  <si>
    <t>Администрация муниципального образования «Город Астрахань»,
УМВД России по г. Астрахани»</t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</si>
  <si>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
эвакуированных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</si>
  <si>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</si>
  <si>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2"/>
        <color theme="1"/>
        <rFont val="Times New Roman"/>
        <family val="1"/>
        <charset val="204"/>
      </rPr>
      <t>Задача 1.7.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</si>
  <si>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t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</si>
  <si>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
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</si>
  <si>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зданий администрации МО "Город Астрахань", в которых проводятся противопожарные мероприятия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</si>
  <si>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</si>
  <si>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Процент
населения охваченного пропагандой по обеспечению безопасности жизнедеятельности</t>
    </r>
  </si>
  <si>
    <t>Управление образования администрации муниципального образования «Город Астрахань»;  УМВД России по г. Астрахани</t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</si>
  <si>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</si>
  <si>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
подключенных объектов к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</si>
  <si>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Задача 2.2. </t>
    </r>
    <r>
      <rPr>
        <sz val="12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</si>
  <si>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t>Управление образования
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</si>
  <si>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</si>
  <si>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</si>
  <si>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>Цель 3.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</si>
  <si>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политики); администрации 
районов города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</si>
  <si>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мероприятий   антикоррупционной направленности</t>
    </r>
  </si>
  <si>
    <r>
      <rPr>
        <b/>
        <sz val="12"/>
        <color theme="1"/>
        <rFont val="Times New Roman"/>
        <family val="1"/>
        <charset val="204"/>
      </rPr>
      <t>Задача 3.1.</t>
    </r>
    <r>
      <rPr>
        <sz val="12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</t>
    </r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</si>
  <si>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</t>
  </si>
  <si>
    <t>Администрация муниципального образования «Город Астрахань»
(управление муниципальной службы и кадров)</t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</si>
  <si>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</si>
  <si>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</t>
    </r>
  </si>
  <si>
    <t>Управление по коммунальному хозяйству и благоустройству администрации муниципального образования
«Город Астрахань»; МБУ г. Астрахани «АСЦ»</t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</si>
  <si>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</t>
    </r>
  </si>
  <si>
    <t>Администрация муниципального образования
«Город Астрахань» 
(управление по связям с общественностью)</t>
  </si>
  <si>
    <t>Администрация муниципального образования «Город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</si>
  <si>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встреч со студентами ВУЗов и СУЗов  города</t>
    </r>
  </si>
  <si>
    <t>Управление по коммунальному хозяйству и благоустройству администрации муниципального образования
 «Город Астрахань»;
МБУ г.Астрахани «АСЦ»</t>
  </si>
  <si>
    <t>Управление по коммунальному хозяйству и благоустройству администрации муниципального образования «Город Астрахань»;
МБУ г. Астрахани «АСЦ»</t>
  </si>
  <si>
    <r>
      <rPr>
        <b/>
        <sz val="12"/>
        <color theme="1"/>
        <rFont val="Times New Roman"/>
        <family val="1"/>
        <charset val="204"/>
      </rPr>
      <t>Мероприятие 1.3.3.</t>
    </r>
    <r>
      <rPr>
        <sz val="12"/>
        <color theme="1"/>
        <rFont val="Times New Roman"/>
        <family val="1"/>
        <charset val="204"/>
      </rPr>
      <t xml:space="preserve">
Внедрение интеграционной платформы «Умный город» (закупка видеопотока)</t>
    </r>
  </si>
  <si>
    <r>
      <rPr>
        <b/>
        <sz val="12"/>
        <color theme="1"/>
        <rFont val="Times New Roman"/>
        <family val="1"/>
        <charset val="204"/>
      </rPr>
      <t xml:space="preserve">Мероприятие 1.3.5.  </t>
    </r>
    <r>
      <rPr>
        <sz val="12"/>
        <color theme="1"/>
        <rFont val="Times New Roman"/>
        <family val="1"/>
        <charset val="204"/>
      </rPr>
      <t>Расширение системы видефиксации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</si>
  <si>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
Противопожарные меропиятия в зданиях администрации МО "Город Астрахань"</t>
    </r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</si>
  <si>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"Город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</si>
  <si>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</si>
  <si>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t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</t>
  </si>
  <si>
    <r>
      <rPr>
        <b/>
        <sz val="12"/>
        <color theme="1"/>
        <rFont val="Times New Roman"/>
        <family val="1"/>
        <charset val="204"/>
      </rPr>
      <t>Задача 1.8.</t>
    </r>
    <r>
      <rPr>
        <sz val="12"/>
        <color theme="1"/>
        <rFont val="Times New Roman"/>
        <family val="1"/>
        <charset val="204"/>
      </rPr>
      <t xml:space="preserve">
Снижение потерь среди населения города при военных конфликтах или вследствие этих конфликтов</t>
    </r>
  </si>
  <si>
    <r>
      <rPr>
        <b/>
        <sz val="12"/>
        <color theme="1"/>
        <rFont val="Times New Roman"/>
        <family val="1"/>
        <charset val="204"/>
      </rPr>
      <t xml:space="preserve">Показатель 1.   </t>
    </r>
    <r>
      <rPr>
        <sz val="12"/>
        <color theme="1"/>
        <rFont val="Times New Roman"/>
        <family val="1"/>
        <charset val="204"/>
      </rPr>
      <t>Решение поставленных задач подпрограммы 5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</si>
  <si>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Приобретение спецавтомобиля ГАЗель</t>
    </r>
  </si>
  <si>
    <r>
      <rPr>
        <b/>
        <sz val="12"/>
        <color theme="1"/>
        <rFont val="Times New Roman"/>
        <family val="1"/>
        <charset val="204"/>
      </rPr>
      <t xml:space="preserve">Мероприятие 2.1.6. </t>
    </r>
    <r>
      <rPr>
        <sz val="12"/>
        <color theme="1"/>
        <rFont val="Times New Roman"/>
        <family val="1"/>
        <charset val="204"/>
      </rPr>
      <t xml:space="preserve"> Проведение мероприятий по проверке технической укрепленности жилого сектора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</si>
  <si>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</t>
    </r>
    <r>
      <rPr>
        <sz val="12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</si>
  <si>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Организация работы молодёжного координационного Совета </t>
    </r>
  </si>
  <si>
    <r>
      <rPr>
        <b/>
        <sz val="12"/>
        <color theme="1"/>
        <rFont val="Times New Roman"/>
        <family val="1"/>
        <charset val="204"/>
      </rPr>
      <t>Мероприятие 2.1.10.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(информационные стенды, брошюры, листовки, плакаты, банеры и др.)  профилактики терроризма и экстремизма на территории муниципального образования "Город Астрахань"»</t>
    </r>
  </si>
  <si>
    <r>
      <rPr>
        <b/>
        <sz val="12"/>
        <color theme="1"/>
        <rFont val="Times New Roman"/>
        <family val="1"/>
        <charset val="204"/>
      </rPr>
      <t>Задача 4.1.</t>
    </r>
    <r>
      <rPr>
        <sz val="12"/>
        <color theme="1"/>
        <rFont val="Times New Roman"/>
        <family val="1"/>
        <charset val="204"/>
      </rPr>
      <t xml:space="preserve"> Повышение межведомственного взаимодействия, направленного на усиление профилактики наркомании и противодействия незаконного оборота наркотиков
</t>
    </r>
  </si>
  <si>
    <r>
      <rPr>
        <b/>
        <sz val="12"/>
        <color theme="1"/>
        <rFont val="Times New Roman"/>
        <family val="1"/>
        <charset val="204"/>
      </rPr>
      <t xml:space="preserve">Мероприятие 4.1.1. </t>
    </r>
    <r>
      <rPr>
        <sz val="12"/>
        <color theme="1"/>
        <rFont val="Times New Roman"/>
        <family val="1"/>
        <charset val="204"/>
      </rPr>
      <t xml:space="preserve"> Организация работы антинаркотической комиссии муниципального образования «Город Астрахань»</t>
    </r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</si>
  <si>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</si>
  <si>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 xml:space="preserve">Мероприятие 4.1.2.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</si>
  <si>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Астрахань», (администрации районов города Астрахани )</t>
  </si>
  <si>
    <r>
      <rPr>
        <b/>
        <sz val="12"/>
        <color theme="1"/>
        <rFont val="Times New Roman"/>
        <family val="1"/>
        <charset val="204"/>
      </rPr>
      <t xml:space="preserve">Мероприятие 4.1.3.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</si>
  <si>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t xml:space="preserve"> администрации Кировского района</t>
  </si>
  <si>
    <r>
      <rPr>
        <b/>
        <sz val="12"/>
        <color theme="1"/>
        <rFont val="Times New Roman"/>
        <family val="1"/>
        <charset val="204"/>
      </rPr>
      <t xml:space="preserve">Мероприятие 4.1.4. </t>
    </r>
    <r>
      <rPr>
        <sz val="12"/>
        <color theme="1"/>
        <rFont val="Times New Roman"/>
        <family val="1"/>
        <charset val="204"/>
      </rPr>
      <t xml:space="preserve"> Проведение рейдовых мероприятий по выявлению и ликвидации рекламы наркотических и психотропных веществ на фасадах зданий и домой на территории МО "Город Астрахань"</t>
    </r>
  </si>
  <si>
    <t>Антинаркотическая комиссия при администрации муниципального образования «Город Астрахань», администрации районов города Астрахани</t>
  </si>
  <si>
    <r>
      <rPr>
        <b/>
        <sz val="12"/>
        <color theme="1"/>
        <rFont val="Times New Roman"/>
        <family val="1"/>
        <charset val="204"/>
      </rPr>
      <t xml:space="preserve">Задача 4.2. </t>
    </r>
    <r>
      <rPr>
        <sz val="12"/>
        <color theme="1"/>
        <rFont val="Times New Roman"/>
        <family val="1"/>
        <charset val="204"/>
      </rPr>
      <t xml:space="preserve"> Пропаганда антинаркотического мировоззрения у населения города Астрахани и повышение уровня правовой грамотности населения в сфере ответственности за незаконный оборот наркотиков
</t>
    </r>
  </si>
  <si>
    <t>Антинаркотическая комиссия при администрации муниципального образования «Город Астрахань», администрации районов города Астрахани, управление информационной политики администрации МО "Город Астрахань"Управление образования администрации муниципального образования «Город Астрахань»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</si>
  <si>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>Мероприятие 4.2.1.</t>
    </r>
    <r>
      <rPr>
        <sz val="12"/>
        <color theme="1"/>
        <rFont val="Times New Roman"/>
        <family val="1"/>
        <charset val="204"/>
      </rPr>
      <t xml:space="preserve"> Освещение мероприятий  антинаркотической направленности на официальном сайте администрации МО "Город Астрахань" и СМИ</t>
    </r>
  </si>
  <si>
    <t>Антинаркотическая комиссия при администрации муниципального образования «Город Астрахань», Администрация МО "Город Астрахань"(администрации районов города Астрахани, управление информационной политики)"</t>
  </si>
  <si>
    <r>
      <rPr>
        <b/>
        <sz val="12"/>
        <color theme="1"/>
        <rFont val="Times New Roman"/>
        <family val="1"/>
        <charset val="204"/>
      </rPr>
      <t xml:space="preserve">Мероприятие 4.2.2.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</si>
  <si>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Мероприятие.4.2.3.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</si>
  <si>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2"/>
        <color theme="1"/>
        <rFont val="Times New Roman"/>
        <family val="1"/>
        <charset val="204"/>
      </rPr>
      <t xml:space="preserve">Задача 4.3. </t>
    </r>
    <r>
      <rPr>
        <sz val="12"/>
        <color theme="1"/>
        <rFont val="Times New Roman"/>
        <family val="1"/>
        <charset val="204"/>
      </rPr>
      <t xml:space="preserve"> Формирование у подростков и молодежи культуры здоровья, мотивации к ведению здорового образа жизни, создание условий для участия граждан в волонтерском молодежном антинаркотическом движении на территории города Астрахани</t>
    </r>
  </si>
  <si>
    <t>Антинаркотическая комиссия при администрации муниципального образования «Город Астрахань»; 
(управление по связям с общественностью, администрации районов города Астрахани)</t>
  </si>
  <si>
    <r>
      <rPr>
        <b/>
        <sz val="12"/>
        <color theme="1"/>
        <rFont val="Times New Roman"/>
        <family val="1"/>
        <charset val="204"/>
      </rPr>
      <t>Мероприятие 4.3.1.</t>
    </r>
    <r>
      <rPr>
        <sz val="12"/>
        <color theme="1"/>
        <rFont val="Times New Roman"/>
        <family val="1"/>
        <charset val="204"/>
      </rPr>
      <t xml:space="preserve"> Организация участия волонтеров в мероприятиях по профилактике наркомании и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</si>
  <si>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</t>
    </r>
    <r>
      <rPr>
        <sz val="12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</si>
  <si>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2"/>
        <color theme="1"/>
        <rFont val="Times New Roman"/>
        <family val="1"/>
        <charset val="204"/>
      </rPr>
      <t xml:space="preserve">Мероприятие 1.1.5. </t>
    </r>
    <r>
      <rPr>
        <sz val="12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</si>
  <si>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</t>
    </r>
    <r>
      <rPr>
        <sz val="12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</si>
  <si>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2"/>
        <color theme="1"/>
        <rFont val="Times New Roman"/>
        <family val="1"/>
        <charset val="204"/>
      </rPr>
      <t xml:space="preserve">Мероприятие 1.1.7.  </t>
    </r>
    <r>
      <rPr>
        <sz val="12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</si>
  <si>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2"/>
        <color theme="1"/>
        <rFont val="Times New Roman"/>
        <family val="1"/>
        <charset val="204"/>
      </rPr>
      <t xml:space="preserve">Мероприятие 1.1.10. </t>
    </r>
    <r>
      <rPr>
        <sz val="12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</si>
  <si>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2"/>
        <rFont val="Times New Roman"/>
        <family val="1"/>
        <charset val="204"/>
      </rPr>
      <t xml:space="preserve">Мероприятие 1.1.8.  </t>
    </r>
    <r>
      <rPr>
        <sz val="12"/>
        <rFont val="Times New Roman"/>
        <family val="1"/>
        <charset val="204"/>
      </rPr>
      <t>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</si>
  <si>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Цель 4. </t>
    </r>
    <r>
      <rPr>
        <sz val="12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</si>
  <si>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Комплексное обеспечение безопасности населения и социально-значимых объектов на территории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</si>
  <si>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Организация транспортного обеспечения мероприятий по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</si>
  <si>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 xml:space="preserve">
Транспортное обеспечение мероприятий Программы
</t>
    </r>
  </si>
  <si>
    <r>
      <rPr>
        <b/>
        <sz val="12"/>
        <color theme="1"/>
        <rFont val="Times New Roman"/>
        <family val="1"/>
        <charset val="204"/>
      </rPr>
      <t xml:space="preserve">Мероприятие 1. </t>
    </r>
    <r>
      <rPr>
        <sz val="12"/>
        <color theme="1"/>
        <rFont val="Times New Roman"/>
        <family val="1"/>
        <charset val="204"/>
      </rPr>
      <t>Обеспечение услугами транспорта для эвакуации пострадавшего населения в результате крупных пожаров</t>
    </r>
  </si>
  <si>
    <r>
      <rPr>
        <b/>
        <sz val="12"/>
        <color theme="1"/>
        <rFont val="Times New Roman"/>
        <family val="1"/>
        <charset val="204"/>
      </rPr>
      <t xml:space="preserve">Мероприятие 3. </t>
    </r>
    <r>
      <rPr>
        <sz val="12"/>
        <color theme="1"/>
        <rFont val="Times New Roman"/>
        <family val="1"/>
        <charset val="204"/>
      </rPr>
      <t>Обеспечение услуг транспорта при проведении рейдовых мероприятий по соблюдению законодательства Астраханской области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</si>
  <si>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</si>
  <si>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</si>
  <si>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</si>
  <si>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r>
      <rPr>
        <b/>
        <sz val="12"/>
        <color theme="1"/>
        <rFont val="Times New Roman"/>
        <family val="1"/>
        <charset val="204"/>
      </rPr>
      <t>Задача 1.5.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"Город Астрахань»
</t>
    </r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</si>
  <si>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защита их прав
</t>
    </r>
  </si>
  <si>
    <r>
      <rPr>
        <b/>
        <sz val="12"/>
        <color theme="1"/>
        <rFont val="Times New Roman"/>
        <family val="1"/>
        <charset val="204"/>
      </rPr>
      <t>Задача 1.6.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
</t>
    </r>
  </si>
  <si>
    <r>
      <rPr>
        <b/>
        <sz val="12"/>
        <color theme="1"/>
        <rFont val="Times New Roman"/>
        <family val="1"/>
        <charset val="204"/>
      </rPr>
      <t>Задача 1.7.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 деятельности МО «Город Астрахань»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</si>
  <si>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</si>
  <si>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Противопожарная пропаганда среди населения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</si>
  <si>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 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</si>
  <si>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</si>
  <si>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</si>
  <si>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 и межсистемного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</si>
  <si>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</si>
  <si>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сети передачи информации о случаях возникновения чрезвычайных ситуации на территории города</t>
    </r>
  </si>
  <si>
    <r>
      <rPr>
        <b/>
        <sz val="12"/>
        <color theme="1"/>
        <rFont val="Times New Roman"/>
        <family val="1"/>
        <charset val="204"/>
      </rPr>
      <t xml:space="preserve">Мероприятие 1.3.2. </t>
    </r>
    <r>
      <rPr>
        <sz val="12"/>
        <color theme="1"/>
        <rFont val="Times New Roman"/>
        <family val="1"/>
        <charset val="204"/>
      </rPr>
      <t>Внедрение средств визуализации, обмена информацией, аудио-, видео-, конференц и радио связи, серверно- вычислительных, информационно- аналитических систем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</si>
  <si>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Мероприятие 1.3.3. </t>
    </r>
    <r>
      <rPr>
        <sz val="12"/>
        <color theme="1"/>
        <rFont val="Times New Roman"/>
        <family val="1"/>
        <charset val="204"/>
      </rPr>
      <t>Внедрение интеграционной платформы «Умный город»</t>
    </r>
  </si>
  <si>
    <r>
      <rPr>
        <b/>
        <sz val="12"/>
        <color theme="1"/>
        <rFont val="Times New Roman"/>
        <family val="1"/>
        <charset val="204"/>
      </rPr>
      <t xml:space="preserve">Мероприятие 1.3.4.  </t>
    </r>
    <r>
      <rPr>
        <sz val="12"/>
        <color theme="1"/>
        <rFont val="Times New Roman"/>
        <family val="1"/>
        <charset val="204"/>
      </rPr>
      <t>Закупка оборудования и программного обеспечения для создания  новой автоматизированной системы оповещения г.Астрахань об опасностях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</si>
  <si>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«Город Астрахань»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</si>
  <si>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</si>
  <si>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</si>
  <si>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2"/>
        <color theme="1"/>
        <rFont val="Times New Roman"/>
        <family val="1"/>
        <charset val="204"/>
      </rPr>
      <t>Мероприятие 1.1.9.</t>
    </r>
    <r>
      <rPr>
        <sz val="12"/>
        <color theme="1"/>
        <rFont val="Times New Roman"/>
        <family val="1"/>
        <charset val="204"/>
      </rPr>
      <t xml:space="preserve">  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</si>
  <si>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>Мероприятие 1.1.10.</t>
    </r>
    <r>
      <rPr>
        <sz val="12"/>
        <color theme="1"/>
        <rFont val="Times New Roman"/>
        <family val="1"/>
        <charset val="204"/>
      </rPr>
      <t xml:space="preserve">
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</si>
  <si>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Обеспечение безопасности дорожного движения, в части профилактической работы среди детей и подростков</t>
    </r>
  </si>
  <si>
    <r>
      <rPr>
        <b/>
        <sz val="12"/>
        <color theme="1"/>
        <rFont val="Times New Roman"/>
        <family val="1"/>
        <charset val="204"/>
      </rPr>
      <t xml:space="preserve">Мероприятие 1.2.1.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смотров-конкурсов «Безопасное колесо»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</si>
  <si>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</si>
  <si>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Работа с населением
по профилактике алкоголизма, табакокурения и наркомании</t>
    </r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</si>
  <si>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 Организация и проведение межведомственных анти-наркотических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</si>
  <si>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 1.3.4</t>
    </r>
    <r>
      <rPr>
        <sz val="12"/>
        <color theme="1"/>
        <rFont val="Times New Roman"/>
        <family val="1"/>
        <charset val="204"/>
      </rPr>
      <t>. Организация и проведение родительских собраний антинаркотической тематики ("Родительский анти-наркотический всеобуч"), конкурсов плакатов и рисунков, а также акций, направленных на предупреждение и профилактику наркомании, алкоголизма, табако -курения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</si>
  <si>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1.3.3. </t>
    </r>
    <r>
      <rPr>
        <sz val="12"/>
        <color theme="1"/>
        <rFont val="Times New Roman"/>
        <family val="1"/>
        <charset val="204"/>
      </rPr>
      <t>Организация и про-ведение оперативно - 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</si>
  <si>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2"/>
        <color theme="1"/>
        <rFont val="Times New Roman"/>
        <family val="1"/>
        <charset val="204"/>
      </rPr>
      <t>Цель 2.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 «Город Астрахань»
</t>
    </r>
  </si>
  <si>
    <r>
      <rPr>
        <b/>
        <sz val="12"/>
        <color theme="1"/>
        <rFont val="Times New Roman"/>
        <family val="1"/>
        <charset val="204"/>
      </rPr>
      <t>Задача 2.1</t>
    </r>
    <r>
      <rPr>
        <sz val="12"/>
        <color theme="1"/>
        <rFont val="Times New Roman"/>
        <family val="1"/>
        <charset val="204"/>
      </rPr>
      <t>.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</si>
  <si>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Мероприятие 2.1.1.</t>
    </r>
    <r>
      <rPr>
        <sz val="12"/>
        <color theme="1"/>
        <rFont val="Times New Roman"/>
        <family val="1"/>
        <charset val="204"/>
      </rPr>
      <t xml:space="preserve">  Организация работы антитеррористической комиссии МО «Город Астрахань»</t>
    </r>
  </si>
  <si>
    <r>
      <rPr>
        <b/>
        <sz val="12"/>
        <color theme="1"/>
        <rFont val="Times New Roman"/>
        <family val="1"/>
        <charset val="204"/>
      </rPr>
      <t>Мероприятие 2.1.3.</t>
    </r>
    <r>
      <rPr>
        <sz val="12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</si>
  <si>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Мероприятие 2.1.4.</t>
    </r>
    <r>
      <rPr>
        <sz val="12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защищенности. Результаты работы заслушать на заседании АТК МО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</si>
  <si>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Организовать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 Проводить разъяснительную работу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 Администрации районов города</t>
    </r>
  </si>
  <si>
    <r>
      <rPr>
        <b/>
        <sz val="12"/>
        <color theme="1"/>
        <rFont val="Times New Roman"/>
        <family val="1"/>
        <charset val="204"/>
      </rPr>
      <t>Мероприятие 2.1.8.</t>
    </r>
    <r>
      <rPr>
        <sz val="12"/>
        <color theme="1"/>
        <rFont val="Times New Roman"/>
        <family val="1"/>
        <charset val="204"/>
      </rPr>
      <t xml:space="preserve">
Перемещение с территории города и хранение брошенных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</si>
  <si>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Мероприятие 2.1.9.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</si>
  <si>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2"/>
        <color theme="1"/>
        <rFont val="Times New Roman"/>
        <family val="1"/>
        <charset val="204"/>
      </rPr>
      <t>Задача 2.2.</t>
    </r>
    <r>
      <rPr>
        <sz val="12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</si>
  <si>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2.2.2.  </t>
    </r>
    <r>
      <rPr>
        <sz val="12"/>
        <color theme="1"/>
        <rFont val="Times New Roman"/>
        <family val="1"/>
        <charset val="204"/>
      </rPr>
      <t>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</si>
  <si>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>Цель 3.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МО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</si>
  <si>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3.1.1. </t>
    </r>
    <r>
      <rPr>
        <sz val="12"/>
        <color theme="1"/>
        <rFont val="Times New Roman"/>
        <family val="1"/>
        <charset val="204"/>
      </rPr>
      <t xml:space="preserve"> 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</si>
  <si>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2"/>
        <color theme="1"/>
        <rFont val="Times New Roman"/>
        <family val="1"/>
        <charset val="204"/>
      </rPr>
      <t xml:space="preserve">Мероприятие 3.1.2. </t>
    </r>
    <r>
      <rPr>
        <sz val="12"/>
        <color theme="1"/>
        <rFont val="Times New Roman"/>
        <family val="1"/>
        <charset val="204"/>
      </rPr>
      <t xml:space="preserve"> 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 Астрахань», с принятием мер по их устранению</t>
    </r>
  </si>
  <si>
    <r>
      <rPr>
        <b/>
        <sz val="12"/>
        <color theme="1"/>
        <rFont val="Times New Roman"/>
        <family val="1"/>
        <charset val="204"/>
      </rPr>
      <t xml:space="preserve">Мероприятие 3.1.4.  </t>
    </r>
    <r>
      <rPr>
        <sz val="12"/>
        <color theme="1"/>
        <rFont val="Times New Roman"/>
        <family val="1"/>
        <charset val="204"/>
      </rPr>
      <t xml:space="preserve">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</si>
  <si>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2"/>
        <color theme="1"/>
        <rFont val="Times New Roman"/>
        <family val="1"/>
        <charset val="204"/>
      </rPr>
      <t xml:space="preserve">Мероприятие 3.1.5.  </t>
    </r>
    <r>
      <rPr>
        <sz val="12"/>
        <color theme="1"/>
        <rFont val="Times New Roman"/>
        <family val="1"/>
        <charset val="204"/>
      </rPr>
      <t xml:space="preserve">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</t>
    </r>
  </si>
  <si>
    <r>
      <rPr>
        <b/>
        <sz val="12"/>
        <color theme="1"/>
        <rFont val="Times New Roman"/>
        <family val="1"/>
        <charset val="204"/>
      </rPr>
      <t>Мероприятие 3.1.6</t>
    </r>
    <r>
      <rPr>
        <sz val="12"/>
        <color theme="1"/>
        <rFont val="Times New Roman"/>
        <family val="1"/>
        <charset val="204"/>
      </rPr>
      <t>.   Организация работы комиссии по противодействию коррупции</t>
    </r>
  </si>
  <si>
    <r>
      <rPr>
        <b/>
        <sz val="12"/>
        <color indexed="8"/>
        <rFont val="Times New Roman"/>
        <family val="1"/>
        <charset val="204"/>
      </rPr>
      <t>Задача 1.1.</t>
    </r>
    <r>
      <rPr>
        <sz val="12"/>
        <color indexed="8"/>
        <rFont val="Times New Roman"/>
        <family val="1"/>
        <charset val="204"/>
      </rPr>
      <t xml:space="preserve"> Создание защитных сооружений гражданской обороны для укрытия населения при возникновении военных конфликтов или вследствие этих конфликтов</t>
    </r>
  </si>
  <si>
    <r>
      <rPr>
        <b/>
        <sz val="12"/>
        <color indexed="8"/>
        <rFont val="Times New Roman"/>
        <family val="1"/>
        <charset val="204"/>
      </rPr>
      <t>Мероприятие 1.1.</t>
    </r>
    <r>
      <rPr>
        <sz val="12"/>
        <color indexed="8"/>
        <rFont val="Times New Roman"/>
        <family val="1"/>
        <charset val="204"/>
      </rPr>
      <t xml:space="preserve"> Обследование помещений (подвалов)</t>
    </r>
  </si>
  <si>
    <r>
      <rPr>
        <b/>
        <sz val="12"/>
        <color theme="1"/>
        <rFont val="Times New Roman"/>
        <family val="1"/>
        <charset val="204"/>
      </rPr>
      <t xml:space="preserve">Мероприятие 1.1.2. </t>
    </r>
    <r>
      <rPr>
        <sz val="12"/>
        <color theme="1"/>
        <rFont val="Times New Roman"/>
        <family val="1"/>
        <charset val="204"/>
      </rPr>
      <t xml:space="preserve"> 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</si>
  <si>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2"/>
        <color theme="1"/>
        <rFont val="Times New Roman"/>
        <family val="1"/>
        <charset val="204"/>
      </rPr>
      <t xml:space="preserve">Мероприятие 1.1.3. </t>
    </r>
    <r>
      <rPr>
        <sz val="12"/>
        <color theme="1"/>
        <rFont val="Times New Roman"/>
        <family val="1"/>
        <charset val="204"/>
      </rPr>
      <t xml:space="preserve"> Организация работы молодёжного координационного Совета</t>
    </r>
  </si>
  <si>
    <r>
      <rPr>
        <b/>
        <sz val="12"/>
        <color theme="1"/>
        <rFont val="Times New Roman"/>
        <family val="1"/>
        <charset val="204"/>
      </rPr>
      <t>Мероприятие 1.1.4.</t>
    </r>
    <r>
      <rPr>
        <sz val="12"/>
        <color theme="1"/>
        <rFont val="Times New Roman"/>
        <family val="1"/>
        <charset val="204"/>
      </rPr>
      <t xml:space="preserve">  Разъяснительная работа и агитация населения по вовлечению в ряды народных дружин</t>
    </r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</si>
  <si>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</si>
  <si>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2"/>
        <color theme="1"/>
        <rFont val="Times New Roman"/>
        <family val="1"/>
        <charset val="204"/>
      </rPr>
      <t>Мероприятие 1.1.8</t>
    </r>
    <r>
      <rPr>
        <sz val="12"/>
        <color theme="1"/>
        <rFont val="Times New Roman"/>
        <family val="1"/>
        <charset val="204"/>
      </rPr>
      <t>.  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</si>
  <si>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>Задача 1. 1</t>
    </r>
    <r>
      <rPr>
        <sz val="12"/>
        <color theme="1"/>
        <rFont val="Times New Roman"/>
        <family val="1"/>
        <charset val="204"/>
      </rPr>
      <t>.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</si>
  <si>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r>
      <rPr>
        <b/>
        <sz val="12"/>
        <color indexed="8"/>
        <rFont val="Times New Roman"/>
        <family val="1"/>
        <charset val="204"/>
      </rPr>
      <t>Мероприятие 1.1.</t>
    </r>
    <r>
      <rPr>
        <sz val="12"/>
        <color indexed="8"/>
        <rFont val="Times New Roman"/>
        <family val="1"/>
        <charset val="204"/>
      </rPr>
      <t xml:space="preserve"> Закупка стендов по гражданской обороне</t>
    </r>
  </si>
  <si>
    <t>Задача 1.2. Обеспечение имуществом сил гражданской обороны  МО "Город Астрахань" (НАСВ, НФГО, ПВ СИЗ, СЭП и пункта управления ГО)</t>
  </si>
  <si>
    <r>
      <rPr>
        <b/>
        <sz val="12"/>
        <rFont val="Times New Roman"/>
        <family val="1"/>
        <charset val="204"/>
      </rPr>
      <t>Мероприятие 1.2.1</t>
    </r>
    <r>
      <rPr>
        <sz val="12"/>
        <rFont val="Times New Roman"/>
        <family val="1"/>
        <charset val="204"/>
      </rPr>
      <t>. Закупка средств индивидуальной защиты (противогаз гражданский  (ГП-21У), комплект индивидуальный медицинский гражданской защиты (КИМГЗ), индивидуальный противохимический пакет (ИПП-11), комплект индивидуальный противоожоговый с перевязочным пакетом (КИП))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</si>
  <si>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Приобретение приборов контроля для поста РХБЗ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</si>
  <si>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Закупка имущества для ПВ СИЗ, СЭП и поста РХН (указатели, таблички, блок-схемы, плакаты)</t>
    </r>
  </si>
  <si>
    <r>
      <rPr>
        <b/>
        <sz val="12"/>
        <rFont val="Times New Roman"/>
        <family val="1"/>
        <charset val="204"/>
      </rPr>
      <t xml:space="preserve">Мероприятие 1.2.4. </t>
    </r>
    <r>
      <rPr>
        <sz val="12"/>
        <rFont val="Times New Roman"/>
        <family val="1"/>
        <charset val="204"/>
      </rPr>
      <t>Закупка топографических карт г.Астрахани и Астраханской области для пункта управления ГО</t>
    </r>
  </si>
  <si>
    <r>
      <rPr>
        <b/>
        <sz val="12"/>
        <color indexed="8"/>
        <rFont val="Times New Roman"/>
        <family val="1"/>
        <charset val="204"/>
      </rPr>
      <t>Задача 1.1.</t>
    </r>
    <r>
      <rPr>
        <sz val="12"/>
        <color indexed="8"/>
        <rFont val="Times New Roman"/>
        <family val="1"/>
        <charset val="204"/>
      </rPr>
      <t xml:space="preserve">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</si>
  <si>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Приобретение приборов контроля для поста РХБЗ</t>
    </r>
  </si>
  <si>
    <r>
      <rPr>
        <b/>
        <sz val="12"/>
        <rFont val="Times New Roman"/>
        <family val="1"/>
        <charset val="204"/>
      </rPr>
      <t>Мероприятие 1.2.3.</t>
    </r>
    <r>
      <rPr>
        <sz val="12"/>
        <rFont val="Times New Roman"/>
        <family val="1"/>
        <charset val="204"/>
      </rPr>
      <t xml:space="preserve"> Закупка имущества для ПВ СИЗ, СЭП и поста РХН (указатели, таблички, блок-схемы, плакаты)</t>
    </r>
  </si>
  <si>
    <r>
      <rPr>
        <b/>
        <sz val="12"/>
        <rFont val="Times New Roman"/>
        <family val="1"/>
        <charset val="204"/>
      </rPr>
      <t>Мероприятие 1.2.4.</t>
    </r>
    <r>
      <rPr>
        <sz val="12"/>
        <rFont val="Times New Roman"/>
        <family val="1"/>
        <charset val="204"/>
      </rPr>
      <t xml:space="preserve"> Закупка топографических карт г.Астрахани и Астраханской области для пункта управления ГО</t>
    </r>
  </si>
  <si>
    <r>
      <rPr>
        <b/>
        <sz val="12"/>
        <rFont val="Times New Roman"/>
        <family val="1"/>
        <charset val="204"/>
      </rPr>
      <t>Мероприятие 1.2.1.</t>
    </r>
    <r>
      <rPr>
        <sz val="12"/>
        <rFont val="Times New Roman"/>
        <family val="1"/>
        <charset val="204"/>
      </rPr>
      <t xml:space="preserve"> Закупка средств индивидуальной защиты (противогаз гражданский  (ГП-21У), комплект индивидуальный медицинский гражданской защиты (КИМГЗ), индивидуальный противохимический пакет (ИПП-11), комплект индивидуальный противоожоговый с перевязочным пакетом (КИП)</t>
    </r>
  </si>
  <si>
    <t>Начальник управления по коммунальному хозяйству и благоустройству администрации муниципального образования "Город Астрахань"</t>
  </si>
  <si>
    <r>
      <t xml:space="preserve">Цель 1. </t>
    </r>
    <r>
      <rPr>
        <sz val="12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</si>
  <si>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Повышение межведомственного взаимодействия, направленного на усиление профилактики наркомании и противодействия незаконного оборота наркотиков
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</si>
  <si>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Организация работы антинаркотической комиссии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</si>
  <si>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1.1.2.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</si>
  <si>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2"/>
        <color theme="1"/>
        <rFont val="Times New Roman"/>
        <family val="1"/>
        <charset val="204"/>
      </rPr>
      <t xml:space="preserve">Мероприятие 1.1.3.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</si>
  <si>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2"/>
        <color theme="1"/>
        <rFont val="Times New Roman"/>
        <family val="1"/>
        <charset val="204"/>
      </rPr>
      <t xml:space="preserve">Мероприятие 1.1.4. </t>
    </r>
    <r>
      <rPr>
        <sz val="12"/>
        <color theme="1"/>
        <rFont val="Times New Roman"/>
        <family val="1"/>
        <charset val="204"/>
      </rPr>
      <t xml:space="preserve"> Проведение рейдовых мероприятий по выявлению и ликвидации рекламы наркотических и психотропных веществ на фасадах зданий и домой на территории МО "Город Астрахань"</t>
    </r>
  </si>
  <si>
    <r>
      <rPr>
        <b/>
        <sz val="11"/>
        <color theme="1"/>
        <rFont val="Times New Roman"/>
        <family val="1"/>
        <charset val="204"/>
      </rPr>
      <t>Мероприятие 1.1.5</t>
    </r>
    <r>
      <rPr>
        <sz val="11"/>
        <color theme="1"/>
        <rFont val="Times New Roman"/>
        <family val="1"/>
        <charset val="204"/>
      </rPr>
      <t>.Организация занятости и трудоустройства лиц, оказавшихся от потребления наркотических средств и психотропных веществ в немедицинских целях</t>
    </r>
  </si>
  <si>
    <r>
      <rPr>
        <b/>
        <sz val="12"/>
        <color theme="1"/>
        <rFont val="Times New Roman"/>
        <family val="1"/>
        <charset val="204"/>
      </rPr>
      <t xml:space="preserve">Задача 1.2. </t>
    </r>
    <r>
      <rPr>
        <sz val="12"/>
        <color theme="1"/>
        <rFont val="Times New Roman"/>
        <family val="1"/>
        <charset val="204"/>
      </rPr>
      <t xml:space="preserve"> Пропаганда антинаркотического мировоззрения у населения города Астрахани и повышение уровня правовой грамотности населения в сфере ответственности за незаконный оборот наркотиков
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</si>
  <si>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 Освещение мероприятий  антинаркотической направленности на официальном сайте администрации МО "Город Астрахань" и СМИ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</si>
  <si>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</si>
  <si>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Мероприятие.1.2.3.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</si>
  <si>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2"/>
        <color rgb="FF000000"/>
        <rFont val="Times New Roman"/>
        <family val="1"/>
        <charset val="204"/>
      </rPr>
      <t>Мероприятие 1.2.4.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Приобретение и размещение наглядных информационных материалов антинаркотической направленности (баннеры, листовки) на территории муниципального образования «Город Астрахань», в том числе в СМИ</t>
    </r>
  </si>
  <si>
    <r>
      <rPr>
        <b/>
        <sz val="12"/>
        <color rgb="FF000000"/>
        <rFont val="Times New Roman"/>
        <family val="1"/>
        <charset val="204"/>
      </rPr>
      <t>Мероприятие 1.2.5.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Организация и проведение конкурсов и акций антинаркотической направленности  (с использованием дистанционных форм работы)</t>
    </r>
  </si>
  <si>
    <r>
      <t>Мероприятие 1.2.6.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Организация комплексной профилактической работы  на территории города Астрахани в рамках проведения Всероссийских и региональных антинаркотических акций и оперативно – профилактических операций</t>
    </r>
  </si>
  <si>
    <r>
      <rPr>
        <b/>
        <sz val="12"/>
        <color theme="1"/>
        <rFont val="Times New Roman"/>
        <family val="1"/>
        <charset val="204"/>
      </rPr>
      <t xml:space="preserve">Мероприятие 1.2.7. </t>
    </r>
    <r>
      <rPr>
        <sz val="12"/>
        <color theme="1"/>
        <rFont val="Times New Roman"/>
        <family val="1"/>
        <charset val="204"/>
      </rPr>
      <t xml:space="preserve">Организация и проведение профилактических мероприятий антинаркотической направленности на базе МКУК «ЦГБС» </t>
    </r>
  </si>
  <si>
    <r>
      <rPr>
        <b/>
        <sz val="12"/>
        <color theme="1"/>
        <rFont val="Times New Roman"/>
        <family val="1"/>
        <charset val="204"/>
      </rPr>
      <t>Мероприятие 1.2.8</t>
    </r>
    <r>
      <rPr>
        <sz val="12"/>
        <color theme="1"/>
        <rFont val="Times New Roman"/>
        <family val="1"/>
        <charset val="204"/>
      </rPr>
      <t xml:space="preserve"> Проведение разъяснительной работы среди родителей (законных представителей) по вопросам здорового образа жизни и  профилактики всех форм зависимостей с привлечением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специалистов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ГБУЗ АО «Областной наркологический диспансер»,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ГБУЗ АО «Областной центр профилактики и борьбы со СПИД»,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ГБУЗ АО «Центр медицинской профилактики». </t>
    </r>
  </si>
  <si>
    <r>
      <rPr>
        <b/>
        <sz val="12"/>
        <color theme="1"/>
        <rFont val="Times New Roman"/>
        <family val="1"/>
        <charset val="204"/>
      </rPr>
      <t xml:space="preserve"> Мероприятие 1.2.9</t>
    </r>
    <r>
      <rPr>
        <sz val="12"/>
        <color theme="1"/>
        <rFont val="Times New Roman"/>
        <family val="1"/>
        <charset val="204"/>
      </rPr>
      <t xml:space="preserve"> Проведение профилактических бесед, семинаров, «круглых столов», индивидуальных бесед с обучающимися, направленных на пропаганду здорового образа жизни, формирующих у несовершеннолетних отрицательное отношение к употреблению алкоголя, наркотиков.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</si>
  <si>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 xml:space="preserve"> Формирование у подростков и молодежи культуры здоровья, мотивации к ведению здорового образа жизни, создание условий для участия граждан в волонтерском молодежном антинаркотическом движении на территории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</si>
  <si>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Организация участия волонтеров в мероприятиях по профилактике наркомании и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</si>
  <si>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>Мероприятие 1.3.2</t>
    </r>
    <r>
      <rPr>
        <sz val="12"/>
        <color theme="1"/>
        <rFont val="Times New Roman"/>
        <family val="1"/>
        <charset val="204"/>
      </rPr>
      <t xml:space="preserve">. Встречи со студентами ВУЗов и СУЗов города по профилактике наркомании </t>
    </r>
  </si>
  <si>
    <t>2024 г.</t>
  </si>
  <si>
    <t>2024год</t>
  </si>
  <si>
    <r>
      <rPr>
        <b/>
        <sz val="12"/>
        <color theme="1"/>
        <rFont val="Times New Roman"/>
        <family val="1"/>
        <charset val="204"/>
      </rPr>
      <t xml:space="preserve">Мероприятие 1.3.4. </t>
    </r>
    <r>
      <rPr>
        <sz val="12"/>
        <color theme="1"/>
        <rFont val="Times New Roman"/>
        <family val="1"/>
        <charset val="204"/>
      </rPr>
      <t>Организация и проведение оперативно - 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</si>
  <si>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t>Администрация муниципального образования «Город Астрахань» (управление по связям с общественностью); управление по коммунальному хозяйству и благоустройству администрации муниципального образования «Город Астрахань», администрации районов города</t>
  </si>
  <si>
    <t xml:space="preserve">Управление образования администрации муниципального образования «Город Астрахань»
</t>
  </si>
  <si>
    <t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Астрахань»; Администрации районов города;  УМВД России по г. Астрахани</t>
  </si>
  <si>
    <r>
      <rPr>
        <b/>
        <sz val="12"/>
        <color theme="1"/>
        <rFont val="Times New Roman"/>
        <family val="1"/>
        <charset val="204"/>
      </rPr>
      <t xml:space="preserve">Мероприятие 1.1.8.  </t>
    </r>
    <r>
      <rPr>
        <sz val="12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</si>
  <si>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Мероприятие 1.1.9. </t>
    </r>
    <r>
      <rPr>
        <sz val="12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</si>
  <si>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оперативно - профилактических рейдов по выявлению на территории досуговых учреждений и культурно-развлекательных центров несовершеннолетних, находящихся в алкогольном или наркотическом опьянении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</si>
  <si>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проверенных досуговых учреждений и культурно - развлекательных центров</t>
    </r>
  </si>
  <si>
    <r>
      <rPr>
        <b/>
        <sz val="12"/>
        <color theme="1"/>
        <rFont val="Times New Roman"/>
        <family val="1"/>
        <charset val="204"/>
      </rPr>
      <t xml:space="preserve">Мероприятие 1.3.2.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</si>
  <si>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
</t>
    </r>
  </si>
  <si>
    <t>Администрация муниципального образования "Город Астрахань" (отдел мобилизационной подготовки и гражданской обороны)</t>
  </si>
  <si>
    <t>Цель 1. 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</si>
  <si>
    <t>Задача 1.1. Подготовка населения муниципального образования к защите от опасностей, возникающих при военных конфликтах или вследствие этих конфликтов, а также при чрезвычайных ситуациях природного и техногенного характера</t>
  </si>
  <si>
    <t xml:space="preserve">Мероприятие 1.1.2. Оснащение учебно-консультационного пункта по гражданской обороне и чрезвычайным ситуациям </t>
  </si>
  <si>
    <t xml:space="preserve">Задача 1.2. Повышение уровня оснащенности сил гражданской обороны муниципального образования «Город Астрахань».
 </t>
  </si>
  <si>
    <r>
      <t xml:space="preserve">Цель 1. </t>
    </r>
    <r>
      <rPr>
        <sz val="12"/>
        <color theme="1"/>
        <rFont val="Times New Roman"/>
        <family val="1"/>
        <charset val="204"/>
      </rPr>
      <t>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</si>
  <si>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Подготовка населения муниципального образования к защите от опасностей, возникающих при военных конфликтах или вследствие этих конфликтов, а также при чрезвычайных ситуациях природного и техногенного характера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</si>
  <si>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 Процент населения, охваченного пропагандой по гражданской обороне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</si>
  <si>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приобретенных стендов по гражданской обороне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</si>
  <si>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Оснащение учебно-консультационного пункта по гражданской обороне и чрезвычайным ситуациям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</si>
  <si>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 Количество  оснащенных учебно-консультационных пунктов по гражданской обороне и чрезвычайным ситуациям  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</si>
  <si>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 Повышение уровня оснащенности сил гражданской обороны муниципального образования «Город Астрахань».
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</si>
  <si>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 Процент  сил гражданской обороны муниципального образования "Город Астрахань",  обеспеченных имуществом, необходимым для выполнения задач по предназначению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</si>
  <si>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 Количество  приобретенных средств индивидуальной защиты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</si>
  <si>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 Количество  приобретенных противогазов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</si>
  <si>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газоанализаторов автоматических для определения зараженности воздуха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</si>
  <si>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 Количество  приобретенного имущества 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</si>
  <si>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носилок мягких бескаркасных (огнезащитных)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</si>
  <si>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радиостанций носимых УКВ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</si>
  <si>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 приобретенных электромегафонов.</t>
    </r>
  </si>
  <si>
    <t>И.о. начальника управления по коммунальному хозяйству и благоустройству администрации муниципального образования "Город Астрахань"</t>
  </si>
  <si>
    <t>С.А. Брюханов</t>
  </si>
  <si>
    <r>
      <rPr>
        <b/>
        <sz val="12"/>
        <color theme="1"/>
        <rFont val="Times New Roman"/>
        <family val="1"/>
        <charset val="204"/>
      </rPr>
      <t xml:space="preserve">Задача 1.8. </t>
    </r>
    <r>
      <rPr>
        <sz val="12"/>
        <color theme="1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</si>
  <si>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проанализированных справок о доходах, имуществе и обязательствах имущественного характера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</si>
  <si>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</t>
    </r>
  </si>
  <si>
    <t>Управление образования администрации муниципального образования  «Город Астрахань»</t>
  </si>
  <si>
    <t>Администрация муниципального образования «Город Астрахань»  (управление по связям с общественностью); управление образования администрации муниципального образования «Город Астрахань»; администрации районов города; УМВД России по г. Астрахани</t>
  </si>
  <si>
    <t>?</t>
  </si>
  <si>
    <r>
      <rPr>
        <b/>
        <sz val="12"/>
        <color theme="1"/>
        <rFont val="Times New Roman"/>
        <family val="1"/>
        <charset val="204"/>
      </rPr>
      <t>Мероприятие 1.1.4.</t>
    </r>
    <r>
      <rPr>
        <sz val="12"/>
        <color theme="1"/>
        <rFont val="Times New Roman"/>
        <family val="1"/>
        <charset val="204"/>
      </rPr>
      <t xml:space="preserve"> 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</si>
  <si>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Доля мероприятий по безопасности жизнедеятельности населения, обеспеченных транспортом
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</si>
  <si>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
Противопожарные мероприятия в зданиях администрации МО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</si>
  <si>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отработанных регламентов взаимодействия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</si>
  <si>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1.3.5.  </t>
    </r>
    <r>
      <rPr>
        <sz val="12"/>
        <color theme="1"/>
        <rFont val="Times New Roman"/>
        <family val="1"/>
        <charset val="204"/>
      </rPr>
      <t>Расширение системы видеофиксации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</si>
  <si>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Количественный охват отчитывающихся должностных лиц о деятельности ОВД</t>
    </r>
  </si>
  <si>
    <r>
      <rPr>
        <b/>
        <sz val="12"/>
        <color theme="1"/>
        <rFont val="Times New Roman"/>
        <family val="1"/>
        <charset val="204"/>
      </rPr>
      <t>Мероприятие.1.3.3.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</si>
  <si>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1.3.4.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</si>
  <si>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t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Астрахань»; Администрации районов города; 
УМВД России по г. Астрахани</t>
  </si>
  <si>
    <r>
      <rPr>
        <b/>
        <sz val="12"/>
        <color theme="1"/>
        <rFont val="Times New Roman"/>
        <family val="1"/>
        <charset val="204"/>
      </rPr>
      <t>Мероприятие 2.1.10.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(информационные стенды, брошюры, листовки, плакаты, баннеры и др.)  профилактики терроризма и экстремизма на территории муниципального образования "Город Астрахань"»</t>
    </r>
  </si>
  <si>
    <r>
      <rPr>
        <b/>
        <sz val="12"/>
        <color theme="1"/>
        <rFont val="Times New Roman"/>
        <family val="1"/>
        <charset val="204"/>
      </rPr>
      <t xml:space="preserve">Показатель1. </t>
    </r>
    <r>
      <rPr>
        <sz val="12"/>
        <color theme="1"/>
        <rFont val="Times New Roman"/>
        <family val="1"/>
        <charset val="204"/>
      </rPr>
      <t>Количество размещенной продукции наглядной агитации и пропаганды (информационные стенды, брошюры, листовки, плакаты, баннеры и др.) на территории МО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</si>
  <si>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3.1.2.  </t>
    </r>
    <r>
      <rPr>
        <sz val="12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 Астрахань», с принятием мер по их устранению</t>
    </r>
  </si>
  <si>
    <r>
      <t xml:space="preserve">Мероприятие 4. </t>
    </r>
    <r>
      <rPr>
        <sz val="12"/>
        <color theme="1"/>
        <rFont val="Times New Roman"/>
        <family val="1"/>
        <charset val="204"/>
      </rPr>
      <t>Обеспечение услугами крана большой грузоподъемности</t>
    </r>
  </si>
  <si>
    <r>
      <rPr>
        <b/>
        <sz val="12"/>
        <color theme="1"/>
        <rFont val="Times New Roman"/>
        <family val="1"/>
        <charset val="204"/>
      </rPr>
      <t>Мероприятие 1.3.3</t>
    </r>
    <r>
      <rPr>
        <sz val="12"/>
        <color theme="1"/>
        <rFont val="Times New Roman"/>
        <family val="1"/>
        <charset val="204"/>
      </rPr>
      <t>.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 -курения</t>
    </r>
  </si>
  <si>
    <t>Антинаркотическая комиссия при администрации    муниципального образования «Город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</si>
  <si>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профилактики», Администрация муниципального образования «Город Астрахань»
(управление по связям с общественностью, управление образования, управления информационной политики, администрации районов города Астрахани)</t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</si>
  <si>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 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</si>
  <si>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жизнедеятельности населения</t>
    </r>
  </si>
  <si>
    <t>ВСЕГО</t>
  </si>
  <si>
    <t xml:space="preserve">Приложение 2 к постановлению администрации муниципального образования  "Город Астрахань"   от ____________________ № _______________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</si>
  <si>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Приложение 3 к постановлению администрации муниципального образования  "Город Астрахань"   от ____________________ № _______________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</si>
  <si>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Админимтрация Кировского района</t>
  </si>
  <si>
    <r>
      <rPr>
        <b/>
        <sz val="12"/>
        <rFont val="Times New Roman"/>
        <family val="1"/>
        <charset val="204"/>
      </rPr>
      <t>Мероприятие 3.</t>
    </r>
    <r>
      <rPr>
        <sz val="12"/>
        <rFont val="Times New Roman"/>
        <family val="1"/>
        <charset val="204"/>
      </rPr>
      <t xml:space="preserve"> Обеспечение услугами транспорта при проведении рейдовых мероприятий по соблюдению законодательства Астраханской области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</si>
  <si>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Процент населения, ознакомленного с мерами пожарной безопасности
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</si>
  <si>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</t>
    </r>
    <r>
      <rPr>
        <sz val="12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или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</si>
  <si>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Реализация проверок по поступившим обращениям на
«Телефон доверия» по вопросам противодействия коррупции в органах местного самоуправления</t>
    </r>
  </si>
  <si>
    <t>Подпрограмма 5 «Совершенствование системы гражданской обороны» в муниципальном образовании "Город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</si>
  <si>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</si>
  <si>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</si>
  <si>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r>
      <rPr>
        <b/>
        <sz val="12"/>
        <color theme="1"/>
        <rFont val="Times New Roman"/>
        <family val="1"/>
        <charset val="204"/>
      </rPr>
      <t>Задача 1.8.</t>
    </r>
    <r>
      <rPr>
        <sz val="12"/>
        <color theme="1"/>
        <rFont val="Times New Roman"/>
        <family val="1"/>
        <charset val="204"/>
      </rPr>
      <t xml:space="preserve">
Снижение потерь среди населения города при военных конфликтах или вследствие этих конфликтов, а также при чрезвычайных ситуациях природного и техногенного характера</t>
    </r>
  </si>
  <si>
    <r>
      <t xml:space="preserve">Показатель 1.  </t>
    </r>
    <r>
      <rPr>
        <sz val="12"/>
        <color theme="1"/>
        <rFont val="Times New Roman"/>
        <family val="1"/>
        <charset val="204"/>
      </rPr>
      <t>Решение поставленных задач Подпрограммы 5</t>
    </r>
  </si>
  <si>
    <t>Администрация муниципального образования   «Город Астрахань»  (управление муниципальной службы и кадров; управление информационной политики); администрации районов города</t>
  </si>
  <si>
    <t>Администрация муниципального образования «Город Астрахань» (управление муниципальной службы и кадров; управление информационной политики); администрации районов города</t>
  </si>
  <si>
    <t>Администрация муниципального образования «Город Астрахань» (управление муниципальной службы и кадров; управление информационной политики)</t>
  </si>
  <si>
    <t>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</si>
  <si>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Управление образования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</si>
  <si>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Управление образования администрации муниципального образования «Город Астрахань»; Администрации районов города;  Антинаркотическая комиссия при администрации муниципального образования «Город Астрахань»; 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</si>
  <si>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Антинаркотическая комиссия при администрации муниципального образования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профилактики»; Управление информационной политики администрации муниципального образования "Город Астрахань"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</si>
  <si>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профилактики»; Управление информационной политики администрации муниципального образования "Город Астрахань"</t>
  </si>
  <si>
    <t>Администрация муниципального образования «Город Астрахань», (управление по связям с общественностью); 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Астрахань»; УМВД России по г. Астрахани)</t>
  </si>
  <si>
    <t xml:space="preserve">Управление образования администрации муниципального образования «Город Астрахань»; УМВД России  по г. Астрахани 
</t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</si>
  <si>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Проведение разъяснительно-воспитательной работы с несовершеннолетними, осужденными условно или из мест лишения свободы, а также с семьями, ведущими асоциальный образ жизни по пропаганде здорового образа жизни</t>
    </r>
  </si>
  <si>
    <t>Администрация муниципального образования «Город Астрахань» (управление по связям с общественностью); управление по коммунальному хозяйству и благоустройству администрации муниципального образования «Город Астрахань»,  администрации районов города</t>
  </si>
  <si>
    <t xml:space="preserve">Администрации районов города; управление образования администрации муниципального образования «Город 
Астрахань»
</t>
  </si>
  <si>
    <t xml:space="preserve">Управление по коммунальному хозяйству и благоустройству администрации муниципального образования «Город Астрахань»; 
МБУ г. Астрахани «АСЦ»
</t>
  </si>
  <si>
    <t xml:space="preserve">Администрации районов города </t>
  </si>
  <si>
    <r>
      <rPr>
        <b/>
        <sz val="12"/>
        <color theme="1"/>
        <rFont val="Times New Roman"/>
        <family val="1"/>
        <charset val="204"/>
      </rPr>
      <t>Мероприятие 1.1.9.</t>
    </r>
    <r>
      <rPr>
        <sz val="12"/>
        <color theme="1"/>
        <rFont val="Times New Roman"/>
        <family val="1"/>
        <charset val="204"/>
      </rPr>
      <t xml:space="preserve">
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</si>
  <si>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>Приобретение стендов по гражданской обороне</t>
    </r>
  </si>
  <si>
    <r>
      <rPr>
        <b/>
        <sz val="12"/>
        <color theme="1"/>
        <rFont val="Times New Roman"/>
        <family val="1"/>
        <charset val="204"/>
      </rPr>
      <t xml:space="preserve">Мероприятие 1.2.1. </t>
    </r>
    <r>
      <rPr>
        <sz val="12"/>
        <color theme="1"/>
        <rFont val="Times New Roman"/>
        <family val="1"/>
        <charset val="204"/>
      </rPr>
      <t>Приобретение средств индивидуальной  защиты для нештатных формирований по обеспечению выполнения мероприятий по гражданской обороне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</si>
  <si>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Приобретение противогазов фильтрующих для нештатных формирований по обеспечению выполнения мероприятий по гражданской обороне</t>
    </r>
  </si>
  <si>
    <r>
      <rPr>
        <b/>
        <sz val="12"/>
        <color theme="1"/>
        <rFont val="Times New Roman"/>
        <family val="1"/>
        <charset val="204"/>
      </rPr>
      <t>Мероприятие 1.2.4</t>
    </r>
    <r>
      <rPr>
        <sz val="12"/>
        <color theme="1"/>
        <rFont val="Times New Roman"/>
        <family val="1"/>
        <charset val="204"/>
      </rPr>
      <t xml:space="preserve">. Приобретение имущества для нештатных формирований по обеспечению выполнения мероприятий по гражданской обороне </t>
    </r>
  </si>
  <si>
    <r>
      <rPr>
        <b/>
        <sz val="12"/>
        <color theme="1"/>
        <rFont val="Times New Roman"/>
        <family val="1"/>
        <charset val="204"/>
      </rPr>
      <t>Мероприятие 1.2.5.</t>
    </r>
    <r>
      <rPr>
        <sz val="12"/>
        <color theme="1"/>
        <rFont val="Times New Roman"/>
        <family val="1"/>
        <charset val="204"/>
      </rPr>
      <t xml:space="preserve"> Приобретение носилок мягких бескаркасных (огнезащитных)</t>
    </r>
  </si>
  <si>
    <r>
      <rPr>
        <b/>
        <sz val="12"/>
        <color theme="1"/>
        <rFont val="Times New Roman"/>
        <family val="1"/>
        <charset val="204"/>
      </rPr>
      <t>Мероприятие 1.2.6.</t>
    </r>
    <r>
      <rPr>
        <sz val="12"/>
        <color theme="1"/>
        <rFont val="Times New Roman"/>
        <family val="1"/>
        <charset val="204"/>
      </rPr>
      <t xml:space="preserve"> Приобретение радиостанций носимых УКВ</t>
    </r>
  </si>
  <si>
    <r>
      <rPr>
        <b/>
        <sz val="12"/>
        <color theme="1"/>
        <rFont val="Times New Roman"/>
        <family val="1"/>
        <charset val="204"/>
      </rPr>
      <t>Мероприятие 1.2.7.</t>
    </r>
    <r>
      <rPr>
        <sz val="12"/>
        <color theme="1"/>
        <rFont val="Times New Roman"/>
        <family val="1"/>
        <charset val="204"/>
      </rPr>
      <t xml:space="preserve"> Приобретение электромегафонов</t>
    </r>
  </si>
  <si>
    <t>Мероприятие 1.1.1.Приобретение стендов по гражданской обороне</t>
  </si>
  <si>
    <t>Мероприятие 1.2.1. Приобретение средств индивидуальной  защиты для нештатных формирований по обеспечению выполнения мероприятий по гражданской обороне</t>
  </si>
  <si>
    <t>Мероприятие 1.2.2. Приобретение противогазов фильтрующих для нештатных формирований по обеспечению выполнения мероприятий по гражданской обороне</t>
  </si>
  <si>
    <t>Мероприятие 1.2.3. Приобретение приборов контроля для поста радиационного и химического наблюдения.</t>
  </si>
  <si>
    <t xml:space="preserve">Мероприятие 1.2.4. Приобретение имущества для нештатных формирований по обеспечению выполнения мероприятий по гражданской обороне </t>
  </si>
  <si>
    <t>Мероприятие 1.2.5. Приобретение носилок мягких бескаркасных (огнезащитных)</t>
  </si>
  <si>
    <t>Мероприятие 1.2.6. Приобретение радиостанций носимых УКВ</t>
  </si>
  <si>
    <t>Мероприятие 1.2.7. Приобретение электромегафонов</t>
  </si>
  <si>
    <r>
      <rPr>
        <b/>
        <sz val="12"/>
        <color theme="1"/>
        <rFont val="Times New Roman"/>
        <family val="1"/>
        <charset val="204"/>
      </rPr>
      <t>Мероприятие 2.1.10.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(информационные стенды, брошюры, листовки, плакаты, баннеры и др.)  профилактики терроризма и экстремизма на территории муниципального образования "Город Астрахань"</t>
    </r>
  </si>
  <si>
    <t xml:space="preserve">Управление по коммунальному хозяйству и благоустройству администрации муниципального образования «Город Астрахань»; администрация муниципального образования «Город Астрахань» (управление по связям с общественностью; управление муниципальной службы и кадров; управление информационной политики;  управление образования; отдел мобилизационной подготовки и гражданской обороны); МБУ г. Астрахани «АСЦ»; администрации районов города;   антинаркотическая комиссия при администрации муниципального образования   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</si>
  <si>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
Администрации районов города
</t>
  </si>
  <si>
    <t>Управление образования администрации муниципального образования «Город Астрахань»;                                   
УМВД России по г. Астрахани</t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</si>
  <si>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</si>
  <si>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t>Администрация муниципального образования «Город Астрахань»</t>
  </si>
  <si>
    <t>Управление по связям с общественностью; управление муниципальной службы и кадров;  управление по коммунальному хозяйству и благоустройству администрации муниципального образования «Город Астрахань»; отдел мобилизационной подготовки и гражданской обороны; администрации районов города; управление образования; МБУ г. Астрахани «АСЦ».</t>
  </si>
  <si>
    <r>
      <rPr>
        <b/>
        <sz val="12"/>
        <color theme="1"/>
        <rFont val="Times New Roman"/>
        <family val="1"/>
        <charset val="204"/>
      </rPr>
      <t xml:space="preserve">Мероприятие 3. </t>
    </r>
    <r>
      <rPr>
        <sz val="12"/>
        <color theme="1"/>
        <rFont val="Times New Roman"/>
        <family val="1"/>
        <charset val="204"/>
      </rPr>
      <t>Обеспечение услугами транспорта при проведении рейдовых мероприятий по соблюдению законодательства Астраханской области</t>
    </r>
  </si>
  <si>
    <t>Администрация муниципального образования «Город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 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</si>
  <si>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человек, охваченных работой по профилактике алкоголизма, табакокурения и наркомании</t>
    </r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</si>
  <si>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>ровня пожаров по отношению к уровню предыдущего года</t>
    </r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</si>
  <si>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>ровня погибших людей на водных объектах по отношению к уровню предыдущего года</t>
    </r>
  </si>
  <si>
    <r>
      <rPr>
        <b/>
        <sz val="12"/>
        <color theme="1"/>
        <rFont val="Times New Roman"/>
        <family val="1"/>
        <charset val="204"/>
      </rPr>
      <t>Показатель 1. Снижение у</t>
    </r>
    <r>
      <rPr>
        <sz val="12"/>
        <color theme="1"/>
        <rFont val="Times New Roman"/>
        <family val="1"/>
        <charset val="204"/>
      </rPr>
      <t xml:space="preserve">ровня погибших людей на водных объектах по отношению к уровню предыдущего года
</t>
    </r>
  </si>
  <si>
    <t xml:space="preserve">Администрация муниципального образования «Город Астрахань» (управление образования администрации муниципального образования «Город Астрахань»), администрация Советского района, администрация Кировского района, администрация Трусовского района, администрация Ленинского района.
</t>
  </si>
  <si>
    <t>Администрация муниципального образования «Город Астрахань» (управление образования администрации муниципального образования «Город Астрахань»), администрация Советского района, администрация Кировского района, администрация Трусовского района, администрация Ленинского района.</t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</si>
  <si>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
Проведение сети передачи информации о случаях возникновения чрезвычайных ситуаций на территории города</t>
    </r>
  </si>
  <si>
    <r>
      <rPr>
        <b/>
        <sz val="12"/>
        <color theme="1"/>
        <rFont val="Times New Roman"/>
        <family val="1"/>
        <charset val="204"/>
      </rPr>
      <t>Задача 2.1.</t>
    </r>
    <r>
      <rPr>
        <sz val="12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  </r>
  </si>
  <si>
    <t>администрации районов города</t>
  </si>
  <si>
    <t xml:space="preserve">Управление  образования администрации муниципального образования «Город Астрахань»; УМВД России по  г. Астрахани                                  </t>
  </si>
  <si>
    <r>
      <rPr>
        <b/>
        <sz val="12"/>
        <color theme="1"/>
        <rFont val="Times New Roman"/>
        <family val="1"/>
        <charset val="204"/>
      </rPr>
      <t>Мероприятие 1.2.3.</t>
    </r>
    <r>
      <rPr>
        <sz val="12"/>
        <color theme="1"/>
        <rFont val="Times New Roman"/>
        <family val="1"/>
        <charset val="204"/>
      </rPr>
      <t xml:space="preserve"> Приобретение приборов контроля для поста радиационного и химического наблюдения.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</si>
  <si>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</si>
  <si>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сети передачи информации о случаях возникновения чрезвычайных ситуаций на территории города</t>
    </r>
  </si>
  <si>
    <r>
      <rPr>
        <b/>
        <sz val="12"/>
        <color theme="1"/>
        <rFont val="Times New Roman"/>
        <family val="1"/>
        <charset val="204"/>
      </rPr>
      <t>Мероприятие 2.1.4.</t>
    </r>
    <r>
      <rPr>
        <sz val="12"/>
        <color theme="1"/>
        <rFont val="Times New Roman"/>
        <family val="1"/>
        <charset val="204"/>
      </rPr>
      <t xml:space="preserve">  Принятие мер по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</si>
  <si>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2"/>
        <color theme="1"/>
        <rFont val="Times New Roman"/>
        <family val="1"/>
        <charset val="204"/>
      </rPr>
      <t xml:space="preserve">Мероприятие 2.1.4.    </t>
    </r>
    <r>
      <rPr>
        <sz val="12"/>
        <color theme="1"/>
        <rFont val="Times New Roman"/>
        <family val="1"/>
        <charset val="204"/>
      </rPr>
      <t xml:space="preserve">  Принятие мер по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</si>
  <si>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2"/>
        <color theme="1"/>
        <rFont val="Times New Roman"/>
        <family val="1"/>
        <charset val="204"/>
      </rPr>
      <t xml:space="preserve">Мероприятие 2. </t>
    </r>
    <r>
      <rPr>
        <sz val="12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экстремизма,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</si>
  <si>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t>Администрации муниципального образования "Город Астрахань";    Управление образования 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</si>
  <si>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2.2.1. </t>
    </r>
    <r>
      <rPr>
        <sz val="12"/>
        <color theme="1"/>
        <rFont val="Times New Roman"/>
        <family val="1"/>
        <charset val="204"/>
      </rPr>
      <t xml:space="preserve"> Вовлечение обучающихся образовательных учреждений города в международное движение «Добрые дети мира»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</si>
  <si>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встреч, заседаний, совещаний, круглых столов</t>
    </r>
  </si>
  <si>
    <r>
      <rPr>
        <b/>
        <sz val="12"/>
        <color theme="1"/>
        <rFont val="Times New Roman"/>
        <family val="1"/>
        <charset val="204"/>
      </rPr>
      <t>Мероприятие 3.1.4</t>
    </r>
    <r>
      <rPr>
        <sz val="12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 сведений о доходах, имуществе и обязательствах имущественного характера при наличии правовых оснований</t>
    </r>
  </si>
  <si>
    <r>
      <rPr>
        <b/>
        <sz val="12"/>
        <color theme="1"/>
        <rFont val="Times New Roman"/>
        <family val="1"/>
        <charset val="204"/>
      </rPr>
      <t xml:space="preserve">Мероприятие 3.1.4.  </t>
    </r>
    <r>
      <rPr>
        <sz val="12"/>
        <color theme="1"/>
        <rFont val="Times New Roman"/>
        <family val="1"/>
        <charset val="204"/>
      </rPr>
      <t xml:space="preserve"> Осуществление проверок достоверности декларирования муниципальными служащими сведений о доходах, имуществе и обязательствах имущественного характера при наличии правовых оснований</t>
    </r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</si>
</sst>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#,##0.00_ ;\-#,##0.00\ "/>
    <numFmt numFmtId="165" formatCode="#,##0.00_ ;[Red]\-#,##0.00\ 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5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2" fontId="2" fillId="0" borderId="0" xfId="0" applyNumberFormat="1" applyFont="1" applyFill="1"/>
    <xf numFmtId="0" fontId="2" fillId="0" borderId="0" xfId="0" applyFont="1" applyFill="1" applyAlignment="1">
      <alignment vertical="center"/>
    </xf>
    <xf numFmtId="165" fontId="2" fillId="0" borderId="0" xfId="0" applyNumberFormat="1" applyFont="1" applyFill="1"/>
    <xf numFmtId="4" fontId="2" fillId="0" borderId="0" xfId="0" applyNumberFormat="1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4" fillId="0" borderId="0" xfId="0" applyFont="1" applyFill="1" applyAlignment="1">
      <alignment vertical="center"/>
    </xf>
    <xf numFmtId="4" fontId="4" fillId="0" borderId="0" xfId="0" applyNumberFormat="1" applyFont="1" applyFill="1"/>
    <xf numFmtId="2" fontId="3" fillId="0" borderId="0" xfId="0" applyNumberFormat="1" applyFont="1" applyFill="1"/>
    <xf numFmtId="0" fontId="7" fillId="2" borderId="1" xfId="0" applyFont="1" applyFill="1" applyBorder="1" applyAlignment="1">
      <alignment horizontal="left" vertical="center" wrapText="1"/>
    </xf>
    <xf numFmtId="4" fontId="3" fillId="0" borderId="0" xfId="0" applyNumberFormat="1" applyFont="1" applyFill="1"/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0" xfId="0" applyFont="1" applyFill="1" applyAlignment="1">
      <alignment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0" fontId="7" fillId="0" borderId="1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2" borderId="1" xfId="2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/>
    </xf>
    <xf numFmtId="2" fontId="7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4" fontId="10" fillId="0" borderId="1" xfId="1" applyNumberFormat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top" wrapText="1"/>
    </xf>
    <xf numFmtId="0" fontId="10" fillId="0" borderId="1" xfId="2" applyFont="1" applyFill="1" applyBorder="1" applyAlignment="1">
      <alignment horizontal="center" vertical="center" wrapText="1"/>
    </xf>
    <xf numFmtId="4" fontId="8" fillId="0" borderId="1" xfId="3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4" fontId="10" fillId="0" borderId="1" xfId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2" fontId="10" fillId="0" borderId="0" xfId="0" applyNumberFormat="1" applyFont="1" applyFill="1" applyBorder="1" applyAlignment="1">
      <alignment horizontal="center" vertical="center" wrapText="1"/>
    </xf>
    <xf numFmtId="4" fontId="10" fillId="0" borderId="0" xfId="1" applyNumberFormat="1" applyFont="1" applyFill="1" applyBorder="1" applyAlignment="1">
      <alignment horizontal="center" vertical="center" wrapText="1"/>
    </xf>
    <xf numFmtId="4" fontId="10" fillId="0" borderId="0" xfId="1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0" xfId="0" applyFont="1" applyFill="1" applyAlignment="1"/>
    <xf numFmtId="0" fontId="7" fillId="0" borderId="0" xfId="0" applyFont="1" applyFill="1" applyAlignment="1">
      <alignment wrapText="1"/>
    </xf>
    <xf numFmtId="0" fontId="2" fillId="0" borderId="0" xfId="0" applyFont="1" applyFill="1" applyAlignment="1"/>
    <xf numFmtId="164" fontId="4" fillId="0" borderId="0" xfId="0" applyNumberFormat="1" applyFont="1" applyFill="1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2" fontId="7" fillId="0" borderId="1" xfId="2" applyNumberFormat="1" applyFont="1" applyFill="1" applyBorder="1" applyAlignment="1">
      <alignment horizontal="center" vertical="center" wrapText="1"/>
    </xf>
    <xf numFmtId="4" fontId="7" fillId="0" borderId="1" xfId="2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4" fontId="7" fillId="0" borderId="1" xfId="2" applyNumberFormat="1" applyFont="1" applyFill="1" applyBorder="1" applyAlignment="1">
      <alignment horizontal="center" vertical="center"/>
    </xf>
    <xf numFmtId="4" fontId="7" fillId="0" borderId="1" xfId="3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7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7" fillId="0" borderId="6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top"/>
    </xf>
    <xf numFmtId="2" fontId="2" fillId="0" borderId="0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</cellXfs>
  <cellStyles count="4">
    <cellStyle name="Обычный" xfId="0" builtinId="0"/>
    <cellStyle name="Обычный 3" xfId="2"/>
    <cellStyle name="Финансовый" xfId="1" builtinId="3"/>
    <cellStyle name="Финансовый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71"/>
  <sheetViews>
    <sheetView zoomScale="70" zoomScaleNormal="70" zoomScaleSheetLayoutView="80" workbookViewId="0">
      <pane xSplit="5" ySplit="12" topLeftCell="F148" activePane="bottomRight" state="frozen"/>
      <selection pane="topRight" activeCell="F1" sqref="F1"/>
      <selection pane="bottomLeft" activeCell="A13" sqref="A13"/>
      <selection pane="bottomRight" activeCell="M53" sqref="M53"/>
    </sheetView>
  </sheetViews>
  <sheetFormatPr defaultColWidth="8.85546875" defaultRowHeight="15.75"/>
  <cols>
    <col min="1" max="1" width="7" style="15" bestFit="1" customWidth="1"/>
    <col min="2" max="2" width="51.85546875" style="15" customWidth="1"/>
    <col min="3" max="3" width="66.85546875" style="15" customWidth="1"/>
    <col min="4" max="4" width="32.42578125" style="15" customWidth="1"/>
    <col min="5" max="5" width="7.85546875" style="15" customWidth="1"/>
    <col min="6" max="6" width="10" style="15" customWidth="1"/>
    <col min="7" max="7" width="9.28515625" style="15" customWidth="1"/>
    <col min="8" max="8" width="12.85546875" style="15" customWidth="1"/>
    <col min="9" max="9" width="11.7109375" style="15" customWidth="1"/>
    <col min="10" max="10" width="12.140625" style="15" customWidth="1"/>
    <col min="11" max="11" width="10.5703125" style="15" customWidth="1"/>
    <col min="12" max="13" width="13.28515625" style="15" customWidth="1"/>
    <col min="14" max="14" width="13.140625" style="15" customWidth="1"/>
    <col min="15" max="15" width="12.28515625" style="15" customWidth="1"/>
    <col min="16" max="16" width="19.85546875" style="15" customWidth="1"/>
    <col min="17" max="17" width="8.85546875" style="15"/>
    <col min="18" max="18" width="14" style="15" customWidth="1"/>
    <col min="19" max="16384" width="8.85546875" style="15"/>
  </cols>
  <sheetData>
    <row r="1" spans="1:16" ht="52.5" customHeight="1">
      <c r="H1" s="105" t="s">
        <v>472</v>
      </c>
      <c r="I1" s="105"/>
      <c r="J1" s="105"/>
      <c r="K1" s="105"/>
      <c r="L1" s="105"/>
      <c r="M1" s="105"/>
      <c r="N1" s="105"/>
      <c r="O1" s="105"/>
      <c r="P1" s="105"/>
    </row>
    <row r="2" spans="1:16" ht="23.25" customHeight="1">
      <c r="H2" s="105" t="s">
        <v>238</v>
      </c>
      <c r="I2" s="105"/>
      <c r="J2" s="105"/>
      <c r="K2" s="105"/>
      <c r="L2" s="105"/>
      <c r="M2" s="105"/>
      <c r="N2" s="105"/>
      <c r="O2" s="105"/>
      <c r="P2" s="105"/>
    </row>
    <row r="3" spans="1:16">
      <c r="A3" s="104" t="s">
        <v>91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</row>
    <row r="4" spans="1:16">
      <c r="A4" s="104" t="s">
        <v>92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</row>
    <row r="5" spans="1:16" ht="15" customHeight="1">
      <c r="A5" s="104" t="s">
        <v>93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16">
      <c r="A6" s="104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</row>
    <row r="7" spans="1:16" ht="14.45" customHeight="1">
      <c r="A7" s="102" t="s">
        <v>0</v>
      </c>
      <c r="B7" s="102" t="s">
        <v>94</v>
      </c>
      <c r="C7" s="102" t="s">
        <v>95</v>
      </c>
      <c r="D7" s="102" t="s">
        <v>96</v>
      </c>
      <c r="E7" s="102" t="s">
        <v>97</v>
      </c>
      <c r="F7" s="102" t="s">
        <v>98</v>
      </c>
      <c r="G7" s="102" t="s">
        <v>99</v>
      </c>
      <c r="H7" s="102" t="s">
        <v>100</v>
      </c>
      <c r="I7" s="102"/>
      <c r="J7" s="102"/>
      <c r="K7" s="102"/>
      <c r="L7" s="102"/>
      <c r="M7" s="102"/>
      <c r="N7" s="102"/>
      <c r="O7" s="102"/>
      <c r="P7" s="103" t="s">
        <v>101</v>
      </c>
    </row>
    <row r="8" spans="1:16">
      <c r="A8" s="102"/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3"/>
    </row>
    <row r="9" spans="1:16" ht="27.75" customHeight="1">
      <c r="A9" s="102"/>
      <c r="B9" s="102"/>
      <c r="C9" s="102"/>
      <c r="D9" s="102"/>
      <c r="E9" s="102"/>
      <c r="F9" s="102"/>
      <c r="G9" s="102"/>
      <c r="H9" s="102" t="s">
        <v>102</v>
      </c>
      <c r="I9" s="102"/>
      <c r="J9" s="102" t="s">
        <v>103</v>
      </c>
      <c r="K9" s="102"/>
      <c r="L9" s="102" t="s">
        <v>104</v>
      </c>
      <c r="M9" s="102"/>
      <c r="N9" s="102" t="s">
        <v>414</v>
      </c>
      <c r="O9" s="102"/>
      <c r="P9" s="103"/>
    </row>
    <row r="10" spans="1:16" ht="54" customHeight="1">
      <c r="A10" s="102"/>
      <c r="B10" s="102"/>
      <c r="C10" s="102"/>
      <c r="D10" s="102"/>
      <c r="E10" s="102"/>
      <c r="F10" s="102"/>
      <c r="G10" s="102"/>
      <c r="H10" s="72" t="s">
        <v>3</v>
      </c>
      <c r="I10" s="72" t="s">
        <v>105</v>
      </c>
      <c r="J10" s="72" t="s">
        <v>3</v>
      </c>
      <c r="K10" s="72" t="s">
        <v>106</v>
      </c>
      <c r="L10" s="72" t="s">
        <v>3</v>
      </c>
      <c r="M10" s="72" t="s">
        <v>105</v>
      </c>
      <c r="N10" s="72" t="s">
        <v>3</v>
      </c>
      <c r="O10" s="72" t="s">
        <v>105</v>
      </c>
      <c r="P10" s="103"/>
    </row>
    <row r="11" spans="1:16" ht="32.25" customHeight="1">
      <c r="A11" s="73">
        <v>1</v>
      </c>
      <c r="B11" s="73">
        <v>2</v>
      </c>
      <c r="C11" s="73">
        <v>3</v>
      </c>
      <c r="D11" s="73">
        <v>4</v>
      </c>
      <c r="E11" s="73">
        <v>5</v>
      </c>
      <c r="F11" s="73">
        <v>6</v>
      </c>
      <c r="G11" s="73">
        <v>7</v>
      </c>
      <c r="H11" s="73">
        <v>8</v>
      </c>
      <c r="I11" s="73">
        <v>9</v>
      </c>
      <c r="J11" s="73">
        <v>10</v>
      </c>
      <c r="K11" s="73">
        <v>11</v>
      </c>
      <c r="L11" s="73">
        <v>12</v>
      </c>
      <c r="M11" s="73">
        <v>13</v>
      </c>
      <c r="N11" s="73">
        <v>14</v>
      </c>
      <c r="O11" s="73">
        <v>15</v>
      </c>
      <c r="P11" s="73">
        <v>16</v>
      </c>
    </row>
    <row r="12" spans="1:16" ht="30.75" customHeight="1">
      <c r="A12" s="102" t="s">
        <v>107</v>
      </c>
      <c r="B12" s="102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</row>
    <row r="13" spans="1:16" ht="220.5">
      <c r="A13" s="74">
        <v>2</v>
      </c>
      <c r="B13" s="74" t="s">
        <v>137</v>
      </c>
      <c r="C13" s="74" t="s">
        <v>516</v>
      </c>
      <c r="D13" s="74" t="s">
        <v>138</v>
      </c>
      <c r="E13" s="74" t="s">
        <v>108</v>
      </c>
      <c r="F13" s="74" t="s">
        <v>6</v>
      </c>
      <c r="G13" s="74" t="s">
        <v>6</v>
      </c>
      <c r="H13" s="74">
        <v>100</v>
      </c>
      <c r="I13" s="74" t="s">
        <v>109</v>
      </c>
      <c r="J13" s="74">
        <v>100</v>
      </c>
      <c r="K13" s="74" t="s">
        <v>109</v>
      </c>
      <c r="L13" s="74">
        <v>100</v>
      </c>
      <c r="M13" s="74" t="s">
        <v>109</v>
      </c>
      <c r="N13" s="74">
        <v>100</v>
      </c>
      <c r="O13" s="74" t="s">
        <v>109</v>
      </c>
      <c r="P13" s="74">
        <v>100</v>
      </c>
    </row>
    <row r="14" spans="1:16" ht="94.5">
      <c r="A14" s="74">
        <v>3</v>
      </c>
      <c r="B14" s="74" t="s">
        <v>470</v>
      </c>
      <c r="C14" s="74" t="s">
        <v>416</v>
      </c>
      <c r="D14" s="74" t="s">
        <v>454</v>
      </c>
      <c r="E14" s="74" t="s">
        <v>108</v>
      </c>
      <c r="F14" s="74" t="s">
        <v>6</v>
      </c>
      <c r="G14" s="74" t="s">
        <v>6</v>
      </c>
      <c r="H14" s="74">
        <v>100</v>
      </c>
      <c r="I14" s="74" t="s">
        <v>109</v>
      </c>
      <c r="J14" s="74">
        <v>100</v>
      </c>
      <c r="K14" s="74" t="s">
        <v>109</v>
      </c>
      <c r="L14" s="74">
        <v>100</v>
      </c>
      <c r="M14" s="74" t="s">
        <v>109</v>
      </c>
      <c r="N14" s="74">
        <v>100</v>
      </c>
      <c r="O14" s="74" t="s">
        <v>109</v>
      </c>
      <c r="P14" s="74">
        <v>100</v>
      </c>
    </row>
    <row r="15" spans="1:16" ht="94.5">
      <c r="A15" s="74">
        <v>4</v>
      </c>
      <c r="B15" s="74" t="s">
        <v>140</v>
      </c>
      <c r="C15" s="74" t="s">
        <v>289</v>
      </c>
      <c r="D15" s="74" t="s">
        <v>141</v>
      </c>
      <c r="E15" s="74" t="s">
        <v>110</v>
      </c>
      <c r="F15" s="74" t="s">
        <v>6</v>
      </c>
      <c r="G15" s="74" t="s">
        <v>6</v>
      </c>
      <c r="H15" s="74">
        <v>330</v>
      </c>
      <c r="I15" s="74" t="s">
        <v>109</v>
      </c>
      <c r="J15" s="74">
        <v>552</v>
      </c>
      <c r="K15" s="74" t="s">
        <v>109</v>
      </c>
      <c r="L15" s="74">
        <v>552</v>
      </c>
      <c r="M15" s="74" t="s">
        <v>109</v>
      </c>
      <c r="N15" s="74">
        <v>552</v>
      </c>
      <c r="O15" s="74" t="s">
        <v>109</v>
      </c>
      <c r="P15" s="74">
        <f t="shared" ref="P15:P21" si="0">H15+J15+L15+N15</f>
        <v>1986</v>
      </c>
    </row>
    <row r="16" spans="1:16" ht="63">
      <c r="A16" s="74">
        <v>5</v>
      </c>
      <c r="B16" s="74" t="s">
        <v>142</v>
      </c>
      <c r="C16" s="74" t="s">
        <v>8</v>
      </c>
      <c r="D16" s="74" t="s">
        <v>143</v>
      </c>
      <c r="E16" s="74" t="s">
        <v>110</v>
      </c>
      <c r="F16" s="74" t="s">
        <v>6</v>
      </c>
      <c r="G16" s="74" t="s">
        <v>6</v>
      </c>
      <c r="H16" s="74" t="s">
        <v>109</v>
      </c>
      <c r="I16" s="74" t="s">
        <v>109</v>
      </c>
      <c r="J16" s="74">
        <v>48</v>
      </c>
      <c r="K16" s="74" t="s">
        <v>109</v>
      </c>
      <c r="L16" s="74">
        <v>48</v>
      </c>
      <c r="M16" s="74" t="s">
        <v>109</v>
      </c>
      <c r="N16" s="74">
        <v>48</v>
      </c>
      <c r="O16" s="74" t="s">
        <v>109</v>
      </c>
      <c r="P16" s="74">
        <f>J16+L16+N16</f>
        <v>144</v>
      </c>
    </row>
    <row r="17" spans="1:16" ht="115.5" customHeight="1">
      <c r="A17" s="74">
        <v>6</v>
      </c>
      <c r="B17" s="74" t="s">
        <v>539</v>
      </c>
      <c r="C17" s="74" t="s">
        <v>9</v>
      </c>
      <c r="D17" s="74" t="s">
        <v>145</v>
      </c>
      <c r="E17" s="74" t="s">
        <v>110</v>
      </c>
      <c r="F17" s="74" t="s">
        <v>6</v>
      </c>
      <c r="G17" s="74" t="s">
        <v>6</v>
      </c>
      <c r="H17" s="74">
        <v>280</v>
      </c>
      <c r="I17" s="74" t="s">
        <v>109</v>
      </c>
      <c r="J17" s="74">
        <f>H17</f>
        <v>280</v>
      </c>
      <c r="K17" s="74" t="s">
        <v>109</v>
      </c>
      <c r="L17" s="73">
        <f>H17</f>
        <v>280</v>
      </c>
      <c r="M17" s="80" t="s">
        <v>109</v>
      </c>
      <c r="N17" s="73">
        <f>J17</f>
        <v>280</v>
      </c>
      <c r="O17" s="80" t="s">
        <v>109</v>
      </c>
      <c r="P17" s="74">
        <f t="shared" si="0"/>
        <v>1120</v>
      </c>
    </row>
    <row r="18" spans="1:16" ht="47.25">
      <c r="A18" s="100">
        <v>7</v>
      </c>
      <c r="B18" s="103" t="s">
        <v>475</v>
      </c>
      <c r="C18" s="73" t="s">
        <v>517</v>
      </c>
      <c r="D18" s="103" t="s">
        <v>147</v>
      </c>
      <c r="E18" s="73" t="s">
        <v>110</v>
      </c>
      <c r="F18" s="74" t="s">
        <v>6</v>
      </c>
      <c r="G18" s="74" t="s">
        <v>6</v>
      </c>
      <c r="H18" s="73">
        <f>H19+H20+H21+H22</f>
        <v>1839</v>
      </c>
      <c r="I18" s="73" t="s">
        <v>109</v>
      </c>
      <c r="J18" s="73">
        <f>J19+J20+J21+J22</f>
        <v>1852</v>
      </c>
      <c r="K18" s="73" t="s">
        <v>109</v>
      </c>
      <c r="L18" s="73">
        <f>L19+L20+L21+L22</f>
        <v>1852</v>
      </c>
      <c r="M18" s="73" t="s">
        <v>109</v>
      </c>
      <c r="N18" s="73">
        <f>N19+N20+N21+N22</f>
        <v>1852</v>
      </c>
      <c r="O18" s="73" t="s">
        <v>109</v>
      </c>
      <c r="P18" s="74">
        <f t="shared" si="0"/>
        <v>7395</v>
      </c>
    </row>
    <row r="19" spans="1:16" ht="23.25" customHeight="1">
      <c r="A19" s="100"/>
      <c r="B19" s="103"/>
      <c r="C19" s="73" t="s">
        <v>111</v>
      </c>
      <c r="D19" s="103"/>
      <c r="E19" s="103" t="s">
        <v>110</v>
      </c>
      <c r="F19" s="74" t="s">
        <v>6</v>
      </c>
      <c r="G19" s="74" t="s">
        <v>6</v>
      </c>
      <c r="H19" s="73">
        <v>494</v>
      </c>
      <c r="I19" s="73" t="s">
        <v>109</v>
      </c>
      <c r="J19" s="73">
        <v>495</v>
      </c>
      <c r="K19" s="73" t="s">
        <v>109</v>
      </c>
      <c r="L19" s="73">
        <v>495</v>
      </c>
      <c r="M19" s="73" t="s">
        <v>109</v>
      </c>
      <c r="N19" s="73">
        <v>495</v>
      </c>
      <c r="O19" s="73" t="s">
        <v>109</v>
      </c>
      <c r="P19" s="74">
        <f t="shared" si="0"/>
        <v>1979</v>
      </c>
    </row>
    <row r="20" spans="1:16" ht="23.25" customHeight="1">
      <c r="A20" s="100"/>
      <c r="B20" s="103"/>
      <c r="C20" s="73" t="s">
        <v>112</v>
      </c>
      <c r="D20" s="103"/>
      <c r="E20" s="103"/>
      <c r="F20" s="74" t="s">
        <v>6</v>
      </c>
      <c r="G20" s="74" t="s">
        <v>6</v>
      </c>
      <c r="H20" s="73">
        <v>397</v>
      </c>
      <c r="I20" s="73" t="s">
        <v>109</v>
      </c>
      <c r="J20" s="73">
        <v>447</v>
      </c>
      <c r="K20" s="73" t="s">
        <v>109</v>
      </c>
      <c r="L20" s="73">
        <v>447</v>
      </c>
      <c r="M20" s="73" t="s">
        <v>109</v>
      </c>
      <c r="N20" s="73">
        <f>J20</f>
        <v>447</v>
      </c>
      <c r="O20" s="73" t="s">
        <v>109</v>
      </c>
      <c r="P20" s="74">
        <f t="shared" si="0"/>
        <v>1738</v>
      </c>
    </row>
    <row r="21" spans="1:16" ht="23.25" customHeight="1">
      <c r="A21" s="100"/>
      <c r="B21" s="103"/>
      <c r="C21" s="73" t="s">
        <v>113</v>
      </c>
      <c r="D21" s="103"/>
      <c r="E21" s="103"/>
      <c r="F21" s="74" t="s">
        <v>6</v>
      </c>
      <c r="G21" s="74" t="s">
        <v>6</v>
      </c>
      <c r="H21" s="73">
        <v>515</v>
      </c>
      <c r="I21" s="73" t="s">
        <v>109</v>
      </c>
      <c r="J21" s="92">
        <v>477</v>
      </c>
      <c r="K21" s="92" t="s">
        <v>109</v>
      </c>
      <c r="L21" s="92">
        <v>477</v>
      </c>
      <c r="M21" s="92" t="s">
        <v>109</v>
      </c>
      <c r="N21" s="92">
        <f>J21</f>
        <v>477</v>
      </c>
      <c r="O21" s="73" t="s">
        <v>109</v>
      </c>
      <c r="P21" s="74">
        <f t="shared" si="0"/>
        <v>1946</v>
      </c>
    </row>
    <row r="22" spans="1:16" ht="23.25" customHeight="1">
      <c r="A22" s="100"/>
      <c r="B22" s="103"/>
      <c r="C22" s="73" t="s">
        <v>114</v>
      </c>
      <c r="D22" s="103"/>
      <c r="E22" s="103"/>
      <c r="F22" s="74" t="s">
        <v>6</v>
      </c>
      <c r="G22" s="74" t="s">
        <v>6</v>
      </c>
      <c r="H22" s="73">
        <v>433</v>
      </c>
      <c r="I22" s="73" t="s">
        <v>109</v>
      </c>
      <c r="J22" s="73">
        <v>433</v>
      </c>
      <c r="K22" s="73" t="s">
        <v>109</v>
      </c>
      <c r="L22" s="73">
        <v>433</v>
      </c>
      <c r="M22" s="73" t="s">
        <v>109</v>
      </c>
      <c r="N22" s="73">
        <v>433</v>
      </c>
      <c r="O22" s="73" t="s">
        <v>109</v>
      </c>
      <c r="P22" s="74">
        <f>H22+J22+L22+N22</f>
        <v>1732</v>
      </c>
    </row>
    <row r="23" spans="1:16" ht="78.75">
      <c r="A23" s="74">
        <v>8</v>
      </c>
      <c r="B23" s="74" t="s">
        <v>148</v>
      </c>
      <c r="C23" s="74" t="s">
        <v>257</v>
      </c>
      <c r="D23" s="74" t="s">
        <v>525</v>
      </c>
      <c r="E23" s="74" t="s">
        <v>108</v>
      </c>
      <c r="F23" s="74" t="s">
        <v>6</v>
      </c>
      <c r="G23" s="74" t="s">
        <v>6</v>
      </c>
      <c r="H23" s="74">
        <v>90</v>
      </c>
      <c r="I23" s="74" t="s">
        <v>109</v>
      </c>
      <c r="J23" s="74">
        <v>88</v>
      </c>
      <c r="K23" s="74" t="s">
        <v>109</v>
      </c>
      <c r="L23" s="74">
        <v>86</v>
      </c>
      <c r="M23" s="74" t="s">
        <v>109</v>
      </c>
      <c r="N23" s="74">
        <v>84</v>
      </c>
      <c r="O23" s="74" t="s">
        <v>109</v>
      </c>
      <c r="P23" s="74">
        <f>N23</f>
        <v>84</v>
      </c>
    </row>
    <row r="24" spans="1:16" ht="110.25">
      <c r="A24" s="74">
        <v>9</v>
      </c>
      <c r="B24" s="16" t="s">
        <v>255</v>
      </c>
      <c r="C24" s="74" t="s">
        <v>496</v>
      </c>
      <c r="D24" s="74" t="s">
        <v>526</v>
      </c>
      <c r="E24" s="74" t="s">
        <v>108</v>
      </c>
      <c r="F24" s="74" t="s">
        <v>6</v>
      </c>
      <c r="G24" s="74" t="s">
        <v>6</v>
      </c>
      <c r="H24" s="74">
        <v>88</v>
      </c>
      <c r="I24" s="74" t="s">
        <v>109</v>
      </c>
      <c r="J24" s="74">
        <v>86</v>
      </c>
      <c r="K24" s="74" t="s">
        <v>109</v>
      </c>
      <c r="L24" s="74">
        <v>84</v>
      </c>
      <c r="M24" s="74" t="s">
        <v>109</v>
      </c>
      <c r="N24" s="74">
        <v>82</v>
      </c>
      <c r="O24" s="74" t="s">
        <v>109</v>
      </c>
      <c r="P24" s="74">
        <f>N24</f>
        <v>82</v>
      </c>
    </row>
    <row r="25" spans="1:16" ht="110.25">
      <c r="A25" s="74">
        <v>10</v>
      </c>
      <c r="B25" s="74" t="s">
        <v>149</v>
      </c>
      <c r="C25" s="74" t="s">
        <v>497</v>
      </c>
      <c r="D25" s="74" t="s">
        <v>150</v>
      </c>
      <c r="E25" s="74" t="s">
        <v>108</v>
      </c>
      <c r="F25" s="74" t="s">
        <v>6</v>
      </c>
      <c r="G25" s="74" t="s">
        <v>6</v>
      </c>
      <c r="H25" s="74">
        <v>90</v>
      </c>
      <c r="I25" s="74" t="s">
        <v>109</v>
      </c>
      <c r="J25" s="74">
        <v>95</v>
      </c>
      <c r="K25" s="74" t="s">
        <v>109</v>
      </c>
      <c r="L25" s="74">
        <v>100</v>
      </c>
      <c r="M25" s="74" t="s">
        <v>109</v>
      </c>
      <c r="N25" s="74">
        <v>100</v>
      </c>
      <c r="O25" s="74" t="s">
        <v>109</v>
      </c>
      <c r="P25" s="74">
        <v>100</v>
      </c>
    </row>
    <row r="26" spans="1:16" ht="225" customHeight="1">
      <c r="A26" s="74">
        <v>11</v>
      </c>
      <c r="B26" s="74" t="s">
        <v>330</v>
      </c>
      <c r="C26" s="74" t="s">
        <v>244</v>
      </c>
      <c r="D26" s="74" t="s">
        <v>152</v>
      </c>
      <c r="E26" s="74" t="s">
        <v>115</v>
      </c>
      <c r="F26" s="74" t="s">
        <v>6</v>
      </c>
      <c r="G26" s="74" t="s">
        <v>6</v>
      </c>
      <c r="H26" s="74">
        <v>1500</v>
      </c>
      <c r="I26" s="74" t="s">
        <v>109</v>
      </c>
      <c r="J26" s="74">
        <v>1500</v>
      </c>
      <c r="K26" s="74" t="s">
        <v>109</v>
      </c>
      <c r="L26" s="74">
        <v>1500</v>
      </c>
      <c r="M26" s="74" t="s">
        <v>109</v>
      </c>
      <c r="N26" s="74">
        <v>1500</v>
      </c>
      <c r="O26" s="74" t="s">
        <v>109</v>
      </c>
      <c r="P26" s="74">
        <f t="shared" ref="P26" si="1">H26+J26+L26+N26</f>
        <v>6000</v>
      </c>
    </row>
    <row r="27" spans="1:16" ht="78.75">
      <c r="A27" s="74">
        <v>12</v>
      </c>
      <c r="B27" s="74" t="s">
        <v>275</v>
      </c>
      <c r="C27" s="74" t="s">
        <v>498</v>
      </c>
      <c r="D27" s="74" t="s">
        <v>153</v>
      </c>
      <c r="E27" s="74" t="s">
        <v>108</v>
      </c>
      <c r="F27" s="74" t="s">
        <v>6</v>
      </c>
      <c r="G27" s="74" t="s">
        <v>6</v>
      </c>
      <c r="H27" s="74">
        <v>55</v>
      </c>
      <c r="I27" s="74" t="s">
        <v>109</v>
      </c>
      <c r="J27" s="74">
        <v>55</v>
      </c>
      <c r="K27" s="74" t="s">
        <v>109</v>
      </c>
      <c r="L27" s="74">
        <v>55</v>
      </c>
      <c r="M27" s="74" t="s">
        <v>109</v>
      </c>
      <c r="N27" s="74">
        <v>55</v>
      </c>
      <c r="O27" s="74" t="s">
        <v>109</v>
      </c>
      <c r="P27" s="74">
        <v>55</v>
      </c>
    </row>
    <row r="28" spans="1:16" ht="36.75" customHeight="1">
      <c r="A28" s="100">
        <v>13</v>
      </c>
      <c r="B28" s="100" t="s">
        <v>154</v>
      </c>
      <c r="C28" s="74" t="s">
        <v>116</v>
      </c>
      <c r="D28" s="100" t="s">
        <v>155</v>
      </c>
      <c r="E28" s="74" t="s">
        <v>110</v>
      </c>
      <c r="F28" s="74" t="s">
        <v>6</v>
      </c>
      <c r="G28" s="74" t="s">
        <v>6</v>
      </c>
      <c r="H28" s="74">
        <f>H29+H30+H31+H32</f>
        <v>104</v>
      </c>
      <c r="I28" s="74" t="s">
        <v>109</v>
      </c>
      <c r="J28" s="74">
        <v>103</v>
      </c>
      <c r="K28" s="74" t="s">
        <v>109</v>
      </c>
      <c r="L28" s="74">
        <v>103</v>
      </c>
      <c r="M28" s="74" t="s">
        <v>109</v>
      </c>
      <c r="N28" s="74">
        <v>103</v>
      </c>
      <c r="O28" s="74" t="s">
        <v>109</v>
      </c>
      <c r="P28" s="74">
        <f>H28+J28+L28+N28</f>
        <v>413</v>
      </c>
    </row>
    <row r="29" spans="1:16" ht="30" customHeight="1">
      <c r="A29" s="100"/>
      <c r="B29" s="100"/>
      <c r="C29" s="74" t="s">
        <v>73</v>
      </c>
      <c r="D29" s="100"/>
      <c r="E29" s="100" t="s">
        <v>110</v>
      </c>
      <c r="F29" s="74" t="s">
        <v>6</v>
      </c>
      <c r="G29" s="74" t="s">
        <v>6</v>
      </c>
      <c r="H29" s="74">
        <v>25</v>
      </c>
      <c r="I29" s="74" t="s">
        <v>109</v>
      </c>
      <c r="J29" s="74">
        <v>25</v>
      </c>
      <c r="K29" s="74" t="s">
        <v>109</v>
      </c>
      <c r="L29" s="74">
        <v>25</v>
      </c>
      <c r="M29" s="74" t="s">
        <v>109</v>
      </c>
      <c r="N29" s="74">
        <v>25</v>
      </c>
      <c r="O29" s="74" t="s">
        <v>109</v>
      </c>
      <c r="P29" s="74">
        <f t="shared" ref="P29:P32" si="2">H29+J29+L29+N29</f>
        <v>100</v>
      </c>
    </row>
    <row r="30" spans="1:16" ht="30" customHeight="1">
      <c r="A30" s="100"/>
      <c r="B30" s="100"/>
      <c r="C30" s="74" t="s">
        <v>117</v>
      </c>
      <c r="D30" s="100"/>
      <c r="E30" s="100"/>
      <c r="F30" s="74" t="s">
        <v>6</v>
      </c>
      <c r="G30" s="74" t="s">
        <v>6</v>
      </c>
      <c r="H30" s="74">
        <v>24</v>
      </c>
      <c r="I30" s="74" t="s">
        <v>109</v>
      </c>
      <c r="J30" s="74">
        <v>24</v>
      </c>
      <c r="K30" s="74" t="s">
        <v>109</v>
      </c>
      <c r="L30" s="74">
        <v>24</v>
      </c>
      <c r="M30" s="74" t="s">
        <v>109</v>
      </c>
      <c r="N30" s="74">
        <v>24</v>
      </c>
      <c r="O30" s="74" t="s">
        <v>109</v>
      </c>
      <c r="P30" s="74">
        <f t="shared" si="2"/>
        <v>96</v>
      </c>
    </row>
    <row r="31" spans="1:16" ht="30" customHeight="1">
      <c r="A31" s="100"/>
      <c r="B31" s="100"/>
      <c r="C31" s="74" t="s">
        <v>74</v>
      </c>
      <c r="D31" s="100"/>
      <c r="E31" s="100"/>
      <c r="F31" s="74" t="s">
        <v>6</v>
      </c>
      <c r="G31" s="74" t="s">
        <v>6</v>
      </c>
      <c r="H31" s="74">
        <v>31</v>
      </c>
      <c r="I31" s="74" t="s">
        <v>109</v>
      </c>
      <c r="J31" s="73">
        <v>30</v>
      </c>
      <c r="K31" s="74" t="s">
        <v>109</v>
      </c>
      <c r="L31" s="73">
        <v>30</v>
      </c>
      <c r="M31" s="74" t="s">
        <v>109</v>
      </c>
      <c r="N31" s="73">
        <f>J31</f>
        <v>30</v>
      </c>
      <c r="O31" s="74" t="s">
        <v>109</v>
      </c>
      <c r="P31" s="74">
        <f t="shared" si="2"/>
        <v>121</v>
      </c>
    </row>
    <row r="32" spans="1:16" ht="30" customHeight="1">
      <c r="A32" s="100"/>
      <c r="B32" s="100"/>
      <c r="C32" s="74" t="s">
        <v>75</v>
      </c>
      <c r="D32" s="100"/>
      <c r="E32" s="100"/>
      <c r="F32" s="74" t="s">
        <v>6</v>
      </c>
      <c r="G32" s="74" t="s">
        <v>6</v>
      </c>
      <c r="H32" s="74">
        <v>24</v>
      </c>
      <c r="I32" s="74" t="s">
        <v>109</v>
      </c>
      <c r="J32" s="74">
        <v>24</v>
      </c>
      <c r="K32" s="74" t="s">
        <v>109</v>
      </c>
      <c r="L32" s="74">
        <v>24</v>
      </c>
      <c r="M32" s="74" t="s">
        <v>109</v>
      </c>
      <c r="N32" s="74">
        <v>24</v>
      </c>
      <c r="O32" s="74" t="s">
        <v>109</v>
      </c>
      <c r="P32" s="74">
        <f t="shared" si="2"/>
        <v>96</v>
      </c>
    </row>
    <row r="33" spans="1:18" ht="78.75">
      <c r="A33" s="74">
        <v>14</v>
      </c>
      <c r="B33" s="74" t="s">
        <v>156</v>
      </c>
      <c r="C33" s="74" t="s">
        <v>451</v>
      </c>
      <c r="D33" s="74" t="s">
        <v>157</v>
      </c>
      <c r="E33" s="74" t="s">
        <v>115</v>
      </c>
      <c r="F33" s="74" t="s">
        <v>6</v>
      </c>
      <c r="G33" s="74" t="s">
        <v>6</v>
      </c>
      <c r="H33" s="74">
        <f>H111</f>
        <v>1500</v>
      </c>
      <c r="I33" s="74" t="s">
        <v>109</v>
      </c>
      <c r="J33" s="74">
        <f>J111</f>
        <v>1500</v>
      </c>
      <c r="K33" s="74" t="s">
        <v>109</v>
      </c>
      <c r="L33" s="74">
        <f>L111</f>
        <v>1500</v>
      </c>
      <c r="M33" s="74" t="s">
        <v>109</v>
      </c>
      <c r="N33" s="74">
        <f>N111</f>
        <v>1500</v>
      </c>
      <c r="O33" s="74" t="s">
        <v>109</v>
      </c>
      <c r="P33" s="74">
        <f t="shared" ref="P33:P34" si="3">H33+J33+L33+N33</f>
        <v>6000</v>
      </c>
    </row>
    <row r="34" spans="1:18" ht="78.75">
      <c r="A34" s="74">
        <v>15</v>
      </c>
      <c r="B34" s="74" t="s">
        <v>256</v>
      </c>
      <c r="C34" s="74" t="s">
        <v>270</v>
      </c>
      <c r="D34" s="74" t="s">
        <v>158</v>
      </c>
      <c r="E34" s="74" t="s">
        <v>118</v>
      </c>
      <c r="F34" s="74" t="s">
        <v>6</v>
      </c>
      <c r="G34" s="74" t="s">
        <v>6</v>
      </c>
      <c r="H34" s="74">
        <f>H140</f>
        <v>36</v>
      </c>
      <c r="I34" s="74" t="s">
        <v>109</v>
      </c>
      <c r="J34" s="74">
        <f>J140</f>
        <v>20</v>
      </c>
      <c r="K34" s="74" t="s">
        <v>109</v>
      </c>
      <c r="L34" s="74">
        <f>L140</f>
        <v>20</v>
      </c>
      <c r="M34" s="74" t="s">
        <v>109</v>
      </c>
      <c r="N34" s="74">
        <f>N140</f>
        <v>20</v>
      </c>
      <c r="O34" s="74" t="s">
        <v>109</v>
      </c>
      <c r="P34" s="74">
        <f t="shared" si="3"/>
        <v>96</v>
      </c>
    </row>
    <row r="35" spans="1:18" ht="85.5" customHeight="1">
      <c r="A35" s="74">
        <v>16</v>
      </c>
      <c r="B35" s="74" t="s">
        <v>482</v>
      </c>
      <c r="C35" s="21" t="s">
        <v>83</v>
      </c>
      <c r="D35" s="74" t="s">
        <v>291</v>
      </c>
      <c r="E35" s="74" t="s">
        <v>108</v>
      </c>
      <c r="F35" s="74" t="s">
        <v>6</v>
      </c>
      <c r="G35" s="74" t="s">
        <v>6</v>
      </c>
      <c r="H35" s="29" t="str">
        <f>H156</f>
        <v>х</v>
      </c>
      <c r="I35" s="29" t="str">
        <f t="shared" ref="I35:P35" si="4">I156</f>
        <v>х</v>
      </c>
      <c r="J35" s="81">
        <f t="shared" si="4"/>
        <v>100</v>
      </c>
      <c r="K35" s="81">
        <f t="shared" si="4"/>
        <v>0</v>
      </c>
      <c r="L35" s="81">
        <f t="shared" si="4"/>
        <v>100</v>
      </c>
      <c r="M35" s="81">
        <f t="shared" si="4"/>
        <v>0</v>
      </c>
      <c r="N35" s="81">
        <f t="shared" si="4"/>
        <v>100</v>
      </c>
      <c r="O35" s="81">
        <f t="shared" si="4"/>
        <v>0</v>
      </c>
      <c r="P35" s="81">
        <f t="shared" si="4"/>
        <v>100</v>
      </c>
      <c r="R35" s="16"/>
    </row>
    <row r="36" spans="1:18" ht="30" customHeight="1">
      <c r="A36" s="98" t="s">
        <v>119</v>
      </c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</row>
    <row r="37" spans="1:18" ht="78.75">
      <c r="A37" s="74">
        <v>17</v>
      </c>
      <c r="B37" s="74" t="s">
        <v>159</v>
      </c>
      <c r="C37" s="74" t="s">
        <v>257</v>
      </c>
      <c r="D37" s="74" t="s">
        <v>525</v>
      </c>
      <c r="E37" s="74" t="s">
        <v>108</v>
      </c>
      <c r="F37" s="74" t="s">
        <v>6</v>
      </c>
      <c r="G37" s="74" t="s">
        <v>6</v>
      </c>
      <c r="H37" s="74">
        <v>90</v>
      </c>
      <c r="I37" s="74" t="s">
        <v>109</v>
      </c>
      <c r="J37" s="74">
        <v>88</v>
      </c>
      <c r="K37" s="74" t="s">
        <v>109</v>
      </c>
      <c r="L37" s="74">
        <v>86</v>
      </c>
      <c r="M37" s="74" t="s">
        <v>109</v>
      </c>
      <c r="N37" s="74">
        <v>84</v>
      </c>
      <c r="O37" s="74" t="s">
        <v>109</v>
      </c>
      <c r="P37" s="74">
        <f>N37</f>
        <v>84</v>
      </c>
    </row>
    <row r="38" spans="1:18" ht="78.75">
      <c r="A38" s="74">
        <v>18</v>
      </c>
      <c r="B38" s="74" t="s">
        <v>160</v>
      </c>
      <c r="C38" s="74" t="s">
        <v>257</v>
      </c>
      <c r="D38" s="74" t="s">
        <v>476</v>
      </c>
      <c r="E38" s="74" t="s">
        <v>108</v>
      </c>
      <c r="F38" s="74" t="s">
        <v>6</v>
      </c>
      <c r="G38" s="74" t="s">
        <v>6</v>
      </c>
      <c r="H38" s="74">
        <v>10</v>
      </c>
      <c r="I38" s="74" t="s">
        <v>109</v>
      </c>
      <c r="J38" s="74">
        <v>20</v>
      </c>
      <c r="K38" s="74" t="s">
        <v>109</v>
      </c>
      <c r="L38" s="74">
        <v>30</v>
      </c>
      <c r="M38" s="74" t="s">
        <v>109</v>
      </c>
      <c r="N38" s="74">
        <v>30</v>
      </c>
      <c r="O38" s="74" t="s">
        <v>109</v>
      </c>
      <c r="P38" s="74">
        <f>N38</f>
        <v>30</v>
      </c>
    </row>
    <row r="39" spans="1:18" ht="78.75">
      <c r="A39" s="74">
        <v>19</v>
      </c>
      <c r="B39" s="74" t="s">
        <v>161</v>
      </c>
      <c r="C39" s="74" t="s">
        <v>257</v>
      </c>
      <c r="D39" s="74" t="s">
        <v>162</v>
      </c>
      <c r="E39" s="74" t="s">
        <v>110</v>
      </c>
      <c r="F39" s="74" t="s">
        <v>6</v>
      </c>
      <c r="G39" s="74" t="s">
        <v>6</v>
      </c>
      <c r="H39" s="74">
        <v>17</v>
      </c>
      <c r="I39" s="74" t="s">
        <v>109</v>
      </c>
      <c r="J39" s="74">
        <v>17</v>
      </c>
      <c r="K39" s="74" t="s">
        <v>109</v>
      </c>
      <c r="L39" s="74">
        <v>17</v>
      </c>
      <c r="M39" s="74" t="s">
        <v>109</v>
      </c>
      <c r="N39" s="74">
        <v>17</v>
      </c>
      <c r="O39" s="74" t="s">
        <v>109</v>
      </c>
      <c r="P39" s="74">
        <f t="shared" ref="P39:P41" si="5">H39+J39+L39+N39</f>
        <v>68</v>
      </c>
    </row>
    <row r="40" spans="1:18" ht="63">
      <c r="A40" s="74">
        <v>20</v>
      </c>
      <c r="B40" s="74" t="s">
        <v>258</v>
      </c>
      <c r="C40" s="74" t="s">
        <v>8</v>
      </c>
      <c r="D40" s="74" t="s">
        <v>163</v>
      </c>
      <c r="E40" s="74" t="s">
        <v>110</v>
      </c>
      <c r="F40" s="74" t="s">
        <v>6</v>
      </c>
      <c r="G40" s="74" t="s">
        <v>6</v>
      </c>
      <c r="H40" s="74">
        <v>0</v>
      </c>
      <c r="I40" s="74" t="s">
        <v>109</v>
      </c>
      <c r="J40" s="74">
        <v>0</v>
      </c>
      <c r="K40" s="74" t="s">
        <v>109</v>
      </c>
      <c r="L40" s="74">
        <v>0</v>
      </c>
      <c r="M40" s="74" t="s">
        <v>109</v>
      </c>
      <c r="N40" s="74">
        <v>0</v>
      </c>
      <c r="O40" s="74" t="s">
        <v>109</v>
      </c>
      <c r="P40" s="74">
        <f t="shared" si="5"/>
        <v>0</v>
      </c>
    </row>
    <row r="41" spans="1:18" ht="78.75">
      <c r="A41" s="74">
        <v>21</v>
      </c>
      <c r="B41" s="74" t="s">
        <v>455</v>
      </c>
      <c r="C41" s="74" t="s">
        <v>8</v>
      </c>
      <c r="D41" s="74" t="s">
        <v>259</v>
      </c>
      <c r="E41" s="74" t="s">
        <v>110</v>
      </c>
      <c r="F41" s="74" t="s">
        <v>6</v>
      </c>
      <c r="G41" s="74" t="s">
        <v>6</v>
      </c>
      <c r="H41" s="74">
        <v>17</v>
      </c>
      <c r="I41" s="74" t="s">
        <v>109</v>
      </c>
      <c r="J41" s="74">
        <v>17</v>
      </c>
      <c r="K41" s="74" t="s">
        <v>109</v>
      </c>
      <c r="L41" s="74">
        <v>17</v>
      </c>
      <c r="M41" s="74" t="s">
        <v>109</v>
      </c>
      <c r="N41" s="74">
        <v>17</v>
      </c>
      <c r="O41" s="74" t="s">
        <v>109</v>
      </c>
      <c r="P41" s="74">
        <f t="shared" si="5"/>
        <v>68</v>
      </c>
      <c r="Q41" s="15">
        <v>18</v>
      </c>
      <c r="R41" s="15">
        <f>Q41-H41</f>
        <v>1</v>
      </c>
    </row>
    <row r="42" spans="1:18" ht="29.25" customHeight="1">
      <c r="A42" s="98" t="s">
        <v>287</v>
      </c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ht="125.25" customHeight="1">
      <c r="A43" s="74">
        <v>22</v>
      </c>
      <c r="B43" s="74" t="s">
        <v>260</v>
      </c>
      <c r="C43" s="93" t="s">
        <v>528</v>
      </c>
      <c r="D43" s="74" t="s">
        <v>527</v>
      </c>
      <c r="E43" s="74" t="s">
        <v>108</v>
      </c>
      <c r="F43" s="74" t="s">
        <v>6</v>
      </c>
      <c r="G43" s="74" t="s">
        <v>6</v>
      </c>
      <c r="H43" s="74">
        <v>88</v>
      </c>
      <c r="I43" s="74" t="s">
        <v>109</v>
      </c>
      <c r="J43" s="74">
        <v>86</v>
      </c>
      <c r="K43" s="74" t="s">
        <v>109</v>
      </c>
      <c r="L43" s="74">
        <v>84</v>
      </c>
      <c r="M43" s="74" t="s">
        <v>109</v>
      </c>
      <c r="N43" s="74">
        <v>82</v>
      </c>
      <c r="O43" s="74" t="s">
        <v>109</v>
      </c>
      <c r="P43" s="74">
        <f>N43</f>
        <v>82</v>
      </c>
    </row>
    <row r="44" spans="1:18" ht="78.75">
      <c r="A44" s="74">
        <v>23</v>
      </c>
      <c r="B44" s="74" t="s">
        <v>164</v>
      </c>
      <c r="C44" s="93" t="s">
        <v>90</v>
      </c>
      <c r="D44" s="74" t="s">
        <v>261</v>
      </c>
      <c r="E44" s="74" t="s">
        <v>108</v>
      </c>
      <c r="F44" s="74" t="s">
        <v>6</v>
      </c>
      <c r="G44" s="74" t="s">
        <v>6</v>
      </c>
      <c r="H44" s="74">
        <v>9</v>
      </c>
      <c r="I44" s="74" t="s">
        <v>109</v>
      </c>
      <c r="J44" s="74">
        <v>9</v>
      </c>
      <c r="K44" s="74" t="s">
        <v>109</v>
      </c>
      <c r="L44" s="74">
        <v>9</v>
      </c>
      <c r="M44" s="74" t="s">
        <v>109</v>
      </c>
      <c r="N44" s="74">
        <v>9</v>
      </c>
      <c r="O44" s="74" t="s">
        <v>109</v>
      </c>
      <c r="P44" s="74">
        <v>9</v>
      </c>
    </row>
    <row r="45" spans="1:18" ht="31.5">
      <c r="A45" s="100">
        <v>24</v>
      </c>
      <c r="B45" s="100" t="s">
        <v>165</v>
      </c>
      <c r="C45" s="93" t="s">
        <v>120</v>
      </c>
      <c r="D45" s="100" t="s">
        <v>166</v>
      </c>
      <c r="E45" s="74" t="s">
        <v>110</v>
      </c>
      <c r="F45" s="74" t="s">
        <v>6</v>
      </c>
      <c r="G45" s="74" t="s">
        <v>6</v>
      </c>
      <c r="H45" s="74">
        <f>SUM(H47:H50)</f>
        <v>34</v>
      </c>
      <c r="I45" s="74" t="s">
        <v>109</v>
      </c>
      <c r="J45" s="74">
        <f>SUM(J47:J50)</f>
        <v>45</v>
      </c>
      <c r="K45" s="74" t="s">
        <v>109</v>
      </c>
      <c r="L45" s="74">
        <f>SUM(L47:L50)</f>
        <v>45</v>
      </c>
      <c r="M45" s="74" t="s">
        <v>109</v>
      </c>
      <c r="N45" s="74">
        <f>SUM(N47:N50)</f>
        <v>45</v>
      </c>
      <c r="O45" s="74" t="s">
        <v>109</v>
      </c>
      <c r="P45" s="74">
        <f t="shared" ref="P45" si="6">H45+J45+L45+N45</f>
        <v>169</v>
      </c>
    </row>
    <row r="46" spans="1:18">
      <c r="A46" s="100"/>
      <c r="B46" s="100"/>
      <c r="C46" s="93" t="s">
        <v>121</v>
      </c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</row>
    <row r="47" spans="1:18" ht="21" customHeight="1">
      <c r="A47" s="100"/>
      <c r="B47" s="100"/>
      <c r="C47" s="93" t="s">
        <v>111</v>
      </c>
      <c r="D47" s="100"/>
      <c r="E47" s="100" t="s">
        <v>110</v>
      </c>
      <c r="F47" s="74" t="s">
        <v>6</v>
      </c>
      <c r="G47" s="74" t="s">
        <v>6</v>
      </c>
      <c r="H47" s="74">
        <v>0</v>
      </c>
      <c r="I47" s="74" t="s">
        <v>109</v>
      </c>
      <c r="J47" s="74">
        <v>16</v>
      </c>
      <c r="K47" s="74" t="s">
        <v>109</v>
      </c>
      <c r="L47" s="74">
        <v>16</v>
      </c>
      <c r="M47" s="74" t="s">
        <v>109</v>
      </c>
      <c r="N47" s="74">
        <v>16</v>
      </c>
      <c r="O47" s="74" t="s">
        <v>109</v>
      </c>
      <c r="P47" s="74">
        <f t="shared" ref="P47:P51" si="7">H47+J47+L47+N47</f>
        <v>48</v>
      </c>
    </row>
    <row r="48" spans="1:18" ht="21" customHeight="1">
      <c r="A48" s="100"/>
      <c r="B48" s="100"/>
      <c r="C48" s="74" t="s">
        <v>112</v>
      </c>
      <c r="D48" s="100"/>
      <c r="E48" s="100"/>
      <c r="F48" s="74" t="s">
        <v>6</v>
      </c>
      <c r="G48" s="74" t="s">
        <v>6</v>
      </c>
      <c r="H48" s="74">
        <v>11</v>
      </c>
      <c r="I48" s="74" t="s">
        <v>109</v>
      </c>
      <c r="J48" s="74">
        <v>6</v>
      </c>
      <c r="K48" s="74" t="s">
        <v>109</v>
      </c>
      <c r="L48" s="74">
        <v>6</v>
      </c>
      <c r="M48" s="74">
        <v>0</v>
      </c>
      <c r="N48" s="74">
        <v>6</v>
      </c>
      <c r="O48" s="74">
        <v>0</v>
      </c>
      <c r="P48" s="74">
        <f t="shared" si="7"/>
        <v>29</v>
      </c>
    </row>
    <row r="49" spans="1:16" ht="21" customHeight="1">
      <c r="A49" s="100"/>
      <c r="B49" s="100"/>
      <c r="C49" s="74" t="s">
        <v>113</v>
      </c>
      <c r="D49" s="100"/>
      <c r="E49" s="100"/>
      <c r="F49" s="74" t="s">
        <v>6</v>
      </c>
      <c r="G49" s="74" t="s">
        <v>6</v>
      </c>
      <c r="H49" s="74">
        <v>3</v>
      </c>
      <c r="I49" s="74" t="s">
        <v>109</v>
      </c>
      <c r="J49" s="74">
        <v>3</v>
      </c>
      <c r="K49" s="74" t="s">
        <v>109</v>
      </c>
      <c r="L49" s="74">
        <v>3</v>
      </c>
      <c r="M49" s="74" t="s">
        <v>109</v>
      </c>
      <c r="N49" s="74">
        <v>3</v>
      </c>
      <c r="O49" s="74" t="s">
        <v>109</v>
      </c>
      <c r="P49" s="74">
        <f t="shared" si="7"/>
        <v>12</v>
      </c>
    </row>
    <row r="50" spans="1:16" ht="21" customHeight="1">
      <c r="A50" s="100"/>
      <c r="B50" s="100"/>
      <c r="C50" s="74" t="s">
        <v>114</v>
      </c>
      <c r="D50" s="100"/>
      <c r="E50" s="100"/>
      <c r="F50" s="74" t="s">
        <v>6</v>
      </c>
      <c r="G50" s="74" t="s">
        <v>109</v>
      </c>
      <c r="H50" s="74">
        <v>20</v>
      </c>
      <c r="I50" s="74" t="s">
        <v>109</v>
      </c>
      <c r="J50" s="74">
        <v>20</v>
      </c>
      <c r="K50" s="74" t="s">
        <v>109</v>
      </c>
      <c r="L50" s="74">
        <v>20</v>
      </c>
      <c r="M50" s="74" t="s">
        <v>109</v>
      </c>
      <c r="N50" s="74">
        <v>20</v>
      </c>
      <c r="O50" s="74" t="s">
        <v>109</v>
      </c>
      <c r="P50" s="74">
        <f t="shared" si="7"/>
        <v>80</v>
      </c>
    </row>
    <row r="51" spans="1:16" ht="31.5">
      <c r="A51" s="100"/>
      <c r="B51" s="100"/>
      <c r="C51" s="89" t="s">
        <v>120</v>
      </c>
      <c r="D51" s="100" t="s">
        <v>167</v>
      </c>
      <c r="E51" s="74" t="s">
        <v>110</v>
      </c>
      <c r="F51" s="74" t="s">
        <v>6</v>
      </c>
      <c r="G51" s="74" t="s">
        <v>6</v>
      </c>
      <c r="H51" s="74">
        <f>SUM(H53:H56)</f>
        <v>6100</v>
      </c>
      <c r="I51" s="74" t="s">
        <v>109</v>
      </c>
      <c r="J51" s="74">
        <f>SUM(J53:J56)</f>
        <v>7503</v>
      </c>
      <c r="K51" s="74" t="s">
        <v>109</v>
      </c>
      <c r="L51" s="74">
        <f>SUM(L53:L56)</f>
        <v>7003</v>
      </c>
      <c r="M51" s="74" t="s">
        <v>109</v>
      </c>
      <c r="N51" s="74">
        <f>SUM(N53:N56)</f>
        <v>7503</v>
      </c>
      <c r="O51" s="74" t="s">
        <v>109</v>
      </c>
      <c r="P51" s="74">
        <f t="shared" si="7"/>
        <v>28109</v>
      </c>
    </row>
    <row r="52" spans="1:16" ht="24" customHeight="1">
      <c r="A52" s="100"/>
      <c r="B52" s="100"/>
      <c r="C52" s="74" t="s">
        <v>121</v>
      </c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</row>
    <row r="53" spans="1:16" ht="28.5" customHeight="1">
      <c r="A53" s="100"/>
      <c r="B53" s="100"/>
      <c r="C53" s="74" t="s">
        <v>111</v>
      </c>
      <c r="D53" s="100"/>
      <c r="E53" s="100" t="s">
        <v>110</v>
      </c>
      <c r="F53" s="74" t="s">
        <v>6</v>
      </c>
      <c r="G53" s="74" t="s">
        <v>6</v>
      </c>
      <c r="H53" s="74">
        <v>4000</v>
      </c>
      <c r="I53" s="74" t="s">
        <v>109</v>
      </c>
      <c r="J53" s="74">
        <v>5000</v>
      </c>
      <c r="K53" s="74" t="s">
        <v>109</v>
      </c>
      <c r="L53" s="74">
        <v>5000</v>
      </c>
      <c r="M53" s="74" t="s">
        <v>109</v>
      </c>
      <c r="N53" s="74">
        <v>5000</v>
      </c>
      <c r="O53" s="74" t="s">
        <v>109</v>
      </c>
      <c r="P53" s="74">
        <f>H53+J53+L53+N53</f>
        <v>19000</v>
      </c>
    </row>
    <row r="54" spans="1:16" ht="28.5" customHeight="1">
      <c r="A54" s="100"/>
      <c r="B54" s="100"/>
      <c r="C54" s="74" t="s">
        <v>112</v>
      </c>
      <c r="D54" s="100"/>
      <c r="E54" s="100"/>
      <c r="F54" s="74" t="s">
        <v>6</v>
      </c>
      <c r="G54" s="74" t="s">
        <v>6</v>
      </c>
      <c r="H54" s="74">
        <v>2000</v>
      </c>
      <c r="I54" s="74" t="s">
        <v>109</v>
      </c>
      <c r="J54" s="74">
        <v>2000</v>
      </c>
      <c r="K54" s="74" t="s">
        <v>109</v>
      </c>
      <c r="L54" s="74">
        <v>2000</v>
      </c>
      <c r="M54" s="74" t="s">
        <v>109</v>
      </c>
      <c r="N54" s="74">
        <v>2000</v>
      </c>
      <c r="O54" s="74" t="s">
        <v>109</v>
      </c>
      <c r="P54" s="74">
        <f t="shared" ref="P54:P56" si="8">H54+J54+L54+N54</f>
        <v>8000</v>
      </c>
    </row>
    <row r="55" spans="1:16" ht="28.5" customHeight="1">
      <c r="A55" s="100"/>
      <c r="B55" s="100"/>
      <c r="C55" s="74" t="s">
        <v>113</v>
      </c>
      <c r="D55" s="100"/>
      <c r="E55" s="100"/>
      <c r="F55" s="74" t="s">
        <v>6</v>
      </c>
      <c r="G55" s="74" t="s">
        <v>6</v>
      </c>
      <c r="H55" s="74">
        <v>100</v>
      </c>
      <c r="I55" s="74" t="s">
        <v>109</v>
      </c>
      <c r="J55" s="91">
        <v>503</v>
      </c>
      <c r="K55" s="91" t="s">
        <v>109</v>
      </c>
      <c r="L55" s="91">
        <v>3</v>
      </c>
      <c r="M55" s="91" t="s">
        <v>109</v>
      </c>
      <c r="N55" s="91">
        <v>503</v>
      </c>
      <c r="O55" s="91" t="s">
        <v>109</v>
      </c>
      <c r="P55" s="74">
        <f>H55+J55+L55+N55</f>
        <v>1109</v>
      </c>
    </row>
    <row r="56" spans="1:16" ht="28.5" customHeight="1">
      <c r="A56" s="100"/>
      <c r="B56" s="100"/>
      <c r="C56" s="74" t="s">
        <v>114</v>
      </c>
      <c r="D56" s="100"/>
      <c r="E56" s="100"/>
      <c r="F56" s="74" t="s">
        <v>6</v>
      </c>
      <c r="G56" s="74" t="s">
        <v>6</v>
      </c>
      <c r="H56" s="74">
        <v>0</v>
      </c>
      <c r="I56" s="74" t="s">
        <v>109</v>
      </c>
      <c r="J56" s="91">
        <v>0</v>
      </c>
      <c r="K56" s="91" t="s">
        <v>109</v>
      </c>
      <c r="L56" s="91">
        <v>0</v>
      </c>
      <c r="M56" s="91" t="s">
        <v>109</v>
      </c>
      <c r="N56" s="91">
        <v>0</v>
      </c>
      <c r="O56" s="91" t="s">
        <v>109</v>
      </c>
      <c r="P56" s="74">
        <f t="shared" si="8"/>
        <v>0</v>
      </c>
    </row>
    <row r="57" spans="1:16" ht="55.5" hidden="1" customHeight="1">
      <c r="A57" s="100"/>
      <c r="B57" s="100"/>
      <c r="C57" s="95" t="s">
        <v>112</v>
      </c>
      <c r="D57" s="101" t="s">
        <v>168</v>
      </c>
      <c r="E57" s="95" t="s">
        <v>110</v>
      </c>
      <c r="F57" s="95" t="s">
        <v>6</v>
      </c>
      <c r="G57" s="95" t="s">
        <v>6</v>
      </c>
      <c r="H57" s="95">
        <v>0</v>
      </c>
      <c r="I57" s="95" t="s">
        <v>109</v>
      </c>
      <c r="J57" s="95" t="s">
        <v>109</v>
      </c>
      <c r="K57" s="95" t="s">
        <v>109</v>
      </c>
      <c r="L57" s="95" t="s">
        <v>109</v>
      </c>
      <c r="M57" s="95" t="s">
        <v>109</v>
      </c>
      <c r="N57" s="95" t="s">
        <v>109</v>
      </c>
      <c r="O57" s="95" t="s">
        <v>109</v>
      </c>
      <c r="P57" s="95">
        <v>0</v>
      </c>
    </row>
    <row r="58" spans="1:16" ht="33.75" customHeight="1">
      <c r="A58" s="100"/>
      <c r="B58" s="100"/>
      <c r="C58" s="95" t="s">
        <v>112</v>
      </c>
      <c r="D58" s="101"/>
      <c r="E58" s="95" t="s">
        <v>110</v>
      </c>
      <c r="F58" s="95" t="s">
        <v>6</v>
      </c>
      <c r="G58" s="95" t="s">
        <v>6</v>
      </c>
      <c r="H58" s="95" t="s">
        <v>6</v>
      </c>
      <c r="I58" s="95" t="s">
        <v>6</v>
      </c>
      <c r="J58" s="95" t="s">
        <v>6</v>
      </c>
      <c r="K58" s="95" t="s">
        <v>6</v>
      </c>
      <c r="L58" s="95" t="s">
        <v>6</v>
      </c>
      <c r="M58" s="95" t="s">
        <v>6</v>
      </c>
      <c r="N58" s="95" t="s">
        <v>6</v>
      </c>
      <c r="O58" s="95" t="s">
        <v>6</v>
      </c>
      <c r="P58" s="95" t="s">
        <v>6</v>
      </c>
    </row>
    <row r="59" spans="1:16" ht="33" customHeight="1">
      <c r="A59" s="100"/>
      <c r="B59" s="100"/>
      <c r="C59" s="95" t="s">
        <v>114</v>
      </c>
      <c r="D59" s="101"/>
      <c r="E59" s="95" t="s">
        <v>110</v>
      </c>
      <c r="F59" s="95" t="s">
        <v>6</v>
      </c>
      <c r="G59" s="95" t="s">
        <v>6</v>
      </c>
      <c r="H59" s="95" t="s">
        <v>6</v>
      </c>
      <c r="I59" s="95" t="s">
        <v>6</v>
      </c>
      <c r="J59" s="95" t="s">
        <v>6</v>
      </c>
      <c r="K59" s="95" t="s">
        <v>6</v>
      </c>
      <c r="L59" s="95" t="s">
        <v>6</v>
      </c>
      <c r="M59" s="95" t="s">
        <v>6</v>
      </c>
      <c r="N59" s="95" t="s">
        <v>6</v>
      </c>
      <c r="O59" s="95" t="s">
        <v>6</v>
      </c>
      <c r="P59" s="95" t="s">
        <v>6</v>
      </c>
    </row>
    <row r="60" spans="1:16" ht="37.5" customHeight="1">
      <c r="A60" s="100"/>
      <c r="B60" s="100"/>
      <c r="C60" s="95" t="s">
        <v>113</v>
      </c>
      <c r="D60" s="101"/>
      <c r="E60" s="95" t="s">
        <v>110</v>
      </c>
      <c r="F60" s="95" t="s">
        <v>6</v>
      </c>
      <c r="G60" s="95" t="s">
        <v>6</v>
      </c>
      <c r="H60" s="95">
        <v>500</v>
      </c>
      <c r="I60" s="95" t="s">
        <v>109</v>
      </c>
      <c r="J60" s="95">
        <v>0</v>
      </c>
      <c r="K60" s="95" t="s">
        <v>109</v>
      </c>
      <c r="L60" s="95">
        <v>500</v>
      </c>
      <c r="M60" s="95" t="s">
        <v>109</v>
      </c>
      <c r="N60" s="95">
        <v>0</v>
      </c>
      <c r="O60" s="95" t="s">
        <v>109</v>
      </c>
      <c r="P60" s="95">
        <f t="shared" ref="P60" si="9">H60+J60+L60+N60</f>
        <v>1000</v>
      </c>
    </row>
    <row r="61" spans="1:16" ht="27.75" hidden="1" customHeight="1">
      <c r="A61" s="100"/>
      <c r="B61" s="100"/>
      <c r="C61" s="95" t="s">
        <v>114</v>
      </c>
      <c r="D61" s="101"/>
      <c r="E61" s="95" t="s">
        <v>110</v>
      </c>
      <c r="F61" s="95" t="s">
        <v>6</v>
      </c>
      <c r="G61" s="95" t="s">
        <v>6</v>
      </c>
      <c r="H61" s="95">
        <v>0</v>
      </c>
      <c r="I61" s="95" t="s">
        <v>109</v>
      </c>
      <c r="J61" s="95" t="s">
        <v>109</v>
      </c>
      <c r="K61" s="95" t="s">
        <v>109</v>
      </c>
      <c r="L61" s="95" t="s">
        <v>109</v>
      </c>
      <c r="M61" s="95" t="s">
        <v>109</v>
      </c>
      <c r="N61" s="95" t="s">
        <v>109</v>
      </c>
      <c r="O61" s="95" t="s">
        <v>109</v>
      </c>
      <c r="P61" s="95">
        <v>0</v>
      </c>
    </row>
    <row r="62" spans="1:16" ht="71.25" customHeight="1">
      <c r="A62" s="74">
        <v>25</v>
      </c>
      <c r="B62" s="74" t="s">
        <v>245</v>
      </c>
      <c r="C62" s="74" t="s">
        <v>450</v>
      </c>
      <c r="D62" s="74" t="s">
        <v>239</v>
      </c>
      <c r="E62" s="74" t="s">
        <v>110</v>
      </c>
      <c r="F62" s="74" t="s">
        <v>6</v>
      </c>
      <c r="G62" s="74" t="s">
        <v>6</v>
      </c>
      <c r="H62" s="74">
        <v>5</v>
      </c>
      <c r="I62" s="74" t="s">
        <v>109</v>
      </c>
      <c r="J62" s="74">
        <v>5</v>
      </c>
      <c r="K62" s="74" t="s">
        <v>109</v>
      </c>
      <c r="L62" s="74">
        <v>5</v>
      </c>
      <c r="M62" s="74" t="s">
        <v>109</v>
      </c>
      <c r="N62" s="74">
        <v>5</v>
      </c>
      <c r="O62" s="74" t="s">
        <v>109</v>
      </c>
      <c r="P62" s="74">
        <f t="shared" ref="P62" si="10">H62+J62+L62+N62</f>
        <v>20</v>
      </c>
    </row>
    <row r="63" spans="1:16" ht="30" customHeight="1">
      <c r="A63" s="98" t="s">
        <v>122</v>
      </c>
      <c r="B63" s="98"/>
      <c r="C63" s="98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74"/>
    </row>
    <row r="64" spans="1:16" ht="110.25">
      <c r="A64" s="74">
        <v>26</v>
      </c>
      <c r="B64" s="74" t="s">
        <v>480</v>
      </c>
      <c r="C64" s="74" t="s">
        <v>283</v>
      </c>
      <c r="D64" s="74" t="s">
        <v>150</v>
      </c>
      <c r="E64" s="74" t="s">
        <v>108</v>
      </c>
      <c r="F64" s="74" t="s">
        <v>6</v>
      </c>
      <c r="G64" s="74" t="s">
        <v>6</v>
      </c>
      <c r="H64" s="74">
        <v>90</v>
      </c>
      <c r="I64" s="74" t="s">
        <v>109</v>
      </c>
      <c r="J64" s="74">
        <v>95</v>
      </c>
      <c r="K64" s="74" t="s">
        <v>109</v>
      </c>
      <c r="L64" s="74">
        <v>100</v>
      </c>
      <c r="M64" s="74" t="s">
        <v>109</v>
      </c>
      <c r="N64" s="74">
        <v>100</v>
      </c>
      <c r="O64" s="74" t="s">
        <v>109</v>
      </c>
      <c r="P64" s="74">
        <f>N64</f>
        <v>100</v>
      </c>
    </row>
    <row r="65" spans="1:16" ht="102.75" customHeight="1">
      <c r="A65" s="74">
        <v>27</v>
      </c>
      <c r="B65" s="74" t="s">
        <v>276</v>
      </c>
      <c r="C65" s="74" t="s">
        <v>282</v>
      </c>
      <c r="D65" s="74" t="s">
        <v>169</v>
      </c>
      <c r="E65" s="74" t="s">
        <v>118</v>
      </c>
      <c r="F65" s="74" t="s">
        <v>6</v>
      </c>
      <c r="G65" s="74" t="s">
        <v>6</v>
      </c>
      <c r="H65" s="74">
        <v>1500</v>
      </c>
      <c r="I65" s="74" t="s">
        <v>109</v>
      </c>
      <c r="J65" s="74">
        <v>1500</v>
      </c>
      <c r="K65" s="74" t="s">
        <v>109</v>
      </c>
      <c r="L65" s="74">
        <v>1500</v>
      </c>
      <c r="M65" s="74" t="s">
        <v>109</v>
      </c>
      <c r="N65" s="74">
        <v>1500</v>
      </c>
      <c r="O65" s="74" t="s">
        <v>109</v>
      </c>
      <c r="P65" s="74">
        <f t="shared" ref="P65:P66" si="11">H65+J65+L65+N65</f>
        <v>6000</v>
      </c>
    </row>
    <row r="66" spans="1:16" ht="52.5" hidden="1" customHeight="1">
      <c r="A66" s="100">
        <v>28</v>
      </c>
      <c r="B66" s="100" t="s">
        <v>278</v>
      </c>
      <c r="C66" s="100" t="s">
        <v>277</v>
      </c>
      <c r="D66" s="74" t="s">
        <v>170</v>
      </c>
      <c r="E66" s="74" t="s">
        <v>118</v>
      </c>
      <c r="F66" s="74" t="s">
        <v>6</v>
      </c>
      <c r="G66" s="74" t="s">
        <v>6</v>
      </c>
      <c r="H66" s="74">
        <v>0</v>
      </c>
      <c r="I66" s="74">
        <v>0</v>
      </c>
      <c r="J66" s="74">
        <v>0</v>
      </c>
      <c r="K66" s="74">
        <v>0</v>
      </c>
      <c r="L66" s="74">
        <v>0</v>
      </c>
      <c r="M66" s="74">
        <v>0</v>
      </c>
      <c r="N66" s="74">
        <v>0</v>
      </c>
      <c r="O66" s="74">
        <v>0</v>
      </c>
      <c r="P66" s="74">
        <f t="shared" si="11"/>
        <v>0</v>
      </c>
    </row>
    <row r="67" spans="1:16" ht="64.5" customHeight="1">
      <c r="A67" s="100"/>
      <c r="B67" s="100"/>
      <c r="C67" s="100"/>
      <c r="D67" s="74" t="s">
        <v>171</v>
      </c>
      <c r="E67" s="74" t="s">
        <v>123</v>
      </c>
      <c r="F67" s="74" t="s">
        <v>6</v>
      </c>
      <c r="G67" s="74" t="s">
        <v>6</v>
      </c>
      <c r="H67" s="74">
        <v>365</v>
      </c>
      <c r="I67" s="74">
        <v>181</v>
      </c>
      <c r="J67" s="74">
        <v>365</v>
      </c>
      <c r="K67" s="74">
        <v>181</v>
      </c>
      <c r="L67" s="74">
        <v>365</v>
      </c>
      <c r="M67" s="74">
        <v>181</v>
      </c>
      <c r="N67" s="74">
        <v>365</v>
      </c>
      <c r="O67" s="74">
        <v>181</v>
      </c>
      <c r="P67" s="74">
        <v>365</v>
      </c>
    </row>
    <row r="68" spans="1:16" ht="48" hidden="1" customHeight="1">
      <c r="A68" s="74">
        <v>29</v>
      </c>
      <c r="B68" s="77" t="s">
        <v>292</v>
      </c>
      <c r="C68" s="74" t="s">
        <v>21</v>
      </c>
      <c r="D68" s="74" t="s">
        <v>240</v>
      </c>
      <c r="E68" s="74" t="s">
        <v>118</v>
      </c>
      <c r="F68" s="74" t="s">
        <v>6</v>
      </c>
      <c r="G68" s="74" t="s">
        <v>6</v>
      </c>
      <c r="H68" s="74">
        <v>0</v>
      </c>
      <c r="I68" s="74"/>
      <c r="J68" s="74"/>
      <c r="K68" s="74"/>
      <c r="L68" s="74"/>
      <c r="M68" s="74"/>
      <c r="N68" s="74"/>
      <c r="O68" s="74"/>
      <c r="P68" s="74">
        <f t="shared" ref="P68:P69" si="12">H68+J68+N68</f>
        <v>0</v>
      </c>
    </row>
    <row r="69" spans="1:16" ht="107.25" customHeight="1">
      <c r="A69" s="74">
        <v>29</v>
      </c>
      <c r="B69" s="74" t="s">
        <v>246</v>
      </c>
      <c r="C69" s="74" t="s">
        <v>21</v>
      </c>
      <c r="D69" s="74" t="s">
        <v>172</v>
      </c>
      <c r="E69" s="74" t="s">
        <v>108</v>
      </c>
      <c r="F69" s="74" t="s">
        <v>6</v>
      </c>
      <c r="G69" s="74" t="s">
        <v>6</v>
      </c>
      <c r="H69" s="74">
        <v>0</v>
      </c>
      <c r="I69" s="74">
        <v>0</v>
      </c>
      <c r="J69" s="74">
        <v>0</v>
      </c>
      <c r="K69" s="74">
        <v>0</v>
      </c>
      <c r="L69" s="74">
        <v>0</v>
      </c>
      <c r="M69" s="74">
        <v>0</v>
      </c>
      <c r="N69" s="74">
        <v>0</v>
      </c>
      <c r="O69" s="74">
        <v>0</v>
      </c>
      <c r="P69" s="74">
        <f t="shared" si="12"/>
        <v>0</v>
      </c>
    </row>
    <row r="70" spans="1:16" ht="85.5" customHeight="1">
      <c r="A70" s="74">
        <v>30</v>
      </c>
      <c r="B70" s="74" t="s">
        <v>247</v>
      </c>
      <c r="C70" s="74" t="s">
        <v>21</v>
      </c>
      <c r="D70" s="74" t="s">
        <v>456</v>
      </c>
      <c r="E70" s="74" t="s">
        <v>110</v>
      </c>
      <c r="F70" s="74" t="s">
        <v>6</v>
      </c>
      <c r="G70" s="74" t="s">
        <v>6</v>
      </c>
      <c r="H70" s="74">
        <v>0</v>
      </c>
      <c r="I70" s="74">
        <v>0</v>
      </c>
      <c r="J70" s="74">
        <v>0</v>
      </c>
      <c r="K70" s="74">
        <v>0</v>
      </c>
      <c r="L70" s="74">
        <v>0</v>
      </c>
      <c r="M70" s="74">
        <v>0</v>
      </c>
      <c r="N70" s="74">
        <v>0</v>
      </c>
      <c r="O70" s="74">
        <v>0</v>
      </c>
      <c r="P70" s="74">
        <f t="shared" ref="P70" si="13">H70+J70+L70+N70</f>
        <v>0</v>
      </c>
    </row>
    <row r="71" spans="1:16" ht="78.75">
      <c r="A71" s="74">
        <v>31</v>
      </c>
      <c r="B71" s="74" t="s">
        <v>248</v>
      </c>
      <c r="C71" s="74" t="s">
        <v>124</v>
      </c>
      <c r="D71" s="74" t="s">
        <v>173</v>
      </c>
      <c r="E71" s="74" t="s">
        <v>108</v>
      </c>
      <c r="F71" s="74" t="s">
        <v>6</v>
      </c>
      <c r="G71" s="74" t="s">
        <v>6</v>
      </c>
      <c r="H71" s="74">
        <v>82</v>
      </c>
      <c r="I71" s="74" t="s">
        <v>109</v>
      </c>
      <c r="J71" s="74">
        <v>82</v>
      </c>
      <c r="K71" s="74" t="s">
        <v>109</v>
      </c>
      <c r="L71" s="74">
        <v>82</v>
      </c>
      <c r="M71" s="74" t="s">
        <v>109</v>
      </c>
      <c r="N71" s="74">
        <v>82</v>
      </c>
      <c r="O71" s="74" t="s">
        <v>109</v>
      </c>
      <c r="P71" s="74">
        <v>82</v>
      </c>
    </row>
    <row r="72" spans="1:16" ht="63">
      <c r="A72" s="74">
        <v>32</v>
      </c>
      <c r="B72" s="74" t="s">
        <v>530</v>
      </c>
      <c r="C72" s="74" t="s">
        <v>8</v>
      </c>
      <c r="D72" s="74" t="s">
        <v>264</v>
      </c>
      <c r="E72" s="74" t="s">
        <v>110</v>
      </c>
      <c r="F72" s="74" t="s">
        <v>6</v>
      </c>
      <c r="G72" s="74" t="s">
        <v>6</v>
      </c>
      <c r="H72" s="74">
        <v>1</v>
      </c>
      <c r="I72" s="74" t="s">
        <v>109</v>
      </c>
      <c r="J72" s="74">
        <v>1</v>
      </c>
      <c r="K72" s="74" t="s">
        <v>109</v>
      </c>
      <c r="L72" s="74">
        <v>1</v>
      </c>
      <c r="M72" s="74" t="s">
        <v>109</v>
      </c>
      <c r="N72" s="74">
        <v>1</v>
      </c>
      <c r="O72" s="74" t="s">
        <v>109</v>
      </c>
      <c r="P72" s="74">
        <f>N72</f>
        <v>1</v>
      </c>
    </row>
    <row r="73" spans="1:16" ht="110.25">
      <c r="A73" s="74">
        <v>33</v>
      </c>
      <c r="B73" s="74" t="s">
        <v>263</v>
      </c>
      <c r="C73" s="74" t="s">
        <v>8</v>
      </c>
      <c r="D73" s="74" t="s">
        <v>174</v>
      </c>
      <c r="E73" s="74" t="s">
        <v>108</v>
      </c>
      <c r="F73" s="74" t="s">
        <v>6</v>
      </c>
      <c r="G73" s="74" t="s">
        <v>6</v>
      </c>
      <c r="H73" s="74">
        <v>90</v>
      </c>
      <c r="I73" s="74" t="s">
        <v>109</v>
      </c>
      <c r="J73" s="74">
        <v>90</v>
      </c>
      <c r="K73" s="74" t="s">
        <v>109</v>
      </c>
      <c r="L73" s="74">
        <v>90</v>
      </c>
      <c r="M73" s="74" t="s">
        <v>109</v>
      </c>
      <c r="N73" s="74">
        <v>90</v>
      </c>
      <c r="O73" s="74" t="s">
        <v>109</v>
      </c>
      <c r="P73" s="74">
        <f>N73</f>
        <v>90</v>
      </c>
    </row>
    <row r="74" spans="1:16" ht="63" hidden="1">
      <c r="A74" s="74">
        <v>33</v>
      </c>
      <c r="B74" s="74" t="s">
        <v>284</v>
      </c>
      <c r="C74" s="74" t="s">
        <v>8</v>
      </c>
      <c r="D74" s="74" t="s">
        <v>175</v>
      </c>
      <c r="E74" s="74" t="s">
        <v>110</v>
      </c>
      <c r="F74" s="74">
        <v>0</v>
      </c>
      <c r="G74" s="74" t="s">
        <v>6</v>
      </c>
      <c r="H74" s="74">
        <v>0</v>
      </c>
      <c r="I74" s="74" t="s">
        <v>109</v>
      </c>
      <c r="J74" s="74">
        <v>0</v>
      </c>
      <c r="K74" s="75" t="s">
        <v>109</v>
      </c>
      <c r="L74" s="75"/>
      <c r="M74" s="75"/>
      <c r="N74" s="74">
        <v>0</v>
      </c>
      <c r="O74" s="74" t="s">
        <v>109</v>
      </c>
      <c r="P74" s="74">
        <f>N74</f>
        <v>0</v>
      </c>
    </row>
    <row r="75" spans="1:16" ht="63" hidden="1">
      <c r="A75" s="74">
        <v>34</v>
      </c>
      <c r="B75" s="77" t="s">
        <v>457</v>
      </c>
      <c r="C75" s="74" t="s">
        <v>8</v>
      </c>
      <c r="D75" s="74" t="s">
        <v>241</v>
      </c>
      <c r="E75" s="74" t="s">
        <v>118</v>
      </c>
      <c r="F75" s="74"/>
      <c r="G75" s="74" t="s">
        <v>6</v>
      </c>
      <c r="H75" s="74">
        <v>0</v>
      </c>
      <c r="I75" s="74"/>
      <c r="J75" s="74"/>
      <c r="K75" s="75"/>
      <c r="L75" s="75"/>
      <c r="M75" s="75"/>
      <c r="N75" s="74"/>
      <c r="O75" s="74"/>
      <c r="P75" s="74">
        <f>N75</f>
        <v>0</v>
      </c>
    </row>
    <row r="76" spans="1:16" hidden="1">
      <c r="A76" s="74"/>
      <c r="B76" s="74"/>
      <c r="C76" s="74"/>
      <c r="D76" s="74"/>
      <c r="E76" s="74"/>
      <c r="F76" s="74"/>
      <c r="G76" s="74"/>
      <c r="H76" s="74"/>
      <c r="I76" s="74"/>
      <c r="J76" s="74"/>
      <c r="K76" s="75"/>
      <c r="L76" s="75"/>
      <c r="M76" s="75"/>
      <c r="N76" s="74"/>
      <c r="O76" s="74"/>
      <c r="P76" s="74"/>
    </row>
    <row r="77" spans="1:16" ht="23.25" customHeight="1">
      <c r="A77" s="98" t="s">
        <v>125</v>
      </c>
      <c r="B77" s="98"/>
      <c r="C77" s="98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ht="189">
      <c r="A78" s="74">
        <v>34</v>
      </c>
      <c r="B78" s="74" t="s">
        <v>176</v>
      </c>
      <c r="C78" s="89" t="s">
        <v>523</v>
      </c>
      <c r="D78" s="74" t="s">
        <v>152</v>
      </c>
      <c r="E78" s="74" t="s">
        <v>115</v>
      </c>
      <c r="F78" s="74" t="s">
        <v>6</v>
      </c>
      <c r="G78" s="74" t="s">
        <v>6</v>
      </c>
      <c r="H78" s="74">
        <v>1500</v>
      </c>
      <c r="I78" s="74" t="s">
        <v>109</v>
      </c>
      <c r="J78" s="74">
        <v>1500</v>
      </c>
      <c r="K78" s="74" t="s">
        <v>109</v>
      </c>
      <c r="L78" s="74">
        <v>1500</v>
      </c>
      <c r="M78" s="74" t="s">
        <v>109</v>
      </c>
      <c r="N78" s="74">
        <v>1500</v>
      </c>
      <c r="O78" s="74" t="s">
        <v>109</v>
      </c>
      <c r="P78" s="74">
        <f t="shared" ref="P78:P82" si="14">H78+J78+L78+N78</f>
        <v>6000</v>
      </c>
    </row>
    <row r="79" spans="1:16" ht="110.25">
      <c r="A79" s="74">
        <v>35</v>
      </c>
      <c r="B79" s="74" t="s">
        <v>177</v>
      </c>
      <c r="C79" s="74" t="s">
        <v>492</v>
      </c>
      <c r="D79" s="74" t="s">
        <v>178</v>
      </c>
      <c r="E79" s="74" t="s">
        <v>115</v>
      </c>
      <c r="F79" s="74" t="s">
        <v>6</v>
      </c>
      <c r="G79" s="74" t="s">
        <v>6</v>
      </c>
      <c r="H79" s="74">
        <v>60</v>
      </c>
      <c r="I79" s="74" t="s">
        <v>109</v>
      </c>
      <c r="J79" s="74">
        <v>60</v>
      </c>
      <c r="K79" s="74" t="s">
        <v>109</v>
      </c>
      <c r="L79" s="74">
        <v>60</v>
      </c>
      <c r="M79" s="74" t="s">
        <v>109</v>
      </c>
      <c r="N79" s="74">
        <v>60</v>
      </c>
      <c r="O79" s="74" t="s">
        <v>109</v>
      </c>
      <c r="P79" s="74">
        <f t="shared" si="14"/>
        <v>240</v>
      </c>
    </row>
    <row r="80" spans="1:16" ht="94.5">
      <c r="A80" s="74">
        <v>36</v>
      </c>
      <c r="B80" s="74" t="s">
        <v>179</v>
      </c>
      <c r="C80" s="74" t="s">
        <v>493</v>
      </c>
      <c r="D80" s="74" t="s">
        <v>180</v>
      </c>
      <c r="E80" s="74" t="s">
        <v>115</v>
      </c>
      <c r="F80" s="74" t="s">
        <v>6</v>
      </c>
      <c r="G80" s="74" t="s">
        <v>6</v>
      </c>
      <c r="H80" s="74">
        <v>1000</v>
      </c>
      <c r="I80" s="74" t="s">
        <v>109</v>
      </c>
      <c r="J80" s="74">
        <v>1000</v>
      </c>
      <c r="K80" s="74" t="s">
        <v>109</v>
      </c>
      <c r="L80" s="74">
        <v>1000</v>
      </c>
      <c r="M80" s="74" t="s">
        <v>109</v>
      </c>
      <c r="N80" s="74">
        <v>1000</v>
      </c>
      <c r="O80" s="74" t="s">
        <v>109</v>
      </c>
      <c r="P80" s="74">
        <f t="shared" si="14"/>
        <v>4000</v>
      </c>
    </row>
    <row r="81" spans="1:17" ht="126">
      <c r="A81" s="74">
        <v>37</v>
      </c>
      <c r="B81" s="74" t="s">
        <v>294</v>
      </c>
      <c r="C81" s="74" t="s">
        <v>262</v>
      </c>
      <c r="D81" s="74" t="s">
        <v>181</v>
      </c>
      <c r="E81" s="74" t="s">
        <v>115</v>
      </c>
      <c r="F81" s="74" t="s">
        <v>6</v>
      </c>
      <c r="G81" s="74" t="s">
        <v>6</v>
      </c>
      <c r="H81" s="74">
        <v>300</v>
      </c>
      <c r="I81" s="74" t="s">
        <v>109</v>
      </c>
      <c r="J81" s="74">
        <v>300</v>
      </c>
      <c r="K81" s="74" t="s">
        <v>109</v>
      </c>
      <c r="L81" s="74">
        <v>300</v>
      </c>
      <c r="M81" s="74" t="s">
        <v>109</v>
      </c>
      <c r="N81" s="74">
        <v>300</v>
      </c>
      <c r="O81" s="74" t="s">
        <v>109</v>
      </c>
      <c r="P81" s="74">
        <f t="shared" si="14"/>
        <v>1200</v>
      </c>
    </row>
    <row r="82" spans="1:17" ht="47.25">
      <c r="A82" s="74">
        <v>38</v>
      </c>
      <c r="B82" s="74" t="s">
        <v>295</v>
      </c>
      <c r="C82" s="74" t="s">
        <v>279</v>
      </c>
      <c r="D82" s="74" t="s">
        <v>182</v>
      </c>
      <c r="E82" s="74" t="s">
        <v>110</v>
      </c>
      <c r="F82" s="74" t="s">
        <v>6</v>
      </c>
      <c r="G82" s="74" t="s">
        <v>6</v>
      </c>
      <c r="H82" s="74">
        <v>3</v>
      </c>
      <c r="I82" s="74" t="s">
        <v>109</v>
      </c>
      <c r="J82" s="74">
        <f>H82</f>
        <v>3</v>
      </c>
      <c r="K82" s="74" t="s">
        <v>109</v>
      </c>
      <c r="L82" s="74">
        <f>J82</f>
        <v>3</v>
      </c>
      <c r="M82" s="74" t="s">
        <v>109</v>
      </c>
      <c r="N82" s="74">
        <f>H82</f>
        <v>3</v>
      </c>
      <c r="O82" s="74" t="s">
        <v>109</v>
      </c>
      <c r="P82" s="74">
        <f t="shared" si="14"/>
        <v>12</v>
      </c>
    </row>
    <row r="83" spans="1:17" ht="63" hidden="1">
      <c r="A83" s="74">
        <v>39</v>
      </c>
      <c r="B83" s="74" t="s">
        <v>183</v>
      </c>
      <c r="C83" s="74" t="s">
        <v>126</v>
      </c>
      <c r="D83" s="74" t="s">
        <v>184</v>
      </c>
      <c r="E83" s="74" t="s">
        <v>110</v>
      </c>
      <c r="F83" s="74" t="s">
        <v>6</v>
      </c>
      <c r="G83" s="74" t="s">
        <v>6</v>
      </c>
      <c r="H83" s="74">
        <v>0</v>
      </c>
      <c r="I83" s="74" t="s">
        <v>109</v>
      </c>
      <c r="J83" s="74">
        <f t="shared" ref="J83:L85" si="15">H83</f>
        <v>0</v>
      </c>
      <c r="K83" s="74" t="s">
        <v>109</v>
      </c>
      <c r="L83" s="74">
        <f t="shared" si="15"/>
        <v>0</v>
      </c>
      <c r="M83" s="74" t="s">
        <v>109</v>
      </c>
      <c r="N83" s="74">
        <f t="shared" ref="N83:N85" si="16">H83</f>
        <v>0</v>
      </c>
      <c r="O83" s="74" t="s">
        <v>109</v>
      </c>
      <c r="P83" s="74">
        <f t="shared" ref="P83" si="17">H83+J83+N83</f>
        <v>0</v>
      </c>
    </row>
    <row r="84" spans="1:17" ht="63">
      <c r="A84" s="74">
        <v>39</v>
      </c>
      <c r="B84" s="74" t="s">
        <v>315</v>
      </c>
      <c r="C84" s="74" t="s">
        <v>280</v>
      </c>
      <c r="D84" s="74" t="s">
        <v>185</v>
      </c>
      <c r="E84" s="74" t="s">
        <v>110</v>
      </c>
      <c r="F84" s="74" t="s">
        <v>6</v>
      </c>
      <c r="G84" s="74" t="s">
        <v>6</v>
      </c>
      <c r="H84" s="74">
        <v>4</v>
      </c>
      <c r="I84" s="74" t="s">
        <v>109</v>
      </c>
      <c r="J84" s="74">
        <f t="shared" si="15"/>
        <v>4</v>
      </c>
      <c r="K84" s="74" t="s">
        <v>109</v>
      </c>
      <c r="L84" s="74">
        <f t="shared" si="15"/>
        <v>4</v>
      </c>
      <c r="M84" s="74" t="s">
        <v>109</v>
      </c>
      <c r="N84" s="74">
        <f>H84</f>
        <v>4</v>
      </c>
      <c r="O84" s="74" t="s">
        <v>109</v>
      </c>
      <c r="P84" s="74">
        <f t="shared" ref="P84:P85" si="18">H84+J84+L84+N84</f>
        <v>16</v>
      </c>
    </row>
    <row r="85" spans="1:17" ht="78.75">
      <c r="A85" s="74">
        <v>40</v>
      </c>
      <c r="B85" s="74" t="s">
        <v>316</v>
      </c>
      <c r="C85" s="74" t="s">
        <v>126</v>
      </c>
      <c r="D85" s="74" t="s">
        <v>186</v>
      </c>
      <c r="E85" s="74" t="s">
        <v>110</v>
      </c>
      <c r="F85" s="74" t="s">
        <v>6</v>
      </c>
      <c r="G85" s="74" t="s">
        <v>6</v>
      </c>
      <c r="H85" s="74">
        <v>4</v>
      </c>
      <c r="I85" s="74" t="s">
        <v>109</v>
      </c>
      <c r="J85" s="74">
        <f t="shared" si="15"/>
        <v>4</v>
      </c>
      <c r="K85" s="74" t="s">
        <v>109</v>
      </c>
      <c r="L85" s="74">
        <f t="shared" si="15"/>
        <v>4</v>
      </c>
      <c r="M85" s="74" t="s">
        <v>109</v>
      </c>
      <c r="N85" s="74">
        <f t="shared" si="16"/>
        <v>4</v>
      </c>
      <c r="O85" s="74" t="s">
        <v>109</v>
      </c>
      <c r="P85" s="74">
        <f t="shared" si="18"/>
        <v>16</v>
      </c>
    </row>
    <row r="86" spans="1:17" ht="47.25">
      <c r="A86" s="100">
        <v>41</v>
      </c>
      <c r="B86" s="100" t="s">
        <v>477</v>
      </c>
      <c r="C86" s="74" t="s">
        <v>540</v>
      </c>
      <c r="D86" s="100" t="s">
        <v>187</v>
      </c>
      <c r="E86" s="74" t="s">
        <v>115</v>
      </c>
      <c r="F86" s="74" t="s">
        <v>6</v>
      </c>
      <c r="G86" s="74" t="s">
        <v>6</v>
      </c>
      <c r="H86" s="74">
        <f>SUM(H88:H91)</f>
        <v>259</v>
      </c>
      <c r="I86" s="74" t="s">
        <v>109</v>
      </c>
      <c r="J86" s="74">
        <f>SUM(J88:J91)</f>
        <v>259</v>
      </c>
      <c r="K86" s="74" t="s">
        <v>109</v>
      </c>
      <c r="L86" s="74">
        <f>SUM(L88:L91)</f>
        <v>259</v>
      </c>
      <c r="M86" s="74" t="s">
        <v>109</v>
      </c>
      <c r="N86" s="74">
        <f>SUM(N88:N91)</f>
        <v>259</v>
      </c>
      <c r="O86" s="74" t="s">
        <v>109</v>
      </c>
      <c r="P86" s="74">
        <f>SUM(P88:P91)</f>
        <v>1036</v>
      </c>
    </row>
    <row r="87" spans="1:17">
      <c r="A87" s="100"/>
      <c r="B87" s="100"/>
      <c r="C87" s="74" t="s">
        <v>121</v>
      </c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</row>
    <row r="88" spans="1:17" ht="22.5" customHeight="1">
      <c r="A88" s="100"/>
      <c r="B88" s="100"/>
      <c r="C88" s="74" t="s">
        <v>73</v>
      </c>
      <c r="D88" s="100"/>
      <c r="E88" s="100" t="s">
        <v>115</v>
      </c>
      <c r="F88" s="74" t="s">
        <v>6</v>
      </c>
      <c r="G88" s="74" t="s">
        <v>6</v>
      </c>
      <c r="H88" s="74">
        <v>200</v>
      </c>
      <c r="I88" s="74" t="s">
        <v>109</v>
      </c>
      <c r="J88" s="74">
        <v>200</v>
      </c>
      <c r="K88" s="74" t="s">
        <v>109</v>
      </c>
      <c r="L88" s="74">
        <v>200</v>
      </c>
      <c r="M88" s="74" t="s">
        <v>109</v>
      </c>
      <c r="N88" s="74">
        <v>200</v>
      </c>
      <c r="O88" s="74" t="s">
        <v>109</v>
      </c>
      <c r="P88" s="74">
        <f>H88+J88+L88+N88</f>
        <v>800</v>
      </c>
      <c r="Q88" s="15" t="s">
        <v>452</v>
      </c>
    </row>
    <row r="89" spans="1:17" ht="22.5" customHeight="1">
      <c r="A89" s="100"/>
      <c r="B89" s="100"/>
      <c r="C89" s="74" t="s">
        <v>117</v>
      </c>
      <c r="D89" s="100"/>
      <c r="E89" s="100"/>
      <c r="F89" s="74" t="s">
        <v>6</v>
      </c>
      <c r="G89" s="74" t="s">
        <v>6</v>
      </c>
      <c r="H89" s="74">
        <v>20</v>
      </c>
      <c r="I89" s="74" t="s">
        <v>109</v>
      </c>
      <c r="J89" s="74">
        <v>20</v>
      </c>
      <c r="K89" s="74" t="s">
        <v>109</v>
      </c>
      <c r="L89" s="74">
        <v>20</v>
      </c>
      <c r="M89" s="74" t="s">
        <v>109</v>
      </c>
      <c r="N89" s="74">
        <v>20</v>
      </c>
      <c r="O89" s="74" t="s">
        <v>109</v>
      </c>
      <c r="P89" s="74">
        <f>H89+J89+L89+N89</f>
        <v>80</v>
      </c>
    </row>
    <row r="90" spans="1:17" ht="22.5" customHeight="1">
      <c r="A90" s="100"/>
      <c r="B90" s="100"/>
      <c r="C90" s="74" t="s">
        <v>74</v>
      </c>
      <c r="D90" s="100"/>
      <c r="E90" s="100"/>
      <c r="F90" s="74" t="s">
        <v>6</v>
      </c>
      <c r="G90" s="74" t="s">
        <v>6</v>
      </c>
      <c r="H90" s="74">
        <v>20</v>
      </c>
      <c r="I90" s="74" t="s">
        <v>109</v>
      </c>
      <c r="J90" s="74">
        <v>20</v>
      </c>
      <c r="K90" s="74" t="s">
        <v>109</v>
      </c>
      <c r="L90" s="74">
        <v>20</v>
      </c>
      <c r="M90" s="74" t="s">
        <v>109</v>
      </c>
      <c r="N90" s="74">
        <v>20</v>
      </c>
      <c r="O90" s="74" t="s">
        <v>109</v>
      </c>
      <c r="P90" s="74">
        <f>H90+J90+L90+N90</f>
        <v>80</v>
      </c>
    </row>
    <row r="91" spans="1:17" ht="22.5" customHeight="1">
      <c r="A91" s="100"/>
      <c r="B91" s="100"/>
      <c r="C91" s="74" t="s">
        <v>75</v>
      </c>
      <c r="D91" s="100"/>
      <c r="E91" s="100"/>
      <c r="F91" s="74" t="s">
        <v>6</v>
      </c>
      <c r="G91" s="74" t="s">
        <v>6</v>
      </c>
      <c r="H91" s="74">
        <v>19</v>
      </c>
      <c r="I91" s="74" t="s">
        <v>109</v>
      </c>
      <c r="J91" s="74">
        <v>19</v>
      </c>
      <c r="K91" s="74" t="s">
        <v>109</v>
      </c>
      <c r="L91" s="74">
        <v>19</v>
      </c>
      <c r="M91" s="74" t="s">
        <v>109</v>
      </c>
      <c r="N91" s="74">
        <v>19</v>
      </c>
      <c r="O91" s="74" t="s">
        <v>109</v>
      </c>
      <c r="P91" s="74">
        <f>H91+J91+L91+N91</f>
        <v>76</v>
      </c>
    </row>
    <row r="92" spans="1:17" ht="47.25">
      <c r="A92" s="74">
        <v>42</v>
      </c>
      <c r="B92" s="74" t="s">
        <v>318</v>
      </c>
      <c r="C92" s="74" t="s">
        <v>417</v>
      </c>
      <c r="D92" s="74" t="s">
        <v>188</v>
      </c>
      <c r="E92" s="74" t="s">
        <v>115</v>
      </c>
      <c r="F92" s="74" t="s">
        <v>6</v>
      </c>
      <c r="G92" s="74" t="s">
        <v>6</v>
      </c>
      <c r="H92" s="74">
        <v>500</v>
      </c>
      <c r="I92" s="74" t="s">
        <v>109</v>
      </c>
      <c r="J92" s="74">
        <v>500</v>
      </c>
      <c r="K92" s="74" t="s">
        <v>109</v>
      </c>
      <c r="L92" s="74">
        <v>500</v>
      </c>
      <c r="M92" s="74" t="s">
        <v>109</v>
      </c>
      <c r="N92" s="74">
        <v>500</v>
      </c>
      <c r="O92" s="74" t="s">
        <v>109</v>
      </c>
      <c r="P92" s="74">
        <f>H92+J92+L92+N92</f>
        <v>2000</v>
      </c>
    </row>
    <row r="93" spans="1:17" s="22" customFormat="1" ht="62.25" hidden="1" customHeight="1">
      <c r="A93" s="73">
        <v>43</v>
      </c>
      <c r="B93" s="73" t="s">
        <v>320</v>
      </c>
      <c r="C93" s="73" t="s">
        <v>126</v>
      </c>
      <c r="D93" s="73" t="s">
        <v>458</v>
      </c>
      <c r="E93" s="73" t="s">
        <v>115</v>
      </c>
      <c r="F93" s="74" t="s">
        <v>6</v>
      </c>
      <c r="G93" s="73" t="s">
        <v>6</v>
      </c>
      <c r="H93" s="73">
        <v>0</v>
      </c>
      <c r="I93" s="73" t="s">
        <v>109</v>
      </c>
      <c r="J93" s="73">
        <v>0</v>
      </c>
      <c r="K93" s="73" t="s">
        <v>109</v>
      </c>
      <c r="L93" s="73">
        <v>0</v>
      </c>
      <c r="M93" s="73" t="s">
        <v>109</v>
      </c>
      <c r="N93" s="73">
        <v>0</v>
      </c>
      <c r="O93" s="73" t="s">
        <v>109</v>
      </c>
      <c r="P93" s="73">
        <f t="shared" ref="P93" si="19">H93+J93+N93</f>
        <v>0</v>
      </c>
    </row>
    <row r="94" spans="1:17" ht="78.75">
      <c r="A94" s="74">
        <v>44</v>
      </c>
      <c r="B94" s="74" t="s">
        <v>419</v>
      </c>
      <c r="C94" s="74" t="s">
        <v>280</v>
      </c>
      <c r="D94" s="74" t="s">
        <v>190</v>
      </c>
      <c r="E94" s="74" t="s">
        <v>110</v>
      </c>
      <c r="F94" s="74" t="s">
        <v>6</v>
      </c>
      <c r="G94" s="74" t="s">
        <v>6</v>
      </c>
      <c r="H94" s="74">
        <v>250</v>
      </c>
      <c r="I94" s="74" t="s">
        <v>109</v>
      </c>
      <c r="J94" s="74">
        <v>250</v>
      </c>
      <c r="K94" s="74" t="s">
        <v>109</v>
      </c>
      <c r="L94" s="74">
        <v>250</v>
      </c>
      <c r="M94" s="74" t="s">
        <v>109</v>
      </c>
      <c r="N94" s="74">
        <v>250</v>
      </c>
      <c r="O94" s="74" t="s">
        <v>109</v>
      </c>
      <c r="P94" s="74">
        <f>H94+J94+L94+N94</f>
        <v>1000</v>
      </c>
    </row>
    <row r="95" spans="1:17" ht="63">
      <c r="A95" s="74">
        <v>45</v>
      </c>
      <c r="B95" s="74" t="s">
        <v>420</v>
      </c>
      <c r="C95" s="74" t="s">
        <v>126</v>
      </c>
      <c r="D95" s="74" t="s">
        <v>191</v>
      </c>
      <c r="E95" s="74" t="s">
        <v>115</v>
      </c>
      <c r="F95" s="74" t="s">
        <v>6</v>
      </c>
      <c r="G95" s="74" t="s">
        <v>6</v>
      </c>
      <c r="H95" s="74">
        <v>60</v>
      </c>
      <c r="I95" s="74" t="s">
        <v>109</v>
      </c>
      <c r="J95" s="74">
        <v>60</v>
      </c>
      <c r="K95" s="74" t="s">
        <v>109</v>
      </c>
      <c r="L95" s="74">
        <v>60</v>
      </c>
      <c r="M95" s="74" t="s">
        <v>109</v>
      </c>
      <c r="N95" s="74">
        <v>60</v>
      </c>
      <c r="O95" s="74" t="s">
        <v>109</v>
      </c>
      <c r="P95" s="74">
        <f>H95+J95+L95+N95</f>
        <v>240</v>
      </c>
    </row>
    <row r="96" spans="1:17" ht="63">
      <c r="A96" s="74">
        <v>46</v>
      </c>
      <c r="B96" s="74" t="s">
        <v>192</v>
      </c>
      <c r="C96" s="74" t="s">
        <v>487</v>
      </c>
      <c r="D96" s="74" t="s">
        <v>193</v>
      </c>
      <c r="E96" s="74" t="s">
        <v>115</v>
      </c>
      <c r="F96" s="74" t="s">
        <v>6</v>
      </c>
      <c r="G96" s="74" t="s">
        <v>6</v>
      </c>
      <c r="H96" s="74">
        <v>500</v>
      </c>
      <c r="I96" s="74" t="s">
        <v>109</v>
      </c>
      <c r="J96" s="74">
        <v>500</v>
      </c>
      <c r="K96" s="74" t="s">
        <v>109</v>
      </c>
      <c r="L96" s="74">
        <v>500</v>
      </c>
      <c r="M96" s="74" t="s">
        <v>109</v>
      </c>
      <c r="N96" s="74">
        <v>500</v>
      </c>
      <c r="O96" s="74" t="s">
        <v>109</v>
      </c>
      <c r="P96" s="74">
        <f t="shared" ref="P96:P105" si="20">H96+J96+L96+N96</f>
        <v>2000</v>
      </c>
    </row>
    <row r="97" spans="1:16" ht="63">
      <c r="A97" s="74">
        <v>47</v>
      </c>
      <c r="B97" s="74" t="s">
        <v>194</v>
      </c>
      <c r="C97" s="74" t="s">
        <v>25</v>
      </c>
      <c r="D97" s="74" t="s">
        <v>195</v>
      </c>
      <c r="E97" s="74" t="s">
        <v>115</v>
      </c>
      <c r="F97" s="74" t="s">
        <v>6</v>
      </c>
      <c r="G97" s="74" t="s">
        <v>6</v>
      </c>
      <c r="H97" s="74">
        <v>120</v>
      </c>
      <c r="I97" s="74" t="s">
        <v>109</v>
      </c>
      <c r="J97" s="74">
        <v>120</v>
      </c>
      <c r="K97" s="74" t="s">
        <v>109</v>
      </c>
      <c r="L97" s="74">
        <v>120</v>
      </c>
      <c r="M97" s="74" t="s">
        <v>109</v>
      </c>
      <c r="N97" s="74">
        <v>120</v>
      </c>
      <c r="O97" s="74" t="s">
        <v>109</v>
      </c>
      <c r="P97" s="74">
        <f t="shared" si="20"/>
        <v>480</v>
      </c>
    </row>
    <row r="98" spans="1:16" ht="94.5">
      <c r="A98" s="74">
        <v>48</v>
      </c>
      <c r="B98" s="74" t="s">
        <v>196</v>
      </c>
      <c r="C98" s="74" t="s">
        <v>128</v>
      </c>
      <c r="D98" s="74" t="s">
        <v>197</v>
      </c>
      <c r="E98" s="74" t="s">
        <v>115</v>
      </c>
      <c r="F98" s="74" t="s">
        <v>6</v>
      </c>
      <c r="G98" s="74" t="s">
        <v>6</v>
      </c>
      <c r="H98" s="74">
        <v>120</v>
      </c>
      <c r="I98" s="74" t="s">
        <v>109</v>
      </c>
      <c r="J98" s="74">
        <v>120</v>
      </c>
      <c r="K98" s="74" t="s">
        <v>109</v>
      </c>
      <c r="L98" s="74">
        <v>120</v>
      </c>
      <c r="M98" s="74" t="s">
        <v>109</v>
      </c>
      <c r="N98" s="74">
        <v>120</v>
      </c>
      <c r="O98" s="74" t="s">
        <v>109</v>
      </c>
      <c r="P98" s="74">
        <f t="shared" si="20"/>
        <v>480</v>
      </c>
    </row>
    <row r="99" spans="1:16" ht="79.5" customHeight="1">
      <c r="A99" s="74">
        <v>49</v>
      </c>
      <c r="B99" s="74" t="s">
        <v>198</v>
      </c>
      <c r="C99" s="74" t="s">
        <v>8</v>
      </c>
      <c r="D99" s="74" t="s">
        <v>199</v>
      </c>
      <c r="E99" s="74" t="s">
        <v>110</v>
      </c>
      <c r="F99" s="74" t="s">
        <v>6</v>
      </c>
      <c r="G99" s="74" t="s">
        <v>6</v>
      </c>
      <c r="H99" s="74">
        <v>2</v>
      </c>
      <c r="I99" s="74" t="s">
        <v>109</v>
      </c>
      <c r="J99" s="74">
        <v>2</v>
      </c>
      <c r="K99" s="74" t="s">
        <v>109</v>
      </c>
      <c r="L99" s="74">
        <v>2</v>
      </c>
      <c r="M99" s="74" t="s">
        <v>109</v>
      </c>
      <c r="N99" s="74">
        <v>2</v>
      </c>
      <c r="O99" s="74" t="s">
        <v>109</v>
      </c>
      <c r="P99" s="74">
        <f t="shared" si="20"/>
        <v>8</v>
      </c>
    </row>
    <row r="100" spans="1:16" ht="110.25">
      <c r="A100" s="74">
        <v>50</v>
      </c>
      <c r="B100" s="74" t="s">
        <v>424</v>
      </c>
      <c r="C100" s="89" t="s">
        <v>489</v>
      </c>
      <c r="D100" s="74" t="s">
        <v>524</v>
      </c>
      <c r="E100" s="74" t="s">
        <v>115</v>
      </c>
      <c r="F100" s="74" t="s">
        <v>6</v>
      </c>
      <c r="G100" s="74" t="s">
        <v>6</v>
      </c>
      <c r="H100" s="74">
        <v>1600</v>
      </c>
      <c r="I100" s="74" t="s">
        <v>109</v>
      </c>
      <c r="J100" s="74">
        <v>1600</v>
      </c>
      <c r="K100" s="74" t="s">
        <v>109</v>
      </c>
      <c r="L100" s="74">
        <v>1600</v>
      </c>
      <c r="M100" s="74" t="s">
        <v>109</v>
      </c>
      <c r="N100" s="74">
        <v>1600</v>
      </c>
      <c r="O100" s="74" t="s">
        <v>109</v>
      </c>
      <c r="P100" s="74">
        <f t="shared" si="20"/>
        <v>6400</v>
      </c>
    </row>
    <row r="101" spans="1:16" ht="94.5" hidden="1">
      <c r="A101" s="74"/>
      <c r="B101" s="74" t="s">
        <v>421</v>
      </c>
      <c r="C101" s="74" t="s">
        <v>129</v>
      </c>
      <c r="D101" s="74" t="s">
        <v>422</v>
      </c>
      <c r="E101" s="74" t="s">
        <v>118</v>
      </c>
      <c r="F101" s="74" t="s">
        <v>6</v>
      </c>
      <c r="G101" s="74" t="s">
        <v>6</v>
      </c>
      <c r="H101" s="74">
        <v>183</v>
      </c>
      <c r="I101" s="74" t="s">
        <v>109</v>
      </c>
      <c r="J101" s="74">
        <v>183</v>
      </c>
      <c r="K101" s="74" t="s">
        <v>109</v>
      </c>
      <c r="L101" s="74">
        <v>183</v>
      </c>
      <c r="M101" s="74" t="s">
        <v>109</v>
      </c>
      <c r="N101" s="74">
        <v>183</v>
      </c>
      <c r="O101" s="74" t="s">
        <v>109</v>
      </c>
      <c r="P101" s="74">
        <f t="shared" si="20"/>
        <v>732</v>
      </c>
    </row>
    <row r="102" spans="1:16" ht="110.25">
      <c r="A102" s="74">
        <v>51</v>
      </c>
      <c r="B102" s="74" t="s">
        <v>200</v>
      </c>
      <c r="C102" s="74" t="s">
        <v>129</v>
      </c>
      <c r="D102" s="74" t="s">
        <v>201</v>
      </c>
      <c r="E102" s="74" t="s">
        <v>110</v>
      </c>
      <c r="F102" s="74" t="s">
        <v>6</v>
      </c>
      <c r="G102" s="74" t="s">
        <v>6</v>
      </c>
      <c r="H102" s="74">
        <v>680</v>
      </c>
      <c r="I102" s="74" t="s">
        <v>109</v>
      </c>
      <c r="J102" s="74">
        <v>680</v>
      </c>
      <c r="K102" s="74" t="s">
        <v>109</v>
      </c>
      <c r="L102" s="74">
        <v>680</v>
      </c>
      <c r="M102" s="74" t="s">
        <v>109</v>
      </c>
      <c r="N102" s="74">
        <v>680</v>
      </c>
      <c r="O102" s="74" t="s">
        <v>109</v>
      </c>
      <c r="P102" s="74">
        <f t="shared" si="20"/>
        <v>2720</v>
      </c>
    </row>
    <row r="103" spans="1:16" ht="63">
      <c r="A103" s="74">
        <v>52</v>
      </c>
      <c r="B103" s="74" t="s">
        <v>423</v>
      </c>
      <c r="C103" s="74" t="s">
        <v>129</v>
      </c>
      <c r="D103" s="74" t="s">
        <v>202</v>
      </c>
      <c r="E103" s="74" t="s">
        <v>115</v>
      </c>
      <c r="F103" s="74" t="s">
        <v>6</v>
      </c>
      <c r="G103" s="74" t="s">
        <v>6</v>
      </c>
      <c r="H103" s="74">
        <v>796</v>
      </c>
      <c r="I103" s="74" t="s">
        <v>109</v>
      </c>
      <c r="J103" s="74">
        <v>796</v>
      </c>
      <c r="K103" s="74" t="s">
        <v>109</v>
      </c>
      <c r="L103" s="74">
        <v>796</v>
      </c>
      <c r="M103" s="74" t="s">
        <v>109</v>
      </c>
      <c r="N103" s="74">
        <v>796</v>
      </c>
      <c r="O103" s="74" t="s">
        <v>109</v>
      </c>
      <c r="P103" s="74">
        <f t="shared" si="20"/>
        <v>3184</v>
      </c>
    </row>
    <row r="104" spans="1:16" ht="110.25">
      <c r="A104" s="74">
        <v>53</v>
      </c>
      <c r="B104" s="74" t="s">
        <v>459</v>
      </c>
      <c r="C104" s="74" t="s">
        <v>488</v>
      </c>
      <c r="D104" s="74" t="s">
        <v>203</v>
      </c>
      <c r="E104" s="74" t="s">
        <v>115</v>
      </c>
      <c r="F104" s="74" t="s">
        <v>6</v>
      </c>
      <c r="G104" s="74" t="s">
        <v>6</v>
      </c>
      <c r="H104" s="74">
        <v>326</v>
      </c>
      <c r="I104" s="74" t="s">
        <v>109</v>
      </c>
      <c r="J104" s="74">
        <v>326</v>
      </c>
      <c r="K104" s="74" t="s">
        <v>109</v>
      </c>
      <c r="L104" s="74">
        <v>326</v>
      </c>
      <c r="M104" s="74" t="s">
        <v>109</v>
      </c>
      <c r="N104" s="74">
        <v>326</v>
      </c>
      <c r="O104" s="74" t="s">
        <v>109</v>
      </c>
      <c r="P104" s="74">
        <f t="shared" si="20"/>
        <v>1304</v>
      </c>
    </row>
    <row r="105" spans="1:16" ht="31.5" customHeight="1">
      <c r="A105" s="100">
        <v>54</v>
      </c>
      <c r="B105" s="100" t="s">
        <v>460</v>
      </c>
      <c r="C105" s="74" t="s">
        <v>116</v>
      </c>
      <c r="D105" s="100" t="s">
        <v>204</v>
      </c>
      <c r="E105" s="74" t="s">
        <v>130</v>
      </c>
      <c r="F105" s="74" t="s">
        <v>6</v>
      </c>
      <c r="G105" s="74" t="s">
        <v>6</v>
      </c>
      <c r="H105" s="74">
        <f t="shared" ref="H105:N105" si="21">SUM(H107:H110)</f>
        <v>1.25</v>
      </c>
      <c r="I105" s="74" t="s">
        <v>109</v>
      </c>
      <c r="J105" s="74">
        <f t="shared" si="21"/>
        <v>1.5</v>
      </c>
      <c r="K105" s="74" t="s">
        <v>109</v>
      </c>
      <c r="L105" s="74">
        <f t="shared" si="21"/>
        <v>1.5</v>
      </c>
      <c r="M105" s="74" t="s">
        <v>109</v>
      </c>
      <c r="N105" s="74">
        <f t="shared" si="21"/>
        <v>1.5</v>
      </c>
      <c r="O105" s="74" t="s">
        <v>109</v>
      </c>
      <c r="P105" s="74">
        <f t="shared" si="20"/>
        <v>5.75</v>
      </c>
    </row>
    <row r="106" spans="1:16" ht="31.5" customHeight="1">
      <c r="A106" s="100"/>
      <c r="B106" s="100"/>
      <c r="C106" s="74" t="s">
        <v>121</v>
      </c>
      <c r="D106" s="100"/>
      <c r="E106" s="77"/>
      <c r="F106" s="74" t="s">
        <v>6</v>
      </c>
      <c r="G106" s="77"/>
      <c r="H106" s="77"/>
      <c r="I106" s="77"/>
      <c r="J106" s="77"/>
      <c r="K106" s="77"/>
      <c r="L106" s="77"/>
      <c r="M106" s="77"/>
      <c r="N106" s="77"/>
      <c r="O106" s="77"/>
      <c r="P106" s="74"/>
    </row>
    <row r="107" spans="1:16" ht="18.75" customHeight="1">
      <c r="A107" s="100"/>
      <c r="B107" s="100"/>
      <c r="C107" s="74" t="s">
        <v>73</v>
      </c>
      <c r="D107" s="100"/>
      <c r="E107" s="100" t="s">
        <v>130</v>
      </c>
      <c r="F107" s="74" t="s">
        <v>6</v>
      </c>
      <c r="G107" s="74" t="s">
        <v>6</v>
      </c>
      <c r="H107" s="74">
        <v>0.3</v>
      </c>
      <c r="I107" s="74" t="s">
        <v>109</v>
      </c>
      <c r="J107" s="74">
        <v>0.6</v>
      </c>
      <c r="K107" s="74" t="s">
        <v>109</v>
      </c>
      <c r="L107" s="74">
        <v>0.6</v>
      </c>
      <c r="M107" s="74" t="s">
        <v>109</v>
      </c>
      <c r="N107" s="74">
        <v>0.6</v>
      </c>
      <c r="O107" s="74" t="s">
        <v>109</v>
      </c>
      <c r="P107" s="74">
        <f t="shared" ref="P107:P149" si="22">H107+J107+L107+N107</f>
        <v>2.1</v>
      </c>
    </row>
    <row r="108" spans="1:16" ht="18.75" customHeight="1">
      <c r="A108" s="100"/>
      <c r="B108" s="100"/>
      <c r="C108" s="74" t="s">
        <v>117</v>
      </c>
      <c r="D108" s="100"/>
      <c r="E108" s="100"/>
      <c r="F108" s="74" t="s">
        <v>6</v>
      </c>
      <c r="G108" s="74" t="s">
        <v>6</v>
      </c>
      <c r="H108" s="74">
        <v>0.3</v>
      </c>
      <c r="I108" s="74" t="s">
        <v>109</v>
      </c>
      <c r="J108" s="74">
        <v>0.3</v>
      </c>
      <c r="K108" s="74" t="s">
        <v>109</v>
      </c>
      <c r="L108" s="74">
        <v>0.3</v>
      </c>
      <c r="M108" s="74" t="s">
        <v>109</v>
      </c>
      <c r="N108" s="74">
        <v>0.3</v>
      </c>
      <c r="O108" s="74" t="s">
        <v>109</v>
      </c>
      <c r="P108" s="74">
        <f t="shared" si="22"/>
        <v>1.2</v>
      </c>
    </row>
    <row r="109" spans="1:16" ht="18.75" customHeight="1">
      <c r="A109" s="100"/>
      <c r="B109" s="100"/>
      <c r="C109" s="74" t="s">
        <v>74</v>
      </c>
      <c r="D109" s="100"/>
      <c r="E109" s="100"/>
      <c r="F109" s="74" t="s">
        <v>6</v>
      </c>
      <c r="G109" s="74" t="s">
        <v>6</v>
      </c>
      <c r="H109" s="74">
        <v>0.3</v>
      </c>
      <c r="I109" s="74" t="s">
        <v>109</v>
      </c>
      <c r="J109" s="74">
        <v>0.3</v>
      </c>
      <c r="K109" s="74" t="s">
        <v>109</v>
      </c>
      <c r="L109" s="74">
        <v>0.3</v>
      </c>
      <c r="M109" s="74" t="s">
        <v>109</v>
      </c>
      <c r="N109" s="74">
        <v>0.3</v>
      </c>
      <c r="O109" s="74" t="s">
        <v>109</v>
      </c>
      <c r="P109" s="74">
        <f t="shared" si="22"/>
        <v>1.2</v>
      </c>
    </row>
    <row r="110" spans="1:16" ht="18.75" customHeight="1">
      <c r="A110" s="100"/>
      <c r="B110" s="100"/>
      <c r="C110" s="74" t="s">
        <v>75</v>
      </c>
      <c r="D110" s="100"/>
      <c r="E110" s="100"/>
      <c r="F110" s="74" t="s">
        <v>6</v>
      </c>
      <c r="G110" s="74" t="s">
        <v>6</v>
      </c>
      <c r="H110" s="74">
        <v>0.35</v>
      </c>
      <c r="I110" s="74" t="s">
        <v>109</v>
      </c>
      <c r="J110" s="74">
        <v>0.3</v>
      </c>
      <c r="K110" s="74" t="s">
        <v>109</v>
      </c>
      <c r="L110" s="74">
        <v>0.3</v>
      </c>
      <c r="M110" s="74" t="s">
        <v>109</v>
      </c>
      <c r="N110" s="74">
        <v>0.3</v>
      </c>
      <c r="O110" s="74" t="s">
        <v>109</v>
      </c>
      <c r="P110" s="74">
        <f>H110+J110+L110+N110</f>
        <v>1.25</v>
      </c>
    </row>
    <row r="111" spans="1:16" ht="88.5" customHeight="1">
      <c r="A111" s="74">
        <v>55</v>
      </c>
      <c r="B111" s="74" t="s">
        <v>205</v>
      </c>
      <c r="C111" s="74" t="s">
        <v>418</v>
      </c>
      <c r="D111" s="74" t="s">
        <v>206</v>
      </c>
      <c r="E111" s="74" t="s">
        <v>115</v>
      </c>
      <c r="F111" s="74" t="s">
        <v>6</v>
      </c>
      <c r="G111" s="74" t="s">
        <v>6</v>
      </c>
      <c r="H111" s="74">
        <v>1500</v>
      </c>
      <c r="I111" s="74" t="s">
        <v>109</v>
      </c>
      <c r="J111" s="74">
        <v>1500</v>
      </c>
      <c r="K111" s="74" t="s">
        <v>109</v>
      </c>
      <c r="L111" s="74">
        <v>1500</v>
      </c>
      <c r="M111" s="74" t="s">
        <v>109</v>
      </c>
      <c r="N111" s="74">
        <v>1500</v>
      </c>
      <c r="O111" s="74" t="s">
        <v>109</v>
      </c>
      <c r="P111" s="74">
        <f>H111+J111+L111+N111</f>
        <v>6000</v>
      </c>
    </row>
    <row r="112" spans="1:16" ht="119.25" customHeight="1">
      <c r="A112" s="74">
        <v>56</v>
      </c>
      <c r="B112" s="74" t="s">
        <v>531</v>
      </c>
      <c r="C112" s="74" t="s">
        <v>461</v>
      </c>
      <c r="D112" s="74" t="s">
        <v>208</v>
      </c>
      <c r="E112" s="74" t="s">
        <v>118</v>
      </c>
      <c r="F112" s="74" t="s">
        <v>6</v>
      </c>
      <c r="G112" s="74" t="s">
        <v>6</v>
      </c>
      <c r="H112" s="74">
        <v>6</v>
      </c>
      <c r="I112" s="74" t="s">
        <v>109</v>
      </c>
      <c r="J112" s="74">
        <v>6</v>
      </c>
      <c r="K112" s="74" t="s">
        <v>109</v>
      </c>
      <c r="L112" s="74">
        <v>6</v>
      </c>
      <c r="M112" s="74" t="s">
        <v>109</v>
      </c>
      <c r="N112" s="74">
        <v>6</v>
      </c>
      <c r="O112" s="74" t="s">
        <v>109</v>
      </c>
      <c r="P112" s="74">
        <f t="shared" si="22"/>
        <v>24</v>
      </c>
    </row>
    <row r="113" spans="1:16" ht="60" customHeight="1">
      <c r="A113" s="74">
        <v>57</v>
      </c>
      <c r="B113" s="74" t="s">
        <v>209</v>
      </c>
      <c r="C113" s="74" t="s">
        <v>126</v>
      </c>
      <c r="D113" s="74" t="s">
        <v>210</v>
      </c>
      <c r="E113" s="74" t="s">
        <v>110</v>
      </c>
      <c r="F113" s="74" t="s">
        <v>6</v>
      </c>
      <c r="G113" s="74" t="s">
        <v>6</v>
      </c>
      <c r="H113" s="74">
        <v>4</v>
      </c>
      <c r="I113" s="74" t="s">
        <v>109</v>
      </c>
      <c r="J113" s="74">
        <v>4</v>
      </c>
      <c r="K113" s="74" t="s">
        <v>109</v>
      </c>
      <c r="L113" s="74">
        <v>4</v>
      </c>
      <c r="M113" s="74" t="s">
        <v>109</v>
      </c>
      <c r="N113" s="74">
        <v>4</v>
      </c>
      <c r="O113" s="74" t="s">
        <v>109</v>
      </c>
      <c r="P113" s="74">
        <f t="shared" si="22"/>
        <v>16</v>
      </c>
    </row>
    <row r="114" spans="1:16" ht="110.25">
      <c r="A114" s="74">
        <v>58</v>
      </c>
      <c r="B114" s="74" t="s">
        <v>211</v>
      </c>
      <c r="C114" s="74" t="s">
        <v>131</v>
      </c>
      <c r="D114" s="74" t="s">
        <v>212</v>
      </c>
      <c r="E114" s="74" t="s">
        <v>115</v>
      </c>
      <c r="F114" s="74" t="s">
        <v>6</v>
      </c>
      <c r="G114" s="74" t="s">
        <v>6</v>
      </c>
      <c r="H114" s="74">
        <v>400</v>
      </c>
      <c r="I114" s="74" t="s">
        <v>109</v>
      </c>
      <c r="J114" s="74">
        <v>400</v>
      </c>
      <c r="K114" s="74" t="s">
        <v>109</v>
      </c>
      <c r="L114" s="74">
        <v>400</v>
      </c>
      <c r="M114" s="74" t="s">
        <v>109</v>
      </c>
      <c r="N114" s="74">
        <v>400</v>
      </c>
      <c r="O114" s="74" t="s">
        <v>109</v>
      </c>
      <c r="P114" s="74">
        <f t="shared" si="22"/>
        <v>1600</v>
      </c>
    </row>
    <row r="115" spans="1:16" ht="47.25">
      <c r="A115" s="100">
        <v>59</v>
      </c>
      <c r="B115" s="100" t="s">
        <v>360</v>
      </c>
      <c r="C115" s="74" t="s">
        <v>518</v>
      </c>
      <c r="D115" s="100" t="s">
        <v>214</v>
      </c>
      <c r="E115" s="74" t="s">
        <v>115</v>
      </c>
      <c r="F115" s="74" t="s">
        <v>6</v>
      </c>
      <c r="G115" s="74" t="s">
        <v>6</v>
      </c>
      <c r="H115" s="74">
        <v>200</v>
      </c>
      <c r="I115" s="74" t="s">
        <v>109</v>
      </c>
      <c r="J115" s="74">
        <v>220</v>
      </c>
      <c r="K115" s="74" t="s">
        <v>109</v>
      </c>
      <c r="L115" s="74">
        <v>220</v>
      </c>
      <c r="M115" s="74" t="s">
        <v>109</v>
      </c>
      <c r="N115" s="74">
        <v>220</v>
      </c>
      <c r="O115" s="74" t="s">
        <v>109</v>
      </c>
      <c r="P115" s="74">
        <f t="shared" si="22"/>
        <v>860</v>
      </c>
    </row>
    <row r="116" spans="1:16" ht="26.25" customHeight="1">
      <c r="A116" s="100"/>
      <c r="B116" s="100"/>
      <c r="C116" s="74" t="s">
        <v>73</v>
      </c>
      <c r="D116" s="100"/>
      <c r="E116" s="100" t="s">
        <v>115</v>
      </c>
      <c r="F116" s="74" t="s">
        <v>6</v>
      </c>
      <c r="G116" s="74" t="s">
        <v>6</v>
      </c>
      <c r="H116" s="74">
        <v>50</v>
      </c>
      <c r="I116" s="74" t="s">
        <v>109</v>
      </c>
      <c r="J116" s="74">
        <v>50</v>
      </c>
      <c r="K116" s="74" t="s">
        <v>109</v>
      </c>
      <c r="L116" s="74">
        <v>50</v>
      </c>
      <c r="M116" s="74" t="s">
        <v>109</v>
      </c>
      <c r="N116" s="74">
        <v>50</v>
      </c>
      <c r="O116" s="74" t="s">
        <v>109</v>
      </c>
      <c r="P116" s="74">
        <f t="shared" si="22"/>
        <v>200</v>
      </c>
    </row>
    <row r="117" spans="1:16" ht="26.25" customHeight="1">
      <c r="A117" s="100"/>
      <c r="B117" s="100"/>
      <c r="C117" s="74" t="s">
        <v>117</v>
      </c>
      <c r="D117" s="100"/>
      <c r="E117" s="100"/>
      <c r="F117" s="74" t="s">
        <v>6</v>
      </c>
      <c r="G117" s="74" t="s">
        <v>6</v>
      </c>
      <c r="H117" s="74">
        <v>50</v>
      </c>
      <c r="I117" s="74" t="s">
        <v>109</v>
      </c>
      <c r="J117" s="74">
        <v>50</v>
      </c>
      <c r="K117" s="74" t="s">
        <v>109</v>
      </c>
      <c r="L117" s="74">
        <v>50</v>
      </c>
      <c r="M117" s="74" t="s">
        <v>109</v>
      </c>
      <c r="N117" s="74">
        <v>50</v>
      </c>
      <c r="O117" s="74" t="s">
        <v>109</v>
      </c>
      <c r="P117" s="74">
        <f t="shared" si="22"/>
        <v>200</v>
      </c>
    </row>
    <row r="118" spans="1:16" ht="26.25" customHeight="1">
      <c r="A118" s="100"/>
      <c r="B118" s="100"/>
      <c r="C118" s="74" t="s">
        <v>74</v>
      </c>
      <c r="D118" s="100"/>
      <c r="E118" s="100"/>
      <c r="F118" s="74" t="s">
        <v>6</v>
      </c>
      <c r="G118" s="74" t="s">
        <v>6</v>
      </c>
      <c r="H118" s="74">
        <v>50</v>
      </c>
      <c r="I118" s="74" t="s">
        <v>109</v>
      </c>
      <c r="J118" s="74">
        <v>50</v>
      </c>
      <c r="K118" s="74" t="s">
        <v>109</v>
      </c>
      <c r="L118" s="74">
        <v>50</v>
      </c>
      <c r="M118" s="74" t="s">
        <v>109</v>
      </c>
      <c r="N118" s="74">
        <v>50</v>
      </c>
      <c r="O118" s="74" t="s">
        <v>109</v>
      </c>
      <c r="P118" s="74">
        <f t="shared" si="22"/>
        <v>200</v>
      </c>
    </row>
    <row r="119" spans="1:16" ht="26.25" customHeight="1">
      <c r="A119" s="100"/>
      <c r="B119" s="100"/>
      <c r="C119" s="74" t="s">
        <v>75</v>
      </c>
      <c r="D119" s="100"/>
      <c r="E119" s="100"/>
      <c r="F119" s="74" t="s">
        <v>6</v>
      </c>
      <c r="G119" s="74" t="s">
        <v>6</v>
      </c>
      <c r="H119" s="74">
        <v>70</v>
      </c>
      <c r="I119" s="74" t="s">
        <v>109</v>
      </c>
      <c r="J119" s="74">
        <v>70</v>
      </c>
      <c r="K119" s="74" t="s">
        <v>109</v>
      </c>
      <c r="L119" s="74">
        <v>70</v>
      </c>
      <c r="M119" s="74" t="s">
        <v>109</v>
      </c>
      <c r="N119" s="74">
        <v>70</v>
      </c>
      <c r="O119" s="74" t="s">
        <v>109</v>
      </c>
      <c r="P119" s="74">
        <f t="shared" si="22"/>
        <v>280</v>
      </c>
    </row>
    <row r="120" spans="1:16" ht="99" customHeight="1">
      <c r="A120" s="74">
        <v>60</v>
      </c>
      <c r="B120" s="74" t="s">
        <v>538</v>
      </c>
      <c r="C120" s="74" t="s">
        <v>249</v>
      </c>
      <c r="D120" s="74" t="s">
        <v>250</v>
      </c>
      <c r="E120" s="74" t="s">
        <v>108</v>
      </c>
      <c r="F120" s="74" t="s">
        <v>6</v>
      </c>
      <c r="G120" s="74" t="s">
        <v>6</v>
      </c>
      <c r="H120" s="74">
        <v>100</v>
      </c>
      <c r="I120" s="74" t="s">
        <v>109</v>
      </c>
      <c r="J120" s="74">
        <v>100</v>
      </c>
      <c r="K120" s="74" t="s">
        <v>109</v>
      </c>
      <c r="L120" s="74">
        <v>100</v>
      </c>
      <c r="M120" s="74" t="s">
        <v>109</v>
      </c>
      <c r="N120" s="74">
        <v>100</v>
      </c>
      <c r="O120" s="74" t="s">
        <v>109</v>
      </c>
      <c r="P120" s="74">
        <v>100</v>
      </c>
    </row>
    <row r="121" spans="1:16" ht="31.5" customHeight="1">
      <c r="A121" s="100">
        <v>61</v>
      </c>
      <c r="B121" s="100" t="s">
        <v>216</v>
      </c>
      <c r="C121" s="74" t="s">
        <v>4</v>
      </c>
      <c r="D121" s="100" t="s">
        <v>217</v>
      </c>
      <c r="E121" s="74" t="s">
        <v>115</v>
      </c>
      <c r="F121" s="74" t="s">
        <v>6</v>
      </c>
      <c r="G121" s="74" t="s">
        <v>6</v>
      </c>
      <c r="H121" s="74">
        <f>SUM(H123:H126)</f>
        <v>740</v>
      </c>
      <c r="I121" s="74" t="s">
        <v>109</v>
      </c>
      <c r="J121" s="74">
        <f>SUM(J123:J126)</f>
        <v>1300</v>
      </c>
      <c r="K121" s="74" t="s">
        <v>109</v>
      </c>
      <c r="L121" s="74">
        <f>SUM(L123:L126)</f>
        <v>1300</v>
      </c>
      <c r="M121" s="74" t="s">
        <v>109</v>
      </c>
      <c r="N121" s="74">
        <f>SUM(N123:N126)</f>
        <v>1300</v>
      </c>
      <c r="O121" s="74" t="s">
        <v>109</v>
      </c>
      <c r="P121" s="74">
        <f>H121+J121+L121+N121</f>
        <v>4640</v>
      </c>
    </row>
    <row r="122" spans="1:16" ht="28.5" customHeight="1">
      <c r="A122" s="100"/>
      <c r="B122" s="100"/>
      <c r="C122" s="74" t="s">
        <v>121</v>
      </c>
      <c r="D122" s="100"/>
      <c r="E122" s="100"/>
      <c r="F122" s="100"/>
      <c r="G122" s="100"/>
      <c r="H122" s="100"/>
      <c r="I122" s="100"/>
      <c r="J122" s="100"/>
      <c r="K122" s="100"/>
      <c r="L122" s="100"/>
      <c r="M122" s="100"/>
      <c r="N122" s="100"/>
      <c r="O122" s="100"/>
      <c r="P122" s="100"/>
    </row>
    <row r="123" spans="1:16" ht="28.5" customHeight="1">
      <c r="A123" s="100"/>
      <c r="B123" s="100"/>
      <c r="C123" s="74" t="s">
        <v>73</v>
      </c>
      <c r="D123" s="100"/>
      <c r="E123" s="100" t="s">
        <v>115</v>
      </c>
      <c r="F123" s="74" t="s">
        <v>6</v>
      </c>
      <c r="G123" s="74" t="s">
        <v>6</v>
      </c>
      <c r="H123" s="74">
        <v>150</v>
      </c>
      <c r="I123" s="74" t="s">
        <v>109</v>
      </c>
      <c r="J123" s="74">
        <v>150</v>
      </c>
      <c r="K123" s="74" t="s">
        <v>109</v>
      </c>
      <c r="L123" s="74">
        <v>150</v>
      </c>
      <c r="M123" s="74" t="s">
        <v>109</v>
      </c>
      <c r="N123" s="74">
        <v>150</v>
      </c>
      <c r="O123" s="74" t="s">
        <v>109</v>
      </c>
      <c r="P123" s="74">
        <f t="shared" si="22"/>
        <v>600</v>
      </c>
    </row>
    <row r="124" spans="1:16" ht="28.5" customHeight="1">
      <c r="A124" s="100"/>
      <c r="B124" s="100"/>
      <c r="C124" s="74" t="s">
        <v>117</v>
      </c>
      <c r="D124" s="100"/>
      <c r="E124" s="100"/>
      <c r="F124" s="74" t="s">
        <v>6</v>
      </c>
      <c r="G124" s="74" t="s">
        <v>6</v>
      </c>
      <c r="H124" s="74">
        <v>150</v>
      </c>
      <c r="I124" s="74" t="s">
        <v>109</v>
      </c>
      <c r="J124" s="74">
        <v>150</v>
      </c>
      <c r="K124" s="74" t="s">
        <v>109</v>
      </c>
      <c r="L124" s="74">
        <v>150</v>
      </c>
      <c r="M124" s="74" t="s">
        <v>109</v>
      </c>
      <c r="N124" s="74">
        <v>150</v>
      </c>
      <c r="O124" s="74" t="s">
        <v>109</v>
      </c>
      <c r="P124" s="74">
        <f t="shared" si="22"/>
        <v>600</v>
      </c>
    </row>
    <row r="125" spans="1:16" ht="28.5" customHeight="1">
      <c r="A125" s="100"/>
      <c r="B125" s="100"/>
      <c r="C125" s="74" t="s">
        <v>74</v>
      </c>
      <c r="D125" s="100"/>
      <c r="E125" s="100"/>
      <c r="F125" s="74" t="s">
        <v>6</v>
      </c>
      <c r="G125" s="74" t="s">
        <v>6</v>
      </c>
      <c r="H125" s="74">
        <v>200</v>
      </c>
      <c r="I125" s="74" t="s">
        <v>109</v>
      </c>
      <c r="J125" s="74">
        <v>250</v>
      </c>
      <c r="K125" s="74" t="s">
        <v>109</v>
      </c>
      <c r="L125" s="74">
        <f>J125</f>
        <v>250</v>
      </c>
      <c r="M125" s="74" t="s">
        <v>109</v>
      </c>
      <c r="N125" s="74">
        <f>L125</f>
        <v>250</v>
      </c>
      <c r="O125" s="74" t="s">
        <v>109</v>
      </c>
      <c r="P125" s="74">
        <f t="shared" si="22"/>
        <v>950</v>
      </c>
    </row>
    <row r="126" spans="1:16" ht="28.5" customHeight="1">
      <c r="A126" s="100"/>
      <c r="B126" s="100"/>
      <c r="C126" s="74" t="s">
        <v>75</v>
      </c>
      <c r="D126" s="100"/>
      <c r="E126" s="100"/>
      <c r="F126" s="74" t="s">
        <v>6</v>
      </c>
      <c r="G126" s="74" t="s">
        <v>6</v>
      </c>
      <c r="H126" s="74">
        <v>240</v>
      </c>
      <c r="I126" s="74" t="s">
        <v>109</v>
      </c>
      <c r="J126" s="74">
        <v>750</v>
      </c>
      <c r="K126" s="74" t="s">
        <v>109</v>
      </c>
      <c r="L126" s="74">
        <v>750</v>
      </c>
      <c r="M126" s="74" t="s">
        <v>109</v>
      </c>
      <c r="N126" s="74">
        <f>J126</f>
        <v>750</v>
      </c>
      <c r="O126" s="74" t="s">
        <v>109</v>
      </c>
      <c r="P126" s="74">
        <f t="shared" si="22"/>
        <v>2490</v>
      </c>
    </row>
    <row r="127" spans="1:16" ht="31.5" customHeight="1">
      <c r="A127" s="100">
        <v>62</v>
      </c>
      <c r="B127" s="100" t="s">
        <v>293</v>
      </c>
      <c r="C127" s="74" t="s">
        <v>132</v>
      </c>
      <c r="D127" s="100" t="s">
        <v>218</v>
      </c>
      <c r="E127" s="74" t="s">
        <v>110</v>
      </c>
      <c r="F127" s="74" t="s">
        <v>6</v>
      </c>
      <c r="G127" s="74" t="s">
        <v>6</v>
      </c>
      <c r="H127" s="74">
        <f>SUM(H129:H132)</f>
        <v>56</v>
      </c>
      <c r="I127" s="74" t="s">
        <v>109</v>
      </c>
      <c r="J127" s="74">
        <f>SUM(J129:J132)</f>
        <v>56</v>
      </c>
      <c r="K127" s="74" t="s">
        <v>109</v>
      </c>
      <c r="L127" s="74">
        <f>SUM(L129:L132)</f>
        <v>56</v>
      </c>
      <c r="M127" s="74" t="s">
        <v>109</v>
      </c>
      <c r="N127" s="74">
        <f>SUM(N129:N132)</f>
        <v>56</v>
      </c>
      <c r="O127" s="74" t="s">
        <v>109</v>
      </c>
      <c r="P127" s="74">
        <f>H127+J127+L127+N127</f>
        <v>224</v>
      </c>
    </row>
    <row r="128" spans="1:16" ht="15.75" customHeight="1">
      <c r="A128" s="100"/>
      <c r="B128" s="100"/>
      <c r="C128" s="74" t="s">
        <v>121</v>
      </c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  <c r="O128" s="100"/>
      <c r="P128" s="100"/>
    </row>
    <row r="129" spans="1:16" ht="25.5" customHeight="1">
      <c r="A129" s="100"/>
      <c r="B129" s="100"/>
      <c r="C129" s="74" t="s">
        <v>73</v>
      </c>
      <c r="D129" s="100"/>
      <c r="E129" s="100" t="s">
        <v>110</v>
      </c>
      <c r="F129" s="74" t="s">
        <v>6</v>
      </c>
      <c r="G129" s="74" t="s">
        <v>6</v>
      </c>
      <c r="H129" s="74">
        <v>15</v>
      </c>
      <c r="I129" s="74" t="s">
        <v>109</v>
      </c>
      <c r="J129" s="74">
        <v>15</v>
      </c>
      <c r="K129" s="74" t="s">
        <v>109</v>
      </c>
      <c r="L129" s="74">
        <v>15</v>
      </c>
      <c r="M129" s="74" t="s">
        <v>109</v>
      </c>
      <c r="N129" s="74">
        <v>15</v>
      </c>
      <c r="O129" s="74" t="s">
        <v>109</v>
      </c>
      <c r="P129" s="74">
        <f t="shared" si="22"/>
        <v>60</v>
      </c>
    </row>
    <row r="130" spans="1:16" ht="25.5" customHeight="1">
      <c r="A130" s="100"/>
      <c r="B130" s="100"/>
      <c r="C130" s="74" t="s">
        <v>117</v>
      </c>
      <c r="D130" s="100"/>
      <c r="E130" s="100"/>
      <c r="F130" s="74" t="s">
        <v>6</v>
      </c>
      <c r="G130" s="74" t="s">
        <v>6</v>
      </c>
      <c r="H130" s="74">
        <v>15</v>
      </c>
      <c r="I130" s="74" t="s">
        <v>109</v>
      </c>
      <c r="J130" s="74">
        <v>15</v>
      </c>
      <c r="K130" s="74" t="s">
        <v>109</v>
      </c>
      <c r="L130" s="74">
        <v>15</v>
      </c>
      <c r="M130" s="74" t="s">
        <v>109</v>
      </c>
      <c r="N130" s="74">
        <v>15</v>
      </c>
      <c r="O130" s="74" t="s">
        <v>109</v>
      </c>
      <c r="P130" s="74">
        <f t="shared" si="22"/>
        <v>60</v>
      </c>
    </row>
    <row r="131" spans="1:16" ht="25.5" customHeight="1">
      <c r="A131" s="100"/>
      <c r="B131" s="100"/>
      <c r="C131" s="74" t="s">
        <v>74</v>
      </c>
      <c r="D131" s="100"/>
      <c r="E131" s="100"/>
      <c r="F131" s="74" t="s">
        <v>6</v>
      </c>
      <c r="G131" s="74" t="s">
        <v>6</v>
      </c>
      <c r="H131" s="74">
        <v>15</v>
      </c>
      <c r="I131" s="74" t="s">
        <v>109</v>
      </c>
      <c r="J131" s="74">
        <v>15</v>
      </c>
      <c r="K131" s="74" t="s">
        <v>109</v>
      </c>
      <c r="L131" s="74">
        <v>15</v>
      </c>
      <c r="M131" s="74" t="s">
        <v>109</v>
      </c>
      <c r="N131" s="74">
        <v>15</v>
      </c>
      <c r="O131" s="74" t="s">
        <v>109</v>
      </c>
      <c r="P131" s="74">
        <f t="shared" si="22"/>
        <v>60</v>
      </c>
    </row>
    <row r="132" spans="1:16" ht="25.5" customHeight="1">
      <c r="A132" s="100"/>
      <c r="B132" s="100"/>
      <c r="C132" s="74" t="s">
        <v>75</v>
      </c>
      <c r="D132" s="100"/>
      <c r="E132" s="100"/>
      <c r="F132" s="74" t="s">
        <v>6</v>
      </c>
      <c r="G132" s="74" t="s">
        <v>6</v>
      </c>
      <c r="H132" s="74">
        <v>11</v>
      </c>
      <c r="I132" s="74" t="s">
        <v>109</v>
      </c>
      <c r="J132" s="74">
        <f>H132</f>
        <v>11</v>
      </c>
      <c r="K132" s="74" t="s">
        <v>109</v>
      </c>
      <c r="L132" s="74">
        <f>H132</f>
        <v>11</v>
      </c>
      <c r="M132" s="74" t="s">
        <v>109</v>
      </c>
      <c r="N132" s="74">
        <f>J132</f>
        <v>11</v>
      </c>
      <c r="O132" s="74" t="s">
        <v>109</v>
      </c>
      <c r="P132" s="74">
        <f t="shared" si="22"/>
        <v>44</v>
      </c>
    </row>
    <row r="133" spans="1:16" ht="63">
      <c r="A133" s="74">
        <v>63</v>
      </c>
      <c r="B133" s="74" t="s">
        <v>219</v>
      </c>
      <c r="C133" s="74" t="s">
        <v>252</v>
      </c>
      <c r="D133" s="74" t="s">
        <v>281</v>
      </c>
      <c r="E133" s="74" t="s">
        <v>110</v>
      </c>
      <c r="F133" s="74" t="s">
        <v>6</v>
      </c>
      <c r="G133" s="74" t="s">
        <v>6</v>
      </c>
      <c r="H133" s="74">
        <v>4</v>
      </c>
      <c r="I133" s="74" t="s">
        <v>109</v>
      </c>
      <c r="J133" s="74">
        <v>9</v>
      </c>
      <c r="K133" s="74" t="s">
        <v>109</v>
      </c>
      <c r="L133" s="74">
        <v>9</v>
      </c>
      <c r="M133" s="74" t="s">
        <v>109</v>
      </c>
      <c r="N133" s="74">
        <v>9</v>
      </c>
      <c r="O133" s="74" t="s">
        <v>109</v>
      </c>
      <c r="P133" s="74">
        <f t="shared" si="22"/>
        <v>31</v>
      </c>
    </row>
    <row r="134" spans="1:16" ht="47.25">
      <c r="A134" s="74">
        <v>64</v>
      </c>
      <c r="B134" s="74" t="s">
        <v>220</v>
      </c>
      <c r="C134" s="74" t="s">
        <v>253</v>
      </c>
      <c r="D134" s="74" t="s">
        <v>254</v>
      </c>
      <c r="E134" s="74" t="s">
        <v>110</v>
      </c>
      <c r="F134" s="74" t="s">
        <v>6</v>
      </c>
      <c r="G134" s="74" t="s">
        <v>6</v>
      </c>
      <c r="H134" s="74">
        <v>0</v>
      </c>
      <c r="I134" s="74" t="s">
        <v>109</v>
      </c>
      <c r="J134" s="74">
        <v>0</v>
      </c>
      <c r="K134" s="74" t="s">
        <v>109</v>
      </c>
      <c r="L134" s="74">
        <v>0</v>
      </c>
      <c r="M134" s="74" t="s">
        <v>109</v>
      </c>
      <c r="N134" s="74">
        <v>0</v>
      </c>
      <c r="O134" s="74" t="s">
        <v>109</v>
      </c>
      <c r="P134" s="74">
        <f t="shared" si="22"/>
        <v>0</v>
      </c>
    </row>
    <row r="135" spans="1:16" ht="31.5">
      <c r="A135" s="74">
        <v>65</v>
      </c>
      <c r="B135" s="74" t="s">
        <v>221</v>
      </c>
      <c r="C135" s="74" t="s">
        <v>133</v>
      </c>
      <c r="D135" s="74" t="s">
        <v>222</v>
      </c>
      <c r="E135" s="74" t="s">
        <v>110</v>
      </c>
      <c r="F135" s="74" t="s">
        <v>6</v>
      </c>
      <c r="G135" s="74" t="s">
        <v>6</v>
      </c>
      <c r="H135" s="74">
        <v>0</v>
      </c>
      <c r="I135" s="74">
        <v>0</v>
      </c>
      <c r="J135" s="74">
        <v>0</v>
      </c>
      <c r="K135" s="74">
        <v>0</v>
      </c>
      <c r="L135" s="74">
        <v>0</v>
      </c>
      <c r="M135" s="74">
        <v>0</v>
      </c>
      <c r="N135" s="74">
        <v>0</v>
      </c>
      <c r="O135" s="74">
        <v>0</v>
      </c>
      <c r="P135" s="74">
        <f t="shared" si="22"/>
        <v>0</v>
      </c>
    </row>
    <row r="136" spans="1:16" ht="126">
      <c r="A136" s="74">
        <v>66</v>
      </c>
      <c r="B136" s="79" t="s">
        <v>515</v>
      </c>
      <c r="C136" s="74" t="s">
        <v>280</v>
      </c>
      <c r="D136" s="74" t="s">
        <v>463</v>
      </c>
      <c r="E136" s="74" t="s">
        <v>110</v>
      </c>
      <c r="F136" s="74" t="s">
        <v>6</v>
      </c>
      <c r="G136" s="74" t="s">
        <v>6</v>
      </c>
      <c r="H136" s="74">
        <v>100</v>
      </c>
      <c r="I136" s="74">
        <v>50</v>
      </c>
      <c r="J136" s="74">
        <v>100</v>
      </c>
      <c r="K136" s="74">
        <v>50</v>
      </c>
      <c r="L136" s="74">
        <v>100</v>
      </c>
      <c r="M136" s="74">
        <v>50</v>
      </c>
      <c r="N136" s="74">
        <v>100</v>
      </c>
      <c r="O136" s="74">
        <v>50</v>
      </c>
      <c r="P136" s="74">
        <f t="shared" si="22"/>
        <v>400</v>
      </c>
    </row>
    <row r="137" spans="1:16" ht="63">
      <c r="A137" s="74">
        <v>67</v>
      </c>
      <c r="B137" s="74" t="s">
        <v>265</v>
      </c>
      <c r="C137" s="74" t="s">
        <v>25</v>
      </c>
      <c r="D137" s="74" t="s">
        <v>223</v>
      </c>
      <c r="E137" s="74" t="s">
        <v>115</v>
      </c>
      <c r="F137" s="74" t="s">
        <v>6</v>
      </c>
      <c r="G137" s="74" t="s">
        <v>6</v>
      </c>
      <c r="H137" s="74">
        <v>400</v>
      </c>
      <c r="I137" s="74" t="s">
        <v>109</v>
      </c>
      <c r="J137" s="74">
        <v>400</v>
      </c>
      <c r="K137" s="74" t="s">
        <v>109</v>
      </c>
      <c r="L137" s="74">
        <v>400</v>
      </c>
      <c r="M137" s="74" t="s">
        <v>109</v>
      </c>
      <c r="N137" s="74">
        <v>400</v>
      </c>
      <c r="O137" s="74" t="s">
        <v>109</v>
      </c>
      <c r="P137" s="74">
        <f t="shared" si="22"/>
        <v>1600</v>
      </c>
    </row>
    <row r="138" spans="1:16" ht="63">
      <c r="A138" s="74">
        <v>68</v>
      </c>
      <c r="B138" s="74" t="s">
        <v>541</v>
      </c>
      <c r="C138" s="74" t="s">
        <v>266</v>
      </c>
      <c r="D138" s="74" t="s">
        <v>267</v>
      </c>
      <c r="E138" s="74" t="s">
        <v>115</v>
      </c>
      <c r="F138" s="74" t="s">
        <v>6</v>
      </c>
      <c r="G138" s="74" t="s">
        <v>6</v>
      </c>
      <c r="H138" s="74">
        <v>100</v>
      </c>
      <c r="I138" s="74" t="s">
        <v>109</v>
      </c>
      <c r="J138" s="74">
        <v>100</v>
      </c>
      <c r="K138" s="74" t="s">
        <v>109</v>
      </c>
      <c r="L138" s="74">
        <v>100</v>
      </c>
      <c r="M138" s="74" t="s">
        <v>109</v>
      </c>
      <c r="N138" s="74">
        <v>100</v>
      </c>
      <c r="O138" s="74" t="s">
        <v>109</v>
      </c>
      <c r="P138" s="74">
        <f t="shared" si="22"/>
        <v>400</v>
      </c>
    </row>
    <row r="139" spans="1:16" ht="126">
      <c r="A139" s="74">
        <v>69</v>
      </c>
      <c r="B139" s="74" t="s">
        <v>225</v>
      </c>
      <c r="C139" s="74" t="s">
        <v>127</v>
      </c>
      <c r="D139" s="74" t="s">
        <v>268</v>
      </c>
      <c r="E139" s="74" t="s">
        <v>115</v>
      </c>
      <c r="F139" s="74" t="s">
        <v>6</v>
      </c>
      <c r="G139" s="74" t="s">
        <v>6</v>
      </c>
      <c r="H139" s="74">
        <v>150</v>
      </c>
      <c r="I139" s="74" t="s">
        <v>109</v>
      </c>
      <c r="J139" s="74">
        <v>150</v>
      </c>
      <c r="K139" s="74" t="s">
        <v>109</v>
      </c>
      <c r="L139" s="74">
        <v>150</v>
      </c>
      <c r="M139" s="74" t="s">
        <v>109</v>
      </c>
      <c r="N139" s="74">
        <v>150</v>
      </c>
      <c r="O139" s="74" t="s">
        <v>109</v>
      </c>
      <c r="P139" s="74">
        <f t="shared" si="22"/>
        <v>600</v>
      </c>
    </row>
    <row r="140" spans="1:16" ht="78.75">
      <c r="A140" s="74">
        <v>70</v>
      </c>
      <c r="B140" s="74" t="s">
        <v>269</v>
      </c>
      <c r="C140" s="74" t="s">
        <v>270</v>
      </c>
      <c r="D140" s="74" t="s">
        <v>271</v>
      </c>
      <c r="E140" s="74" t="s">
        <v>118</v>
      </c>
      <c r="F140" s="74" t="s">
        <v>6</v>
      </c>
      <c r="G140" s="74" t="s">
        <v>6</v>
      </c>
      <c r="H140" s="74">
        <v>36</v>
      </c>
      <c r="I140" s="74" t="s">
        <v>109</v>
      </c>
      <c r="J140" s="74">
        <v>20</v>
      </c>
      <c r="K140" s="74" t="s">
        <v>109</v>
      </c>
      <c r="L140" s="74">
        <v>20</v>
      </c>
      <c r="M140" s="74" t="s">
        <v>109</v>
      </c>
      <c r="N140" s="74">
        <v>20</v>
      </c>
      <c r="O140" s="74" t="s">
        <v>109</v>
      </c>
      <c r="P140" s="74">
        <f t="shared" si="22"/>
        <v>96</v>
      </c>
    </row>
    <row r="141" spans="1:16" ht="78.75">
      <c r="A141" s="74">
        <v>71</v>
      </c>
      <c r="B141" s="74" t="s">
        <v>272</v>
      </c>
      <c r="C141" s="74" t="s">
        <v>270</v>
      </c>
      <c r="D141" s="74" t="s">
        <v>542</v>
      </c>
      <c r="E141" s="74" t="s">
        <v>118</v>
      </c>
      <c r="F141" s="74" t="s">
        <v>6</v>
      </c>
      <c r="G141" s="74" t="s">
        <v>6</v>
      </c>
      <c r="H141" s="74">
        <v>8</v>
      </c>
      <c r="I141" s="74" t="s">
        <v>109</v>
      </c>
      <c r="J141" s="74">
        <v>3</v>
      </c>
      <c r="K141" s="74" t="s">
        <v>109</v>
      </c>
      <c r="L141" s="74">
        <v>3</v>
      </c>
      <c r="M141" s="74" t="s">
        <v>109</v>
      </c>
      <c r="N141" s="74">
        <v>3</v>
      </c>
      <c r="O141" s="74" t="s">
        <v>109</v>
      </c>
      <c r="P141" s="74">
        <f t="shared" si="22"/>
        <v>17</v>
      </c>
    </row>
    <row r="142" spans="1:16" ht="94.5">
      <c r="A142" s="74">
        <v>72</v>
      </c>
      <c r="B142" s="74" t="s">
        <v>226</v>
      </c>
      <c r="C142" s="74" t="s">
        <v>134</v>
      </c>
      <c r="D142" s="74" t="s">
        <v>227</v>
      </c>
      <c r="E142" s="74" t="s">
        <v>115</v>
      </c>
      <c r="F142" s="74" t="s">
        <v>6</v>
      </c>
      <c r="G142" s="74" t="s">
        <v>6</v>
      </c>
      <c r="H142" s="74">
        <v>198</v>
      </c>
      <c r="I142" s="74" t="s">
        <v>109</v>
      </c>
      <c r="J142" s="74">
        <v>80</v>
      </c>
      <c r="K142" s="74" t="s">
        <v>109</v>
      </c>
      <c r="L142" s="74">
        <v>80</v>
      </c>
      <c r="M142" s="74" t="s">
        <v>109</v>
      </c>
      <c r="N142" s="74">
        <f>J142</f>
        <v>80</v>
      </c>
      <c r="O142" s="74" t="s">
        <v>109</v>
      </c>
      <c r="P142" s="74">
        <f t="shared" si="22"/>
        <v>438</v>
      </c>
    </row>
    <row r="143" spans="1:16" ht="110.25">
      <c r="A143" s="74">
        <v>73</v>
      </c>
      <c r="B143" s="74" t="s">
        <v>464</v>
      </c>
      <c r="C143" s="74" t="s">
        <v>135</v>
      </c>
      <c r="D143" s="74" t="s">
        <v>229</v>
      </c>
      <c r="E143" s="74" t="s">
        <v>110</v>
      </c>
      <c r="F143" s="74" t="s">
        <v>6</v>
      </c>
      <c r="G143" s="74" t="s">
        <v>6</v>
      </c>
      <c r="H143" s="74">
        <v>222</v>
      </c>
      <c r="I143" s="74" t="s">
        <v>109</v>
      </c>
      <c r="J143" s="74">
        <v>190</v>
      </c>
      <c r="K143" s="74" t="s">
        <v>109</v>
      </c>
      <c r="L143" s="74">
        <v>95</v>
      </c>
      <c r="M143" s="74" t="s">
        <v>109</v>
      </c>
      <c r="N143" s="74">
        <v>95</v>
      </c>
      <c r="O143" s="74" t="s">
        <v>109</v>
      </c>
      <c r="P143" s="74">
        <f>H143+J143+L143+N143</f>
        <v>602</v>
      </c>
    </row>
    <row r="144" spans="1:16" ht="110.25">
      <c r="A144" s="74">
        <v>74</v>
      </c>
      <c r="B144" s="74" t="s">
        <v>230</v>
      </c>
      <c r="C144" s="74" t="s">
        <v>273</v>
      </c>
      <c r="D144" s="74" t="s">
        <v>231</v>
      </c>
      <c r="E144" s="74" t="s">
        <v>108</v>
      </c>
      <c r="F144" s="74" t="s">
        <v>6</v>
      </c>
      <c r="G144" s="74" t="s">
        <v>6</v>
      </c>
      <c r="H144" s="74">
        <v>100</v>
      </c>
      <c r="I144" s="74" t="s">
        <v>109</v>
      </c>
      <c r="J144" s="74">
        <v>100</v>
      </c>
      <c r="K144" s="74" t="s">
        <v>109</v>
      </c>
      <c r="L144" s="74">
        <v>100</v>
      </c>
      <c r="M144" s="74" t="s">
        <v>109</v>
      </c>
      <c r="N144" s="74">
        <v>100</v>
      </c>
      <c r="O144" s="74" t="s">
        <v>109</v>
      </c>
      <c r="P144" s="74">
        <f>N144</f>
        <v>100</v>
      </c>
    </row>
    <row r="145" spans="1:16" ht="94.5">
      <c r="A145" s="74">
        <v>75</v>
      </c>
      <c r="B145" s="74" t="s">
        <v>543</v>
      </c>
      <c r="C145" s="74" t="s">
        <v>274</v>
      </c>
      <c r="D145" s="74" t="s">
        <v>448</v>
      </c>
      <c r="E145" s="74" t="s">
        <v>110</v>
      </c>
      <c r="F145" s="74" t="s">
        <v>6</v>
      </c>
      <c r="G145" s="74" t="s">
        <v>6</v>
      </c>
      <c r="H145" s="74">
        <v>65</v>
      </c>
      <c r="I145" s="74" t="s">
        <v>109</v>
      </c>
      <c r="J145" s="74">
        <v>60</v>
      </c>
      <c r="K145" s="74" t="s">
        <v>109</v>
      </c>
      <c r="L145" s="74">
        <v>60</v>
      </c>
      <c r="M145" s="74" t="s">
        <v>109</v>
      </c>
      <c r="N145" s="74">
        <v>60</v>
      </c>
      <c r="O145" s="74" t="s">
        <v>109</v>
      </c>
      <c r="P145" s="74">
        <f t="shared" si="22"/>
        <v>245</v>
      </c>
    </row>
    <row r="146" spans="1:16" ht="110.25">
      <c r="A146" s="74">
        <v>76</v>
      </c>
      <c r="B146" s="74" t="s">
        <v>233</v>
      </c>
      <c r="C146" s="74" t="s">
        <v>136</v>
      </c>
      <c r="D146" s="74" t="s">
        <v>449</v>
      </c>
      <c r="E146" s="74" t="s">
        <v>108</v>
      </c>
      <c r="F146" s="74" t="s">
        <v>6</v>
      </c>
      <c r="G146" s="74" t="s">
        <v>6</v>
      </c>
      <c r="H146" s="74">
        <v>100</v>
      </c>
      <c r="I146" s="74" t="s">
        <v>109</v>
      </c>
      <c r="J146" s="74">
        <v>100</v>
      </c>
      <c r="K146" s="74" t="s">
        <v>109</v>
      </c>
      <c r="L146" s="74">
        <v>100</v>
      </c>
      <c r="M146" s="74" t="s">
        <v>109</v>
      </c>
      <c r="N146" s="74">
        <v>100</v>
      </c>
      <c r="O146" s="74" t="s">
        <v>109</v>
      </c>
      <c r="P146" s="74">
        <f>N146</f>
        <v>100</v>
      </c>
    </row>
    <row r="147" spans="1:16" ht="94.5">
      <c r="A147" s="74">
        <v>77</v>
      </c>
      <c r="B147" s="74" t="s">
        <v>234</v>
      </c>
      <c r="C147" s="74" t="s">
        <v>136</v>
      </c>
      <c r="D147" s="74" t="s">
        <v>243</v>
      </c>
      <c r="E147" s="74" t="s">
        <v>110</v>
      </c>
      <c r="F147" s="74" t="s">
        <v>6</v>
      </c>
      <c r="G147" s="74" t="s">
        <v>6</v>
      </c>
      <c r="H147" s="74">
        <v>2</v>
      </c>
      <c r="I147" s="74" t="s">
        <v>109</v>
      </c>
      <c r="J147" s="74">
        <v>2</v>
      </c>
      <c r="K147" s="74" t="s">
        <v>109</v>
      </c>
      <c r="L147" s="74">
        <v>2</v>
      </c>
      <c r="M147" s="74" t="s">
        <v>109</v>
      </c>
      <c r="N147" s="74">
        <v>2</v>
      </c>
      <c r="O147" s="74" t="s">
        <v>109</v>
      </c>
      <c r="P147" s="74">
        <f t="shared" si="22"/>
        <v>8</v>
      </c>
    </row>
    <row r="148" spans="1:16" ht="110.25">
      <c r="A148" s="74">
        <v>78</v>
      </c>
      <c r="B148" s="74" t="s">
        <v>235</v>
      </c>
      <c r="C148" s="74" t="s">
        <v>134</v>
      </c>
      <c r="D148" s="74" t="s">
        <v>478</v>
      </c>
      <c r="E148" s="74" t="s">
        <v>108</v>
      </c>
      <c r="F148" s="74" t="s">
        <v>6</v>
      </c>
      <c r="G148" s="74" t="s">
        <v>6</v>
      </c>
      <c r="H148" s="74">
        <v>100</v>
      </c>
      <c r="I148" s="74" t="s">
        <v>109</v>
      </c>
      <c r="J148" s="74">
        <v>100</v>
      </c>
      <c r="K148" s="74" t="s">
        <v>109</v>
      </c>
      <c r="L148" s="74">
        <v>100</v>
      </c>
      <c r="M148" s="74" t="s">
        <v>109</v>
      </c>
      <c r="N148" s="74">
        <v>100</v>
      </c>
      <c r="O148" s="74" t="s">
        <v>109</v>
      </c>
      <c r="P148" s="74">
        <v>100</v>
      </c>
    </row>
    <row r="149" spans="1:16" ht="30.75" customHeight="1">
      <c r="A149" s="100">
        <v>79</v>
      </c>
      <c r="B149" s="100" t="s">
        <v>236</v>
      </c>
      <c r="C149" s="74" t="s">
        <v>4</v>
      </c>
      <c r="D149" s="100" t="s">
        <v>237</v>
      </c>
      <c r="E149" s="74" t="s">
        <v>110</v>
      </c>
      <c r="F149" s="74" t="s">
        <v>6</v>
      </c>
      <c r="G149" s="74" t="s">
        <v>6</v>
      </c>
      <c r="H149" s="74">
        <f>SUM(H151:H154)</f>
        <v>1009</v>
      </c>
      <c r="I149" s="74" t="s">
        <v>109</v>
      </c>
      <c r="J149" s="74">
        <f>SUM(J151:J154)</f>
        <v>1126</v>
      </c>
      <c r="K149" s="74" t="s">
        <v>109</v>
      </c>
      <c r="L149" s="74">
        <f>SUM(L151:L154)</f>
        <v>1126</v>
      </c>
      <c r="M149" s="74" t="s">
        <v>109</v>
      </c>
      <c r="N149" s="74">
        <f>SUM(N151:N154)</f>
        <v>1126</v>
      </c>
      <c r="O149" s="74" t="s">
        <v>109</v>
      </c>
      <c r="P149" s="74">
        <f t="shared" si="22"/>
        <v>4387</v>
      </c>
    </row>
    <row r="150" spans="1:16" ht="17.25" customHeight="1">
      <c r="A150" s="100"/>
      <c r="B150" s="100"/>
      <c r="C150" s="74" t="s">
        <v>121</v>
      </c>
      <c r="D150" s="100"/>
      <c r="E150" s="100"/>
      <c r="F150" s="100"/>
      <c r="G150" s="100"/>
      <c r="H150" s="100"/>
      <c r="I150" s="100"/>
      <c r="J150" s="100"/>
      <c r="K150" s="100"/>
      <c r="L150" s="100"/>
      <c r="M150" s="100"/>
      <c r="N150" s="100"/>
      <c r="O150" s="100"/>
      <c r="P150" s="100"/>
    </row>
    <row r="151" spans="1:16" ht="24.75" customHeight="1">
      <c r="A151" s="100"/>
      <c r="B151" s="100"/>
      <c r="C151" s="74" t="s">
        <v>73</v>
      </c>
      <c r="D151" s="100"/>
      <c r="E151" s="100" t="s">
        <v>110</v>
      </c>
      <c r="F151" s="74" t="s">
        <v>6</v>
      </c>
      <c r="G151" s="74" t="s">
        <v>6</v>
      </c>
      <c r="H151" s="74">
        <v>2</v>
      </c>
      <c r="I151" s="74" t="s">
        <v>109</v>
      </c>
      <c r="J151" s="74">
        <v>120</v>
      </c>
      <c r="K151" s="74" t="s">
        <v>109</v>
      </c>
      <c r="L151" s="74">
        <v>120</v>
      </c>
      <c r="M151" s="74" t="s">
        <v>109</v>
      </c>
      <c r="N151" s="74">
        <v>120</v>
      </c>
      <c r="O151" s="74" t="s">
        <v>109</v>
      </c>
      <c r="P151" s="74">
        <f>H151+J151+L151+N151</f>
        <v>362</v>
      </c>
    </row>
    <row r="152" spans="1:16" ht="24.75" customHeight="1">
      <c r="A152" s="100"/>
      <c r="B152" s="100"/>
      <c r="C152" s="74" t="s">
        <v>117</v>
      </c>
      <c r="D152" s="100"/>
      <c r="E152" s="100"/>
      <c r="F152" s="74" t="s">
        <v>6</v>
      </c>
      <c r="G152" s="74" t="s">
        <v>6</v>
      </c>
      <c r="H152" s="74">
        <v>2</v>
      </c>
      <c r="I152" s="74" t="s">
        <v>109</v>
      </c>
      <c r="J152" s="74">
        <v>2</v>
      </c>
      <c r="K152" s="74" t="s">
        <v>109</v>
      </c>
      <c r="L152" s="74">
        <v>2</v>
      </c>
      <c r="M152" s="74" t="s">
        <v>109</v>
      </c>
      <c r="N152" s="74">
        <v>2</v>
      </c>
      <c r="O152" s="74" t="s">
        <v>109</v>
      </c>
      <c r="P152" s="74">
        <f>H152+J152+L152+N152</f>
        <v>8</v>
      </c>
    </row>
    <row r="153" spans="1:16" ht="24.75" customHeight="1">
      <c r="A153" s="100"/>
      <c r="B153" s="100"/>
      <c r="C153" s="74" t="s">
        <v>74</v>
      </c>
      <c r="D153" s="100"/>
      <c r="E153" s="100"/>
      <c r="F153" s="74" t="s">
        <v>6</v>
      </c>
      <c r="G153" s="74" t="s">
        <v>6</v>
      </c>
      <c r="H153" s="74">
        <v>1003</v>
      </c>
      <c r="I153" s="74" t="s">
        <v>109</v>
      </c>
      <c r="J153" s="91">
        <v>1002</v>
      </c>
      <c r="K153" s="91" t="s">
        <v>109</v>
      </c>
      <c r="L153" s="91">
        <v>1002</v>
      </c>
      <c r="M153" s="91" t="s">
        <v>109</v>
      </c>
      <c r="N153" s="91">
        <v>1002</v>
      </c>
      <c r="O153" s="74" t="s">
        <v>109</v>
      </c>
      <c r="P153" s="74">
        <f>H153+J153+L153+N153</f>
        <v>4009</v>
      </c>
    </row>
    <row r="154" spans="1:16" ht="24.75" customHeight="1">
      <c r="A154" s="100"/>
      <c r="B154" s="100"/>
      <c r="C154" s="74" t="s">
        <v>75</v>
      </c>
      <c r="D154" s="100"/>
      <c r="E154" s="100"/>
      <c r="F154" s="74" t="s">
        <v>6</v>
      </c>
      <c r="G154" s="74" t="s">
        <v>6</v>
      </c>
      <c r="H154" s="74">
        <v>2</v>
      </c>
      <c r="I154" s="74" t="s">
        <v>109</v>
      </c>
      <c r="J154" s="74">
        <v>2</v>
      </c>
      <c r="K154" s="74" t="s">
        <v>109</v>
      </c>
      <c r="L154" s="74">
        <v>2</v>
      </c>
      <c r="M154" s="74" t="s">
        <v>109</v>
      </c>
      <c r="N154" s="74">
        <v>2</v>
      </c>
      <c r="O154" s="74" t="s">
        <v>109</v>
      </c>
      <c r="P154" s="74">
        <f>H154+J154+L154+N154</f>
        <v>8</v>
      </c>
    </row>
    <row r="155" spans="1:16" ht="27.75" customHeight="1">
      <c r="A155" s="98" t="s">
        <v>479</v>
      </c>
      <c r="B155" s="98"/>
      <c r="C155" s="98"/>
      <c r="D155" s="98"/>
      <c r="E155" s="98"/>
      <c r="F155" s="98"/>
      <c r="G155" s="98"/>
      <c r="H155" s="98"/>
      <c r="I155" s="98"/>
      <c r="J155" s="98"/>
      <c r="K155" s="98"/>
      <c r="L155" s="98"/>
      <c r="M155" s="98"/>
      <c r="N155" s="98"/>
      <c r="O155" s="98"/>
      <c r="P155" s="98"/>
    </row>
    <row r="156" spans="1:16" ht="71.25" customHeight="1">
      <c r="A156" s="74">
        <v>80</v>
      </c>
      <c r="B156" s="54" t="s">
        <v>430</v>
      </c>
      <c r="C156" s="74" t="s">
        <v>425</v>
      </c>
      <c r="D156" s="75" t="s">
        <v>483</v>
      </c>
      <c r="E156" s="74" t="s">
        <v>108</v>
      </c>
      <c r="F156" s="82" t="s">
        <v>6</v>
      </c>
      <c r="G156" s="82" t="s">
        <v>6</v>
      </c>
      <c r="H156" s="82" t="s">
        <v>6</v>
      </c>
      <c r="I156" s="82" t="s">
        <v>6</v>
      </c>
      <c r="J156" s="74">
        <v>100</v>
      </c>
      <c r="K156" s="74">
        <v>0</v>
      </c>
      <c r="L156" s="74">
        <v>100</v>
      </c>
      <c r="M156" s="74">
        <v>0</v>
      </c>
      <c r="N156" s="74">
        <v>100</v>
      </c>
      <c r="O156" s="74">
        <v>0</v>
      </c>
      <c r="P156" s="81">
        <f>N156</f>
        <v>100</v>
      </c>
    </row>
    <row r="157" spans="1:16" ht="94.5">
      <c r="A157" s="74">
        <v>81</v>
      </c>
      <c r="B157" s="96" t="s">
        <v>431</v>
      </c>
      <c r="C157" s="74" t="s">
        <v>425</v>
      </c>
      <c r="D157" s="74" t="s">
        <v>432</v>
      </c>
      <c r="E157" s="74" t="s">
        <v>108</v>
      </c>
      <c r="F157" s="82" t="s">
        <v>6</v>
      </c>
      <c r="G157" s="82" t="s">
        <v>6</v>
      </c>
      <c r="H157" s="82" t="s">
        <v>6</v>
      </c>
      <c r="I157" s="82" t="s">
        <v>6</v>
      </c>
      <c r="J157" s="74">
        <v>12</v>
      </c>
      <c r="K157" s="74">
        <v>0</v>
      </c>
      <c r="L157" s="74">
        <v>24</v>
      </c>
      <c r="M157" s="74">
        <v>0</v>
      </c>
      <c r="N157" s="74">
        <v>36</v>
      </c>
      <c r="O157" s="74">
        <v>0</v>
      </c>
      <c r="P157" s="81">
        <v>36</v>
      </c>
    </row>
    <row r="158" spans="1:16" ht="51.75" customHeight="1">
      <c r="A158" s="74">
        <v>82</v>
      </c>
      <c r="B158" s="94" t="s">
        <v>500</v>
      </c>
      <c r="C158" s="74" t="s">
        <v>425</v>
      </c>
      <c r="D158" s="74" t="s">
        <v>433</v>
      </c>
      <c r="E158" s="74" t="s">
        <v>118</v>
      </c>
      <c r="F158" s="82" t="s">
        <v>6</v>
      </c>
      <c r="G158" s="82" t="s">
        <v>6</v>
      </c>
      <c r="H158" s="82" t="s">
        <v>6</v>
      </c>
      <c r="I158" s="82" t="s">
        <v>6</v>
      </c>
      <c r="J158" s="74">
        <v>10</v>
      </c>
      <c r="K158" s="74">
        <v>0</v>
      </c>
      <c r="L158" s="74">
        <v>10</v>
      </c>
      <c r="M158" s="74">
        <v>0</v>
      </c>
      <c r="N158" s="74">
        <v>10</v>
      </c>
      <c r="O158" s="74">
        <v>0</v>
      </c>
      <c r="P158" s="81">
        <f>J158+L158+N158</f>
        <v>30</v>
      </c>
    </row>
    <row r="159" spans="1:16" ht="0.75" customHeight="1">
      <c r="A159" s="74">
        <v>83</v>
      </c>
      <c r="B159" s="74" t="s">
        <v>434</v>
      </c>
      <c r="C159" s="74" t="s">
        <v>425</v>
      </c>
      <c r="D159" s="74" t="s">
        <v>435</v>
      </c>
      <c r="E159" s="74" t="s">
        <v>118</v>
      </c>
      <c r="F159" s="82" t="s">
        <v>6</v>
      </c>
      <c r="G159" s="82" t="s">
        <v>6</v>
      </c>
      <c r="H159" s="82" t="s">
        <v>6</v>
      </c>
      <c r="I159" s="82" t="s">
        <v>6</v>
      </c>
      <c r="J159" s="74">
        <v>0</v>
      </c>
      <c r="K159" s="74">
        <v>0</v>
      </c>
      <c r="L159" s="74">
        <v>0</v>
      </c>
      <c r="M159" s="74">
        <v>0</v>
      </c>
      <c r="N159" s="74">
        <v>0</v>
      </c>
      <c r="O159" s="74">
        <v>0</v>
      </c>
      <c r="P159" s="81">
        <f>J159+L159+N159</f>
        <v>0</v>
      </c>
    </row>
    <row r="160" spans="1:16" ht="110.25">
      <c r="A160" s="74">
        <v>84</v>
      </c>
      <c r="B160" s="74" t="s">
        <v>436</v>
      </c>
      <c r="C160" s="74" t="s">
        <v>425</v>
      </c>
      <c r="D160" s="74" t="s">
        <v>437</v>
      </c>
      <c r="E160" s="74" t="s">
        <v>108</v>
      </c>
      <c r="F160" s="82" t="s">
        <v>6</v>
      </c>
      <c r="G160" s="82" t="s">
        <v>6</v>
      </c>
      <c r="H160" s="82" t="s">
        <v>6</v>
      </c>
      <c r="I160" s="82" t="s">
        <v>6</v>
      </c>
      <c r="J160" s="74">
        <v>33</v>
      </c>
      <c r="K160" s="74">
        <v>0</v>
      </c>
      <c r="L160" s="74">
        <v>66</v>
      </c>
      <c r="M160" s="74">
        <v>0</v>
      </c>
      <c r="N160" s="74">
        <v>100</v>
      </c>
      <c r="O160" s="74">
        <v>0</v>
      </c>
      <c r="P160" s="81">
        <v>100</v>
      </c>
    </row>
    <row r="161" spans="1:16" ht="67.5" customHeight="1">
      <c r="A161" s="74">
        <v>85</v>
      </c>
      <c r="B161" s="74" t="s">
        <v>501</v>
      </c>
      <c r="C161" s="74" t="s">
        <v>425</v>
      </c>
      <c r="D161" s="74" t="s">
        <v>438</v>
      </c>
      <c r="E161" s="74" t="s">
        <v>118</v>
      </c>
      <c r="F161" s="82" t="s">
        <v>6</v>
      </c>
      <c r="G161" s="82" t="s">
        <v>6</v>
      </c>
      <c r="H161" s="82" t="s">
        <v>6</v>
      </c>
      <c r="I161" s="82" t="s">
        <v>6</v>
      </c>
      <c r="J161" s="74">
        <v>480</v>
      </c>
      <c r="K161" s="74">
        <v>0</v>
      </c>
      <c r="L161" s="74">
        <v>480</v>
      </c>
      <c r="M161" s="74">
        <v>0</v>
      </c>
      <c r="N161" s="74">
        <v>480</v>
      </c>
      <c r="O161" s="74">
        <v>0</v>
      </c>
      <c r="P161" s="81">
        <f t="shared" ref="P161:P167" si="23">J161+L161+N161</f>
        <v>1440</v>
      </c>
    </row>
    <row r="162" spans="1:16" ht="63">
      <c r="A162" s="74">
        <v>86</v>
      </c>
      <c r="B162" s="74" t="s">
        <v>502</v>
      </c>
      <c r="C162" s="74" t="s">
        <v>425</v>
      </c>
      <c r="D162" s="74" t="s">
        <v>439</v>
      </c>
      <c r="E162" s="74" t="s">
        <v>118</v>
      </c>
      <c r="F162" s="82" t="s">
        <v>6</v>
      </c>
      <c r="G162" s="82" t="s">
        <v>6</v>
      </c>
      <c r="H162" s="82" t="s">
        <v>6</v>
      </c>
      <c r="I162" s="82" t="s">
        <v>6</v>
      </c>
      <c r="J162" s="74">
        <v>60</v>
      </c>
      <c r="K162" s="74">
        <v>0</v>
      </c>
      <c r="L162" s="74">
        <v>60</v>
      </c>
      <c r="M162" s="74">
        <v>0</v>
      </c>
      <c r="N162" s="74">
        <v>60</v>
      </c>
      <c r="O162" s="74">
        <v>0</v>
      </c>
      <c r="P162" s="81">
        <f t="shared" si="23"/>
        <v>180</v>
      </c>
    </row>
    <row r="163" spans="1:16" ht="94.5">
      <c r="A163" s="74">
        <v>87</v>
      </c>
      <c r="B163" s="74" t="s">
        <v>534</v>
      </c>
      <c r="C163" s="74" t="s">
        <v>425</v>
      </c>
      <c r="D163" s="74" t="s">
        <v>440</v>
      </c>
      <c r="E163" s="74" t="s">
        <v>118</v>
      </c>
      <c r="F163" s="82" t="s">
        <v>6</v>
      </c>
      <c r="G163" s="82" t="s">
        <v>6</v>
      </c>
      <c r="H163" s="82" t="s">
        <v>6</v>
      </c>
      <c r="I163" s="82" t="s">
        <v>6</v>
      </c>
      <c r="J163" s="74">
        <v>2</v>
      </c>
      <c r="K163" s="74">
        <v>0</v>
      </c>
      <c r="L163" s="74">
        <v>2</v>
      </c>
      <c r="M163" s="74">
        <v>0</v>
      </c>
      <c r="N163" s="74">
        <v>2</v>
      </c>
      <c r="O163" s="74">
        <v>0</v>
      </c>
      <c r="P163" s="81">
        <f t="shared" si="23"/>
        <v>6</v>
      </c>
    </row>
    <row r="164" spans="1:16" ht="0.75" customHeight="1">
      <c r="A164" s="74">
        <v>88</v>
      </c>
      <c r="B164" s="74" t="s">
        <v>503</v>
      </c>
      <c r="C164" s="74" t="s">
        <v>425</v>
      </c>
      <c r="D164" s="74" t="s">
        <v>441</v>
      </c>
      <c r="E164" s="74" t="s">
        <v>118</v>
      </c>
      <c r="F164" s="82" t="s">
        <v>6</v>
      </c>
      <c r="G164" s="82" t="s">
        <v>6</v>
      </c>
      <c r="H164" s="82" t="s">
        <v>6</v>
      </c>
      <c r="I164" s="82" t="s">
        <v>6</v>
      </c>
      <c r="J164" s="74">
        <v>0</v>
      </c>
      <c r="K164" s="74">
        <v>0</v>
      </c>
      <c r="L164" s="74">
        <v>0</v>
      </c>
      <c r="M164" s="74">
        <v>0</v>
      </c>
      <c r="N164" s="74">
        <v>0</v>
      </c>
      <c r="O164" s="74">
        <v>0</v>
      </c>
      <c r="P164" s="81">
        <f t="shared" si="23"/>
        <v>0</v>
      </c>
    </row>
    <row r="165" spans="1:16" ht="63" hidden="1">
      <c r="A165" s="74">
        <v>89</v>
      </c>
      <c r="B165" s="74" t="s">
        <v>504</v>
      </c>
      <c r="C165" s="74" t="s">
        <v>425</v>
      </c>
      <c r="D165" s="74" t="s">
        <v>442</v>
      </c>
      <c r="E165" s="74" t="s">
        <v>118</v>
      </c>
      <c r="F165" s="82" t="s">
        <v>6</v>
      </c>
      <c r="G165" s="82" t="s">
        <v>6</v>
      </c>
      <c r="H165" s="82" t="s">
        <v>6</v>
      </c>
      <c r="I165" s="82" t="s">
        <v>6</v>
      </c>
      <c r="J165" s="74">
        <v>0</v>
      </c>
      <c r="K165" s="74">
        <v>0</v>
      </c>
      <c r="L165" s="74">
        <v>0</v>
      </c>
      <c r="M165" s="74">
        <v>0</v>
      </c>
      <c r="N165" s="74">
        <v>0</v>
      </c>
      <c r="O165" s="74">
        <v>0</v>
      </c>
      <c r="P165" s="81">
        <f t="shared" si="23"/>
        <v>0</v>
      </c>
    </row>
    <row r="166" spans="1:16" ht="47.25" hidden="1">
      <c r="A166" s="74">
        <v>90</v>
      </c>
      <c r="B166" s="74" t="s">
        <v>505</v>
      </c>
      <c r="C166" s="74" t="s">
        <v>425</v>
      </c>
      <c r="D166" s="74" t="s">
        <v>443</v>
      </c>
      <c r="E166" s="74" t="s">
        <v>118</v>
      </c>
      <c r="F166" s="82" t="s">
        <v>6</v>
      </c>
      <c r="G166" s="82" t="s">
        <v>6</v>
      </c>
      <c r="H166" s="82" t="s">
        <v>6</v>
      </c>
      <c r="I166" s="82" t="s">
        <v>6</v>
      </c>
      <c r="J166" s="74">
        <v>0</v>
      </c>
      <c r="K166" s="74">
        <v>0</v>
      </c>
      <c r="L166" s="74">
        <v>0</v>
      </c>
      <c r="M166" s="74">
        <v>0</v>
      </c>
      <c r="N166" s="74">
        <v>0</v>
      </c>
      <c r="O166" s="74">
        <v>0</v>
      </c>
      <c r="P166" s="81">
        <f t="shared" si="23"/>
        <v>0</v>
      </c>
    </row>
    <row r="167" spans="1:16" ht="47.25" hidden="1">
      <c r="A167" s="74">
        <v>91</v>
      </c>
      <c r="B167" s="74" t="s">
        <v>506</v>
      </c>
      <c r="C167" s="74" t="s">
        <v>425</v>
      </c>
      <c r="D167" s="74" t="s">
        <v>444</v>
      </c>
      <c r="E167" s="74" t="s">
        <v>118</v>
      </c>
      <c r="F167" s="82" t="s">
        <v>6</v>
      </c>
      <c r="G167" s="82" t="s">
        <v>6</v>
      </c>
      <c r="H167" s="83" t="s">
        <v>6</v>
      </c>
      <c r="I167" s="82" t="s">
        <v>6</v>
      </c>
      <c r="J167" s="74">
        <v>0</v>
      </c>
      <c r="K167" s="74">
        <v>0</v>
      </c>
      <c r="L167" s="74">
        <v>0</v>
      </c>
      <c r="M167" s="74">
        <v>0</v>
      </c>
      <c r="N167" s="74">
        <v>0</v>
      </c>
      <c r="O167" s="74">
        <v>0</v>
      </c>
      <c r="P167" s="81">
        <f t="shared" si="23"/>
        <v>0</v>
      </c>
    </row>
    <row r="169" spans="1:16" s="76" customFormat="1" ht="80.25" hidden="1" customHeight="1">
      <c r="B169" s="70" t="s">
        <v>445</v>
      </c>
      <c r="C169" s="69"/>
      <c r="E169" s="69"/>
      <c r="F169" s="69"/>
      <c r="G169" s="68"/>
      <c r="J169" s="69"/>
      <c r="K169" s="99" t="s">
        <v>446</v>
      </c>
      <c r="L169" s="99"/>
      <c r="M169" s="99"/>
      <c r="N169" s="99"/>
      <c r="O169" s="99"/>
    </row>
    <row r="170" spans="1:16" ht="23.25" customHeight="1">
      <c r="B170" s="17"/>
      <c r="C170" s="17"/>
      <c r="D170" s="17"/>
      <c r="E170" s="17"/>
      <c r="F170" s="17"/>
      <c r="G170" s="17"/>
      <c r="J170" s="17"/>
      <c r="K170" s="17"/>
      <c r="L170" s="17"/>
      <c r="M170" s="17"/>
      <c r="N170" s="17"/>
      <c r="O170" s="17"/>
    </row>
    <row r="171" spans="1:16" ht="121.5" customHeight="1"/>
  </sheetData>
  <mergeCells count="74">
    <mergeCell ref="F7:F10"/>
    <mergeCell ref="G7:G10"/>
    <mergeCell ref="H7:O8"/>
    <mergeCell ref="P7:P10"/>
    <mergeCell ref="H9:I9"/>
    <mergeCell ref="J9:K9"/>
    <mergeCell ref="N9:O9"/>
    <mergeCell ref="L9:M9"/>
    <mergeCell ref="A3:P3"/>
    <mergeCell ref="A4:P4"/>
    <mergeCell ref="A5:P5"/>
    <mergeCell ref="A6:P6"/>
    <mergeCell ref="H1:P1"/>
    <mergeCell ref="H2:P2"/>
    <mergeCell ref="A7:A10"/>
    <mergeCell ref="B7:B10"/>
    <mergeCell ref="C7:C10"/>
    <mergeCell ref="D7:D10"/>
    <mergeCell ref="E7:E10"/>
    <mergeCell ref="A12:P12"/>
    <mergeCell ref="A18:A22"/>
    <mergeCell ref="B18:B22"/>
    <mergeCell ref="D18:D22"/>
    <mergeCell ref="E19:E22"/>
    <mergeCell ref="A28:A32"/>
    <mergeCell ref="B28:B32"/>
    <mergeCell ref="D28:D32"/>
    <mergeCell ref="E29:E32"/>
    <mergeCell ref="A36:P36"/>
    <mergeCell ref="A42:P42"/>
    <mergeCell ref="A45:A61"/>
    <mergeCell ref="B45:B61"/>
    <mergeCell ref="D45:D50"/>
    <mergeCell ref="E46:P46"/>
    <mergeCell ref="E47:E50"/>
    <mergeCell ref="D51:D56"/>
    <mergeCell ref="E52:P52"/>
    <mergeCell ref="E53:E56"/>
    <mergeCell ref="D57:D61"/>
    <mergeCell ref="A63:O63"/>
    <mergeCell ref="A66:A67"/>
    <mergeCell ref="B66:B67"/>
    <mergeCell ref="C66:C67"/>
    <mergeCell ref="A77:P77"/>
    <mergeCell ref="A86:A91"/>
    <mergeCell ref="B86:B91"/>
    <mergeCell ref="D86:D91"/>
    <mergeCell ref="E87:P87"/>
    <mergeCell ref="E88:E91"/>
    <mergeCell ref="D115:D119"/>
    <mergeCell ref="E116:E119"/>
    <mergeCell ref="A105:A110"/>
    <mergeCell ref="B105:B110"/>
    <mergeCell ref="A149:A154"/>
    <mergeCell ref="B149:B154"/>
    <mergeCell ref="D149:D154"/>
    <mergeCell ref="E150:P150"/>
    <mergeCell ref="E151:E154"/>
    <mergeCell ref="A155:P155"/>
    <mergeCell ref="K169:O169"/>
    <mergeCell ref="D105:D110"/>
    <mergeCell ref="E107:E110"/>
    <mergeCell ref="A127:A132"/>
    <mergeCell ref="B127:B132"/>
    <mergeCell ref="D127:D132"/>
    <mergeCell ref="E128:P128"/>
    <mergeCell ref="E129:E132"/>
    <mergeCell ref="A121:A126"/>
    <mergeCell ref="B121:B126"/>
    <mergeCell ref="D121:D126"/>
    <mergeCell ref="E122:P122"/>
    <mergeCell ref="E123:E126"/>
    <mergeCell ref="A115:A119"/>
    <mergeCell ref="B115:B119"/>
  </mergeCells>
  <pageMargins left="0.78740157480314965" right="0.78740157480314965" top="1.3779527559055118" bottom="0.39370078740157483" header="0.31496062992125984" footer="0.31496062992125984"/>
  <pageSetup paperSize="9" scale="42" fitToHeight="15" orientation="landscape" r:id="rId1"/>
  <rowBreaks count="1" manualBreakCount="1">
    <brk id="148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3"/>
  <sheetViews>
    <sheetView tabSelected="1" view="pageBreakPreview" zoomScale="70" zoomScaleNormal="80" zoomScaleSheetLayoutView="70" workbookViewId="0">
      <pane xSplit="4" ySplit="9" topLeftCell="E49" activePane="bottomRight" state="frozen"/>
      <selection pane="topRight" activeCell="E1" sqref="E1"/>
      <selection pane="bottomLeft" activeCell="A10" sqref="A10"/>
      <selection pane="bottomRight" activeCell="I43" sqref="I43"/>
    </sheetView>
  </sheetViews>
  <sheetFormatPr defaultColWidth="9.140625" defaultRowHeight="18.75"/>
  <cols>
    <col min="1" max="1" width="7.5703125" style="1" customWidth="1"/>
    <col min="2" max="2" width="67.28515625" style="2" customWidth="1"/>
    <col min="3" max="3" width="72.140625" style="2" customWidth="1"/>
    <col min="4" max="4" width="31.5703125" style="2" customWidth="1"/>
    <col min="5" max="5" width="11.28515625" style="2" customWidth="1"/>
    <col min="6" max="6" width="9.85546875" style="2" customWidth="1"/>
    <col min="7" max="7" width="21.28515625" style="2" customWidth="1"/>
    <col min="8" max="8" width="20.42578125" style="3" customWidth="1"/>
    <col min="9" max="9" width="19.5703125" style="3" customWidth="1"/>
    <col min="10" max="10" width="20.28515625" style="3" customWidth="1"/>
    <col min="11" max="11" width="20.85546875" style="3" customWidth="1"/>
    <col min="12" max="15" width="23.42578125" style="2" hidden="1" customWidth="1"/>
    <col min="16" max="16" width="24.42578125" style="2" hidden="1" customWidth="1"/>
    <col min="17" max="17" width="27.42578125" style="2" hidden="1" customWidth="1"/>
    <col min="18" max="18" width="31.42578125" style="2" hidden="1" customWidth="1"/>
    <col min="19" max="19" width="19.5703125" style="2" bestFit="1" customWidth="1"/>
    <col min="20" max="24" width="17.140625" style="2" customWidth="1"/>
    <col min="25" max="16384" width="9.140625" style="2"/>
  </cols>
  <sheetData>
    <row r="1" spans="1:17" ht="36.75" customHeight="1">
      <c r="G1" s="111" t="s">
        <v>43</v>
      </c>
      <c r="H1" s="121" t="s">
        <v>473</v>
      </c>
      <c r="I1" s="121"/>
      <c r="J1" s="121"/>
      <c r="K1" s="121"/>
    </row>
    <row r="2" spans="1:17" ht="30" customHeight="1">
      <c r="G2" s="111"/>
      <c r="H2" s="121" t="s">
        <v>44</v>
      </c>
      <c r="I2" s="121"/>
      <c r="J2" s="121"/>
      <c r="K2" s="121"/>
    </row>
    <row r="3" spans="1:17">
      <c r="G3" s="111"/>
      <c r="H3" s="17"/>
      <c r="I3" s="17"/>
      <c r="J3" s="17"/>
      <c r="K3" s="17"/>
    </row>
    <row r="4" spans="1:17" ht="21.75" customHeight="1">
      <c r="A4" s="116" t="s">
        <v>27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7" ht="45.75" customHeight="1">
      <c r="A5" s="125" t="s">
        <v>19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1:17" s="10" customFormat="1" ht="27" customHeight="1">
      <c r="A6" s="100" t="s">
        <v>0</v>
      </c>
      <c r="B6" s="107" t="s">
        <v>1</v>
      </c>
      <c r="C6" s="107" t="s">
        <v>88</v>
      </c>
      <c r="D6" s="107" t="s">
        <v>37</v>
      </c>
      <c r="E6" s="100"/>
      <c r="F6" s="100"/>
      <c r="G6" s="100" t="s">
        <v>2</v>
      </c>
      <c r="H6" s="100"/>
      <c r="I6" s="100"/>
      <c r="J6" s="100"/>
      <c r="K6" s="100"/>
    </row>
    <row r="7" spans="1:17" s="10" customFormat="1" ht="42.75" customHeight="1">
      <c r="A7" s="100"/>
      <c r="B7" s="108"/>
      <c r="C7" s="108"/>
      <c r="D7" s="108"/>
      <c r="E7" s="73" t="s">
        <v>40</v>
      </c>
      <c r="F7" s="73" t="s">
        <v>41</v>
      </c>
      <c r="G7" s="74" t="s">
        <v>3</v>
      </c>
      <c r="H7" s="25" t="s">
        <v>34</v>
      </c>
      <c r="I7" s="25" t="s">
        <v>35</v>
      </c>
      <c r="J7" s="25" t="s">
        <v>36</v>
      </c>
      <c r="K7" s="25" t="s">
        <v>413</v>
      </c>
    </row>
    <row r="8" spans="1:17" s="8" customFormat="1" ht="16.5">
      <c r="A8" s="26">
        <v>1</v>
      </c>
      <c r="B8" s="27">
        <v>2</v>
      </c>
      <c r="C8" s="27">
        <v>3</v>
      </c>
      <c r="D8" s="27">
        <v>4</v>
      </c>
      <c r="E8" s="73">
        <v>5</v>
      </c>
      <c r="F8" s="73">
        <v>6</v>
      </c>
      <c r="G8" s="27">
        <v>7</v>
      </c>
      <c r="H8" s="28">
        <v>8</v>
      </c>
      <c r="I8" s="28">
        <v>9</v>
      </c>
      <c r="J8" s="28">
        <v>10</v>
      </c>
      <c r="K8" s="28">
        <v>11</v>
      </c>
    </row>
    <row r="9" spans="1:17" s="8" customFormat="1" ht="30.75" customHeight="1">
      <c r="A9" s="112" t="s">
        <v>5</v>
      </c>
      <c r="B9" s="113"/>
      <c r="C9" s="113"/>
      <c r="D9" s="113"/>
      <c r="E9" s="113"/>
      <c r="F9" s="113"/>
      <c r="G9" s="113"/>
      <c r="H9" s="113"/>
      <c r="I9" s="113"/>
      <c r="J9" s="113"/>
      <c r="K9" s="114"/>
    </row>
    <row r="10" spans="1:17" s="8" customFormat="1" ht="94.5">
      <c r="A10" s="109">
        <v>2</v>
      </c>
      <c r="B10" s="100" t="s">
        <v>322</v>
      </c>
      <c r="C10" s="74" t="s">
        <v>521</v>
      </c>
      <c r="D10" s="74" t="s">
        <v>50</v>
      </c>
      <c r="E10" s="29" t="s">
        <v>6</v>
      </c>
      <c r="F10" s="29" t="s">
        <v>6</v>
      </c>
      <c r="G10" s="30">
        <f>G14+G24+G25+G26+G27+G41+G43+G44</f>
        <v>134547024.67000002</v>
      </c>
      <c r="H10" s="30">
        <f>H14+H24+H25+H26+H27+H41+H43+H44</f>
        <v>32447499.669999998</v>
      </c>
      <c r="I10" s="30">
        <f t="shared" ref="I10:K10" si="0">I14+I24+I25+I26+I27+I41+I43+I44</f>
        <v>34033175</v>
      </c>
      <c r="J10" s="30">
        <f t="shared" ref="J10" si="1">J14+J24+J25+J26+J27+J41+J43+J44</f>
        <v>34033175</v>
      </c>
      <c r="K10" s="30">
        <f t="shared" si="0"/>
        <v>34033175</v>
      </c>
      <c r="L10" s="11"/>
      <c r="M10" s="11"/>
      <c r="N10" s="11"/>
      <c r="O10" s="11"/>
    </row>
    <row r="11" spans="1:17" s="8" customFormat="1" ht="26.25" customHeight="1">
      <c r="A11" s="109"/>
      <c r="B11" s="100"/>
      <c r="C11" s="74" t="s">
        <v>4</v>
      </c>
      <c r="D11" s="74" t="s">
        <v>55</v>
      </c>
      <c r="E11" s="29" t="s">
        <v>6</v>
      </c>
      <c r="F11" s="29" t="s">
        <v>6</v>
      </c>
      <c r="G11" s="30">
        <f>SUM(H11:K11)</f>
        <v>14101550</v>
      </c>
      <c r="H11" s="30">
        <f>H31</f>
        <v>4048750</v>
      </c>
      <c r="I11" s="30">
        <f t="shared" ref="I11:K11" si="2">I31</f>
        <v>4316800</v>
      </c>
      <c r="J11" s="30">
        <f t="shared" ref="J11" si="3">J31</f>
        <v>2868000</v>
      </c>
      <c r="K11" s="30">
        <f t="shared" si="2"/>
        <v>2868000</v>
      </c>
    </row>
    <row r="12" spans="1:17" s="8" customFormat="1" ht="109.5" customHeight="1">
      <c r="A12" s="109"/>
      <c r="B12" s="100"/>
      <c r="C12" s="74" t="s">
        <v>490</v>
      </c>
      <c r="D12" s="74" t="s">
        <v>38</v>
      </c>
      <c r="E12" s="29" t="s">
        <v>6</v>
      </c>
      <c r="F12" s="29" t="s">
        <v>6</v>
      </c>
      <c r="G12" s="30">
        <f>SUM(H12:K12)</f>
        <v>0</v>
      </c>
      <c r="H12" s="31">
        <v>0</v>
      </c>
      <c r="I12" s="31">
        <v>0</v>
      </c>
      <c r="J12" s="31">
        <v>0</v>
      </c>
      <c r="K12" s="31">
        <v>0</v>
      </c>
    </row>
    <row r="13" spans="1:17" s="8" customFormat="1" ht="24.75" customHeight="1">
      <c r="A13" s="78">
        <v>3</v>
      </c>
      <c r="B13" s="32" t="s">
        <v>87</v>
      </c>
      <c r="C13" s="74"/>
      <c r="D13" s="74" t="s">
        <v>7</v>
      </c>
      <c r="E13" s="29" t="s">
        <v>6</v>
      </c>
      <c r="F13" s="29" t="s">
        <v>6</v>
      </c>
      <c r="G13" s="33">
        <f>H13+I13+J13+K13</f>
        <v>148648574.67000002</v>
      </c>
      <c r="H13" s="33">
        <f>SUM(H10,H11)</f>
        <v>36496249.670000002</v>
      </c>
      <c r="I13" s="33">
        <f>SUM(I10,I11)</f>
        <v>38349975</v>
      </c>
      <c r="J13" s="33">
        <f t="shared" ref="J13" si="4">SUM(J10,J11)</f>
        <v>36901175</v>
      </c>
      <c r="K13" s="33">
        <f t="shared" ref="K13" si="5">SUM(K10,K11)</f>
        <v>36901175</v>
      </c>
    </row>
    <row r="14" spans="1:17" s="8" customFormat="1" ht="78.75">
      <c r="A14" s="78">
        <v>4</v>
      </c>
      <c r="B14" s="77" t="s">
        <v>323</v>
      </c>
      <c r="C14" s="74" t="s">
        <v>495</v>
      </c>
      <c r="D14" s="74" t="s">
        <v>51</v>
      </c>
      <c r="E14" s="29" t="s">
        <v>6</v>
      </c>
      <c r="F14" s="29" t="s">
        <v>6</v>
      </c>
      <c r="G14" s="30">
        <f t="shared" ref="G14:G22" si="6">SUM(H14:K14)</f>
        <v>4117245.89</v>
      </c>
      <c r="H14" s="35">
        <f t="shared" ref="H14:K14" si="7">H15</f>
        <v>873813.89</v>
      </c>
      <c r="I14" s="35">
        <f t="shared" si="7"/>
        <v>1081144</v>
      </c>
      <c r="J14" s="35">
        <f t="shared" si="7"/>
        <v>1081144</v>
      </c>
      <c r="K14" s="35">
        <f t="shared" si="7"/>
        <v>1081144</v>
      </c>
    </row>
    <row r="15" spans="1:17" s="8" customFormat="1" ht="78.75">
      <c r="A15" s="78">
        <v>5</v>
      </c>
      <c r="B15" s="77" t="s">
        <v>324</v>
      </c>
      <c r="C15" s="74" t="s">
        <v>53</v>
      </c>
      <c r="D15" s="74" t="s">
        <v>51</v>
      </c>
      <c r="E15" s="29" t="s">
        <v>6</v>
      </c>
      <c r="F15" s="29" t="s">
        <v>6</v>
      </c>
      <c r="G15" s="30">
        <f t="shared" si="6"/>
        <v>4117245.89</v>
      </c>
      <c r="H15" s="37">
        <f>H16+H17+H18+H23</f>
        <v>873813.89</v>
      </c>
      <c r="I15" s="37">
        <f t="shared" ref="I15:K15" si="8">I16+I17+I18+I23</f>
        <v>1081144</v>
      </c>
      <c r="J15" s="37">
        <f t="shared" ref="J15" si="9">J16+J17+J18+J23</f>
        <v>1081144</v>
      </c>
      <c r="K15" s="37">
        <f t="shared" si="8"/>
        <v>1081144</v>
      </c>
    </row>
    <row r="16" spans="1:17" s="8" customFormat="1" ht="47.25">
      <c r="A16" s="78">
        <v>6</v>
      </c>
      <c r="B16" s="77" t="s">
        <v>325</v>
      </c>
      <c r="C16" s="97" t="s">
        <v>8</v>
      </c>
      <c r="D16" s="74" t="s">
        <v>51</v>
      </c>
      <c r="E16" s="29" t="s">
        <v>6</v>
      </c>
      <c r="F16" s="29" t="s">
        <v>6</v>
      </c>
      <c r="G16" s="30">
        <f t="shared" si="6"/>
        <v>48672</v>
      </c>
      <c r="H16" s="37">
        <v>0</v>
      </c>
      <c r="I16" s="37">
        <v>16224</v>
      </c>
      <c r="J16" s="37">
        <f>I16</f>
        <v>16224</v>
      </c>
      <c r="K16" s="37">
        <f>I16</f>
        <v>16224</v>
      </c>
      <c r="L16" s="11">
        <f>H16+H23+H52+H67+H68+H72+H73+H75+H76</f>
        <v>30932829.440000001</v>
      </c>
      <c r="M16" s="11"/>
      <c r="N16" s="11"/>
      <c r="O16" s="11"/>
      <c r="P16" s="11">
        <f>I16+I23+I52+I67+I68+I72+I73+I75+I76</f>
        <v>31738174</v>
      </c>
      <c r="Q16" s="11">
        <f t="shared" ref="Q16" si="10">K16+K23+K52+K67+K68+K72+K73+K75+K76</f>
        <v>31738174</v>
      </c>
    </row>
    <row r="17" spans="1:22" s="8" customFormat="1" ht="94.5">
      <c r="A17" s="78">
        <v>7</v>
      </c>
      <c r="B17" s="77" t="s">
        <v>539</v>
      </c>
      <c r="C17" s="74" t="s">
        <v>9</v>
      </c>
      <c r="D17" s="74" t="s">
        <v>51</v>
      </c>
      <c r="E17" s="29" t="s">
        <v>6</v>
      </c>
      <c r="F17" s="29" t="s">
        <v>6</v>
      </c>
      <c r="G17" s="30">
        <f t="shared" si="6"/>
        <v>1450000</v>
      </c>
      <c r="H17" s="84">
        <v>250000</v>
      </c>
      <c r="I17" s="84">
        <v>400000</v>
      </c>
      <c r="J17" s="84">
        <v>400000</v>
      </c>
      <c r="K17" s="84">
        <v>400000</v>
      </c>
      <c r="P17" s="11">
        <f>L16-P16</f>
        <v>-805344.55999999866</v>
      </c>
    </row>
    <row r="18" spans="1:22" s="8" customFormat="1" ht="31.5">
      <c r="A18" s="109">
        <v>8</v>
      </c>
      <c r="B18" s="106" t="s">
        <v>522</v>
      </c>
      <c r="C18" s="90" t="s">
        <v>4</v>
      </c>
      <c r="D18" s="74" t="s">
        <v>51</v>
      </c>
      <c r="E18" s="29" t="s">
        <v>6</v>
      </c>
      <c r="F18" s="29" t="s">
        <v>6</v>
      </c>
      <c r="G18" s="30">
        <f t="shared" si="6"/>
        <v>2618573.89</v>
      </c>
      <c r="H18" s="37">
        <f>H19+H20+H21+H22</f>
        <v>623813.89</v>
      </c>
      <c r="I18" s="37">
        <f t="shared" ref="I18:K18" si="11">I19+I20+I21+I22</f>
        <v>664920</v>
      </c>
      <c r="J18" s="37">
        <f t="shared" ref="J18" si="12">J19+J20+J21+J22</f>
        <v>664920</v>
      </c>
      <c r="K18" s="37">
        <f t="shared" si="11"/>
        <v>664920</v>
      </c>
    </row>
    <row r="19" spans="1:22" s="8" customFormat="1" ht="24" customHeight="1">
      <c r="A19" s="109"/>
      <c r="B19" s="106"/>
      <c r="C19" s="88" t="s">
        <v>474</v>
      </c>
      <c r="D19" s="100" t="s">
        <v>51</v>
      </c>
      <c r="E19" s="29" t="s">
        <v>6</v>
      </c>
      <c r="F19" s="29" t="s">
        <v>6</v>
      </c>
      <c r="G19" s="30">
        <f t="shared" si="6"/>
        <v>620277.84</v>
      </c>
      <c r="H19" s="37">
        <v>138627.84</v>
      </c>
      <c r="I19" s="37">
        <v>160550</v>
      </c>
      <c r="J19" s="37">
        <v>160550</v>
      </c>
      <c r="K19" s="37">
        <v>160550</v>
      </c>
    </row>
    <row r="20" spans="1:22" s="8" customFormat="1" ht="24" customHeight="1">
      <c r="A20" s="109"/>
      <c r="B20" s="106"/>
      <c r="C20" s="74" t="s">
        <v>74</v>
      </c>
      <c r="D20" s="100"/>
      <c r="E20" s="29" t="s">
        <v>6</v>
      </c>
      <c r="F20" s="29" t="s">
        <v>6</v>
      </c>
      <c r="G20" s="30">
        <f t="shared" si="6"/>
        <v>669006.30000000005</v>
      </c>
      <c r="H20" s="37">
        <v>167076.29999999999</v>
      </c>
      <c r="I20" s="37">
        <v>167310</v>
      </c>
      <c r="J20" s="37">
        <v>167310</v>
      </c>
      <c r="K20" s="37">
        <v>167310</v>
      </c>
    </row>
    <row r="21" spans="1:22" s="8" customFormat="1" ht="24" customHeight="1">
      <c r="A21" s="109"/>
      <c r="B21" s="106"/>
      <c r="C21" s="74" t="s">
        <v>75</v>
      </c>
      <c r="D21" s="100"/>
      <c r="E21" s="29" t="s">
        <v>6</v>
      </c>
      <c r="F21" s="29" t="s">
        <v>6</v>
      </c>
      <c r="G21" s="30">
        <f t="shared" si="6"/>
        <v>693874</v>
      </c>
      <c r="H21" s="37">
        <v>159274</v>
      </c>
      <c r="I21" s="37">
        <v>178200</v>
      </c>
      <c r="J21" s="37">
        <v>178200</v>
      </c>
      <c r="K21" s="37">
        <v>178200</v>
      </c>
    </row>
    <row r="22" spans="1:22" s="8" customFormat="1" ht="24" customHeight="1">
      <c r="A22" s="109"/>
      <c r="B22" s="106"/>
      <c r="C22" s="74" t="s">
        <v>117</v>
      </c>
      <c r="D22" s="100"/>
      <c r="E22" s="29" t="s">
        <v>6</v>
      </c>
      <c r="F22" s="29" t="s">
        <v>6</v>
      </c>
      <c r="G22" s="30">
        <f t="shared" si="6"/>
        <v>635415.75</v>
      </c>
      <c r="H22" s="37">
        <v>158835.75</v>
      </c>
      <c r="I22" s="37">
        <v>158860</v>
      </c>
      <c r="J22" s="37">
        <v>158860</v>
      </c>
      <c r="K22" s="37">
        <v>158860</v>
      </c>
    </row>
    <row r="23" spans="1:22" s="8" customFormat="1" ht="47.25" hidden="1">
      <c r="A23" s="78">
        <v>9</v>
      </c>
      <c r="B23" s="32" t="s">
        <v>465</v>
      </c>
      <c r="C23" s="74" t="s">
        <v>79</v>
      </c>
      <c r="D23" s="74" t="s">
        <v>51</v>
      </c>
      <c r="E23" s="29" t="s">
        <v>6</v>
      </c>
      <c r="F23" s="29" t="s">
        <v>6</v>
      </c>
      <c r="G23" s="36" t="e">
        <f>#REF!+#REF!+#REF!+#REF!+#REF!+H23+I23+K23</f>
        <v>#REF!</v>
      </c>
      <c r="H23" s="37">
        <v>0</v>
      </c>
      <c r="I23" s="37">
        <f>H23</f>
        <v>0</v>
      </c>
      <c r="J23" s="37">
        <f>H23</f>
        <v>0</v>
      </c>
      <c r="K23" s="37">
        <f>I23</f>
        <v>0</v>
      </c>
      <c r="L23" s="11"/>
      <c r="M23" s="11"/>
      <c r="N23" s="11"/>
      <c r="O23" s="11"/>
    </row>
    <row r="24" spans="1:22" s="8" customFormat="1" ht="63">
      <c r="A24" s="78">
        <v>9</v>
      </c>
      <c r="B24" s="77" t="s">
        <v>327</v>
      </c>
      <c r="C24" s="74" t="s">
        <v>78</v>
      </c>
      <c r="D24" s="74" t="s">
        <v>51</v>
      </c>
      <c r="E24" s="29" t="s">
        <v>6</v>
      </c>
      <c r="F24" s="29" t="s">
        <v>6</v>
      </c>
      <c r="G24" s="30">
        <f t="shared" ref="G24:G44" si="13">SUM(H24:K24)</f>
        <v>4239679.4399999995</v>
      </c>
      <c r="H24" s="36">
        <f t="shared" ref="H24:K24" si="14">H46</f>
        <v>534829.43999999994</v>
      </c>
      <c r="I24" s="36">
        <f t="shared" si="14"/>
        <v>1234950</v>
      </c>
      <c r="J24" s="36">
        <f t="shared" ref="J24" si="15">J46</f>
        <v>1234950</v>
      </c>
      <c r="K24" s="36">
        <f t="shared" si="14"/>
        <v>1234950</v>
      </c>
    </row>
    <row r="25" spans="1:22" s="8" customFormat="1" ht="94.5">
      <c r="A25" s="78">
        <v>10</v>
      </c>
      <c r="B25" s="77" t="s">
        <v>535</v>
      </c>
      <c r="C25" s="74" t="s">
        <v>42</v>
      </c>
      <c r="D25" s="74" t="s">
        <v>51</v>
      </c>
      <c r="E25" s="29" t="s">
        <v>6</v>
      </c>
      <c r="F25" s="29" t="s">
        <v>6</v>
      </c>
      <c r="G25" s="30">
        <f t="shared" si="13"/>
        <v>664111</v>
      </c>
      <c r="H25" s="36">
        <f t="shared" ref="H25:K25" si="16">H55</f>
        <v>154111</v>
      </c>
      <c r="I25" s="36">
        <f t="shared" si="16"/>
        <v>170000</v>
      </c>
      <c r="J25" s="36">
        <f t="shared" ref="J25" si="17">J55</f>
        <v>170000</v>
      </c>
      <c r="K25" s="36">
        <f t="shared" si="16"/>
        <v>170000</v>
      </c>
    </row>
    <row r="26" spans="1:22" s="8" customFormat="1" ht="63">
      <c r="A26" s="78">
        <v>11</v>
      </c>
      <c r="B26" s="77" t="s">
        <v>481</v>
      </c>
      <c r="C26" s="74" t="s">
        <v>57</v>
      </c>
      <c r="D26" s="74" t="s">
        <v>51</v>
      </c>
      <c r="E26" s="29" t="s">
        <v>6</v>
      </c>
      <c r="F26" s="29" t="s">
        <v>6</v>
      </c>
      <c r="G26" s="30">
        <f t="shared" si="13"/>
        <v>122031000</v>
      </c>
      <c r="H26" s="37">
        <f t="shared" ref="H26:K26" si="18">H65</f>
        <v>30441000</v>
      </c>
      <c r="I26" s="37">
        <f>I65</f>
        <v>30530000</v>
      </c>
      <c r="J26" s="37">
        <f t="shared" ref="J26" si="19">J65</f>
        <v>30530000</v>
      </c>
      <c r="K26" s="37">
        <f t="shared" si="18"/>
        <v>30530000</v>
      </c>
    </row>
    <row r="27" spans="1:22" s="8" customFormat="1" ht="94.5">
      <c r="A27" s="109">
        <v>12</v>
      </c>
      <c r="B27" s="110" t="s">
        <v>330</v>
      </c>
      <c r="C27" s="74" t="s">
        <v>58</v>
      </c>
      <c r="D27" s="74" t="s">
        <v>51</v>
      </c>
      <c r="E27" s="29" t="s">
        <v>6</v>
      </c>
      <c r="F27" s="29" t="s">
        <v>6</v>
      </c>
      <c r="G27" s="30">
        <f t="shared" si="13"/>
        <v>1458148</v>
      </c>
      <c r="H27" s="36">
        <f t="shared" ref="H27:K27" si="20">H32+H79</f>
        <v>373405</v>
      </c>
      <c r="I27" s="36">
        <f>I32+I79</f>
        <v>361581</v>
      </c>
      <c r="J27" s="36">
        <f t="shared" ref="J27" si="21">J32+J79</f>
        <v>361581</v>
      </c>
      <c r="K27" s="36">
        <f t="shared" si="20"/>
        <v>361581</v>
      </c>
    </row>
    <row r="28" spans="1:22" s="8" customFormat="1" ht="31.5">
      <c r="A28" s="109"/>
      <c r="B28" s="110"/>
      <c r="C28" s="74" t="s">
        <v>4</v>
      </c>
      <c r="D28" s="74" t="s">
        <v>55</v>
      </c>
      <c r="E28" s="24" t="s">
        <v>6</v>
      </c>
      <c r="F28" s="24" t="s">
        <v>6</v>
      </c>
      <c r="G28" s="30">
        <f t="shared" si="13"/>
        <v>14101550</v>
      </c>
      <c r="H28" s="37">
        <f t="shared" ref="H28:K28" si="22">H31</f>
        <v>4048750</v>
      </c>
      <c r="I28" s="37">
        <f t="shared" si="22"/>
        <v>4316800</v>
      </c>
      <c r="J28" s="37">
        <f t="shared" ref="J28" si="23">J31</f>
        <v>2868000</v>
      </c>
      <c r="K28" s="37">
        <f t="shared" si="22"/>
        <v>2868000</v>
      </c>
    </row>
    <row r="29" spans="1:22" s="8" customFormat="1" ht="116.25" customHeight="1">
      <c r="A29" s="109"/>
      <c r="B29" s="110"/>
      <c r="C29" s="74" t="s">
        <v>491</v>
      </c>
      <c r="D29" s="74" t="s">
        <v>49</v>
      </c>
      <c r="E29" s="24" t="s">
        <v>6</v>
      </c>
      <c r="F29" s="24" t="s">
        <v>6</v>
      </c>
      <c r="G29" s="30">
        <f t="shared" si="13"/>
        <v>0</v>
      </c>
      <c r="H29" s="37">
        <v>0</v>
      </c>
      <c r="I29" s="37">
        <v>0</v>
      </c>
      <c r="J29" s="37">
        <v>0</v>
      </c>
      <c r="K29" s="37">
        <v>0</v>
      </c>
    </row>
    <row r="30" spans="1:22" s="8" customFormat="1" ht="22.5" customHeight="1">
      <c r="A30" s="122">
        <v>13</v>
      </c>
      <c r="B30" s="117" t="s">
        <v>331</v>
      </c>
      <c r="C30" s="107" t="s">
        <v>4</v>
      </c>
      <c r="D30" s="74" t="s">
        <v>471</v>
      </c>
      <c r="E30" s="24"/>
      <c r="F30" s="24"/>
      <c r="G30" s="30">
        <f t="shared" si="13"/>
        <v>14932698</v>
      </c>
      <c r="H30" s="31">
        <f>H31+H32</f>
        <v>4245155</v>
      </c>
      <c r="I30" s="31">
        <f t="shared" ref="I30:K30" si="24">I31+I32</f>
        <v>4528381</v>
      </c>
      <c r="J30" s="31">
        <f t="shared" si="24"/>
        <v>3079581</v>
      </c>
      <c r="K30" s="31">
        <f t="shared" si="24"/>
        <v>3079581</v>
      </c>
    </row>
    <row r="31" spans="1:22" s="8" customFormat="1" ht="31.5" customHeight="1">
      <c r="A31" s="123"/>
      <c r="B31" s="118"/>
      <c r="C31" s="120"/>
      <c r="D31" s="74" t="s">
        <v>55</v>
      </c>
      <c r="E31" s="24" t="s">
        <v>6</v>
      </c>
      <c r="F31" s="24" t="s">
        <v>6</v>
      </c>
      <c r="G31" s="30">
        <f t="shared" si="13"/>
        <v>14101550</v>
      </c>
      <c r="H31" s="37">
        <f t="shared" ref="H31:K32" si="25">H33+H35+H37+H39</f>
        <v>4048750</v>
      </c>
      <c r="I31" s="37">
        <f t="shared" si="25"/>
        <v>4316800</v>
      </c>
      <c r="J31" s="37">
        <f t="shared" ref="J31" si="26">J33+J35+J37+J39</f>
        <v>2868000</v>
      </c>
      <c r="K31" s="37">
        <f t="shared" si="25"/>
        <v>2868000</v>
      </c>
      <c r="L31" s="11">
        <v>4048700</v>
      </c>
      <c r="M31" s="11"/>
      <c r="N31" s="11"/>
      <c r="O31" s="11"/>
      <c r="S31" s="11">
        <f>H31+H32</f>
        <v>4245155</v>
      </c>
      <c r="T31" s="11">
        <f t="shared" ref="T31:V31" si="27">I31+I32</f>
        <v>4528381</v>
      </c>
      <c r="U31" s="11">
        <f t="shared" si="27"/>
        <v>3079581</v>
      </c>
      <c r="V31" s="11">
        <f t="shared" si="27"/>
        <v>3079581</v>
      </c>
    </row>
    <row r="32" spans="1:22" s="8" customFormat="1" ht="31.5">
      <c r="A32" s="124"/>
      <c r="B32" s="119"/>
      <c r="C32" s="108"/>
      <c r="D32" s="74" t="s">
        <v>51</v>
      </c>
      <c r="E32" s="24" t="s">
        <v>6</v>
      </c>
      <c r="F32" s="24" t="s">
        <v>6</v>
      </c>
      <c r="G32" s="30">
        <f t="shared" si="13"/>
        <v>831148</v>
      </c>
      <c r="H32" s="37">
        <f t="shared" si="25"/>
        <v>196405</v>
      </c>
      <c r="I32" s="37">
        <f t="shared" si="25"/>
        <v>211581</v>
      </c>
      <c r="J32" s="37">
        <f t="shared" ref="J32" si="28">J34+J36+J38+J40</f>
        <v>211581</v>
      </c>
      <c r="K32" s="37">
        <f t="shared" si="25"/>
        <v>211581</v>
      </c>
      <c r="L32" s="8">
        <f>L31/4</f>
        <v>1012175</v>
      </c>
    </row>
    <row r="33" spans="1:27" s="8" customFormat="1" ht="30" customHeight="1">
      <c r="A33" s="109">
        <v>14</v>
      </c>
      <c r="B33" s="106" t="s">
        <v>154</v>
      </c>
      <c r="C33" s="100" t="s">
        <v>45</v>
      </c>
      <c r="D33" s="74" t="s">
        <v>55</v>
      </c>
      <c r="E33" s="29" t="s">
        <v>6</v>
      </c>
      <c r="F33" s="29" t="s">
        <v>6</v>
      </c>
      <c r="G33" s="30">
        <f t="shared" si="13"/>
        <v>3525387</v>
      </c>
      <c r="H33" s="84">
        <v>1012187</v>
      </c>
      <c r="I33" s="84">
        <v>1079200</v>
      </c>
      <c r="J33" s="84">
        <v>717000</v>
      </c>
      <c r="K33" s="84">
        <f>J33</f>
        <v>717000</v>
      </c>
      <c r="P33" s="8">
        <v>1012187</v>
      </c>
      <c r="Q33" s="8">
        <v>843425</v>
      </c>
      <c r="R33" s="8">
        <v>759075</v>
      </c>
      <c r="S33" s="11">
        <f>SUM(H33:H34)</f>
        <v>1060673</v>
      </c>
      <c r="T33" s="11">
        <f t="shared" ref="T33:V33" si="29">SUM(I33:I34)</f>
        <v>1133043</v>
      </c>
      <c r="U33" s="11">
        <f t="shared" si="29"/>
        <v>770843</v>
      </c>
      <c r="V33" s="11">
        <f t="shared" si="29"/>
        <v>770843</v>
      </c>
    </row>
    <row r="34" spans="1:27" s="8" customFormat="1" ht="30" customHeight="1">
      <c r="A34" s="109"/>
      <c r="B34" s="106"/>
      <c r="C34" s="100"/>
      <c r="D34" s="74" t="s">
        <v>51</v>
      </c>
      <c r="E34" s="29" t="s">
        <v>6</v>
      </c>
      <c r="F34" s="29" t="s">
        <v>6</v>
      </c>
      <c r="G34" s="30">
        <f t="shared" si="13"/>
        <v>210015</v>
      </c>
      <c r="H34" s="37">
        <v>48486</v>
      </c>
      <c r="I34" s="37">
        <v>53843</v>
      </c>
      <c r="J34" s="37">
        <f>I34</f>
        <v>53843</v>
      </c>
      <c r="K34" s="37">
        <f>I34</f>
        <v>53843</v>
      </c>
    </row>
    <row r="35" spans="1:27" s="8" customFormat="1" ht="30" customHeight="1">
      <c r="A35" s="109"/>
      <c r="B35" s="106"/>
      <c r="C35" s="100" t="s">
        <v>46</v>
      </c>
      <c r="D35" s="74" t="s">
        <v>55</v>
      </c>
      <c r="E35" s="29" t="s">
        <v>6</v>
      </c>
      <c r="F35" s="29" t="s">
        <v>6</v>
      </c>
      <c r="G35" s="30">
        <f t="shared" si="13"/>
        <v>3525300</v>
      </c>
      <c r="H35" s="84">
        <v>1012100</v>
      </c>
      <c r="I35" s="84">
        <v>1079200</v>
      </c>
      <c r="J35" s="84">
        <v>717000</v>
      </c>
      <c r="K35" s="84">
        <v>717000</v>
      </c>
      <c r="S35" s="11">
        <f>SUM(H35:H36)</f>
        <v>1062212</v>
      </c>
      <c r="T35" s="11">
        <f t="shared" ref="T35:V35" si="30">SUM(I35:I36)</f>
        <v>1134177</v>
      </c>
      <c r="U35" s="11">
        <f t="shared" si="30"/>
        <v>771977</v>
      </c>
      <c r="V35" s="11">
        <f t="shared" si="30"/>
        <v>771977</v>
      </c>
      <c r="W35" s="11"/>
      <c r="X35" s="11"/>
      <c r="Y35" s="11"/>
      <c r="Z35" s="11"/>
      <c r="AA35" s="11"/>
    </row>
    <row r="36" spans="1:27" s="8" customFormat="1" ht="30" customHeight="1">
      <c r="A36" s="109"/>
      <c r="B36" s="106"/>
      <c r="C36" s="100"/>
      <c r="D36" s="74" t="s">
        <v>51</v>
      </c>
      <c r="E36" s="29" t="s">
        <v>6</v>
      </c>
      <c r="F36" s="29" t="s">
        <v>6</v>
      </c>
      <c r="G36" s="30">
        <f t="shared" si="13"/>
        <v>215043</v>
      </c>
      <c r="H36" s="37">
        <v>50112</v>
      </c>
      <c r="I36" s="37">
        <v>54977</v>
      </c>
      <c r="J36" s="37">
        <f>I36</f>
        <v>54977</v>
      </c>
      <c r="K36" s="37">
        <f>I36</f>
        <v>54977</v>
      </c>
    </row>
    <row r="37" spans="1:27" s="8" customFormat="1" ht="30" customHeight="1">
      <c r="A37" s="109"/>
      <c r="B37" s="106"/>
      <c r="C37" s="100" t="s">
        <v>47</v>
      </c>
      <c r="D37" s="74" t="s">
        <v>55</v>
      </c>
      <c r="E37" s="29" t="s">
        <v>6</v>
      </c>
      <c r="F37" s="29" t="s">
        <v>6</v>
      </c>
      <c r="G37" s="30">
        <f t="shared" si="13"/>
        <v>3525387</v>
      </c>
      <c r="H37" s="84">
        <v>1012187</v>
      </c>
      <c r="I37" s="84">
        <v>1079200</v>
      </c>
      <c r="J37" s="84">
        <v>717000</v>
      </c>
      <c r="K37" s="84">
        <v>717000</v>
      </c>
      <c r="S37" s="11">
        <f>SUM(H37:H38)</f>
        <v>1058622</v>
      </c>
      <c r="T37" s="11">
        <f t="shared" ref="T37:V37" si="31">SUM(I37:I38)</f>
        <v>1130143</v>
      </c>
      <c r="U37" s="11">
        <f t="shared" si="31"/>
        <v>767943</v>
      </c>
      <c r="V37" s="11">
        <f t="shared" si="31"/>
        <v>767943</v>
      </c>
      <c r="W37" s="11"/>
      <c r="X37" s="11"/>
      <c r="Y37" s="11"/>
      <c r="Z37" s="11"/>
      <c r="AA37" s="11"/>
    </row>
    <row r="38" spans="1:27" s="8" customFormat="1" ht="30" customHeight="1">
      <c r="A38" s="109"/>
      <c r="B38" s="106"/>
      <c r="C38" s="100"/>
      <c r="D38" s="74" t="s">
        <v>51</v>
      </c>
      <c r="E38" s="29" t="s">
        <v>6</v>
      </c>
      <c r="F38" s="29" t="s">
        <v>6</v>
      </c>
      <c r="G38" s="30">
        <f t="shared" si="13"/>
        <v>199264</v>
      </c>
      <c r="H38" s="37">
        <v>46435</v>
      </c>
      <c r="I38" s="37">
        <v>50943</v>
      </c>
      <c r="J38" s="37">
        <f>I38</f>
        <v>50943</v>
      </c>
      <c r="K38" s="37">
        <f>I38</f>
        <v>50943</v>
      </c>
    </row>
    <row r="39" spans="1:27" s="8" customFormat="1" ht="30" customHeight="1">
      <c r="A39" s="109"/>
      <c r="B39" s="106"/>
      <c r="C39" s="100" t="s">
        <v>48</v>
      </c>
      <c r="D39" s="74" t="s">
        <v>55</v>
      </c>
      <c r="E39" s="29" t="s">
        <v>6</v>
      </c>
      <c r="F39" s="29" t="s">
        <v>6</v>
      </c>
      <c r="G39" s="30">
        <f t="shared" si="13"/>
        <v>3525476</v>
      </c>
      <c r="H39" s="84">
        <v>1012276</v>
      </c>
      <c r="I39" s="84">
        <v>1079200</v>
      </c>
      <c r="J39" s="84">
        <v>717000</v>
      </c>
      <c r="K39" s="84">
        <v>717000</v>
      </c>
      <c r="S39" s="11">
        <f>SUM(H39:H40)</f>
        <v>1063648</v>
      </c>
      <c r="T39" s="11">
        <f>SUM(I39:I40)</f>
        <v>1131018</v>
      </c>
      <c r="U39" s="11">
        <f>SUM(J39:J40)</f>
        <v>768818</v>
      </c>
      <c r="V39" s="11">
        <f t="shared" ref="V39" si="32">SUM(K39:K40)</f>
        <v>768818</v>
      </c>
      <c r="W39" s="11"/>
      <c r="X39" s="11"/>
      <c r="Y39" s="11"/>
      <c r="Z39" s="11"/>
      <c r="AA39" s="11"/>
    </row>
    <row r="40" spans="1:27" s="8" customFormat="1" ht="30" customHeight="1">
      <c r="A40" s="109"/>
      <c r="B40" s="106"/>
      <c r="C40" s="100"/>
      <c r="D40" s="74" t="s">
        <v>51</v>
      </c>
      <c r="E40" s="29" t="s">
        <v>6</v>
      </c>
      <c r="F40" s="29" t="s">
        <v>6</v>
      </c>
      <c r="G40" s="30">
        <f t="shared" si="13"/>
        <v>206826</v>
      </c>
      <c r="H40" s="37">
        <v>51372</v>
      </c>
      <c r="I40" s="37">
        <v>51818</v>
      </c>
      <c r="J40" s="37">
        <f>I40</f>
        <v>51818</v>
      </c>
      <c r="K40" s="37">
        <f>I40</f>
        <v>51818</v>
      </c>
    </row>
    <row r="41" spans="1:27" s="8" customFormat="1" ht="63">
      <c r="A41" s="109">
        <v>15</v>
      </c>
      <c r="B41" s="106" t="s">
        <v>332</v>
      </c>
      <c r="C41" s="74" t="s">
        <v>56</v>
      </c>
      <c r="D41" s="74" t="s">
        <v>51</v>
      </c>
      <c r="E41" s="29" t="s">
        <v>6</v>
      </c>
      <c r="F41" s="29" t="s">
        <v>6</v>
      </c>
      <c r="G41" s="30">
        <f t="shared" si="13"/>
        <v>120000</v>
      </c>
      <c r="H41" s="37">
        <f>H105</f>
        <v>30000</v>
      </c>
      <c r="I41" s="37">
        <f t="shared" ref="I41:K41" si="33">I105</f>
        <v>30000</v>
      </c>
      <c r="J41" s="37">
        <f t="shared" ref="J41" si="34">J105</f>
        <v>30000</v>
      </c>
      <c r="K41" s="37">
        <f t="shared" si="33"/>
        <v>30000</v>
      </c>
    </row>
    <row r="42" spans="1:27" s="8" customFormat="1" ht="30.75" customHeight="1">
      <c r="A42" s="109"/>
      <c r="B42" s="106"/>
      <c r="C42" s="74" t="s">
        <v>11</v>
      </c>
      <c r="D42" s="74" t="s">
        <v>38</v>
      </c>
      <c r="E42" s="29" t="s">
        <v>6</v>
      </c>
      <c r="F42" s="29" t="s">
        <v>6</v>
      </c>
      <c r="G42" s="30">
        <f t="shared" si="13"/>
        <v>0</v>
      </c>
      <c r="H42" s="37">
        <v>0</v>
      </c>
      <c r="I42" s="37">
        <v>0</v>
      </c>
      <c r="J42" s="37">
        <v>0</v>
      </c>
      <c r="K42" s="37">
        <v>0</v>
      </c>
    </row>
    <row r="43" spans="1:27" s="8" customFormat="1" ht="63">
      <c r="A43" s="78">
        <v>16</v>
      </c>
      <c r="B43" s="77" t="s">
        <v>333</v>
      </c>
      <c r="C43" s="74" t="s">
        <v>270</v>
      </c>
      <c r="D43" s="74" t="s">
        <v>51</v>
      </c>
      <c r="E43" s="29" t="s">
        <v>6</v>
      </c>
      <c r="F43" s="29" t="s">
        <v>6</v>
      </c>
      <c r="G43" s="30">
        <f t="shared" si="13"/>
        <v>184340.34</v>
      </c>
      <c r="H43" s="37">
        <f t="shared" ref="H43:K43" si="35">H126</f>
        <v>40340.339999999997</v>
      </c>
      <c r="I43" s="37">
        <f>I126</f>
        <v>48000</v>
      </c>
      <c r="J43" s="37">
        <f t="shared" ref="J43" si="36">J126</f>
        <v>48000</v>
      </c>
      <c r="K43" s="37">
        <f t="shared" si="35"/>
        <v>48000</v>
      </c>
    </row>
    <row r="44" spans="1:27" s="8" customFormat="1" ht="63">
      <c r="A44" s="78">
        <v>17</v>
      </c>
      <c r="B44" s="77" t="s">
        <v>447</v>
      </c>
      <c r="C44" s="21" t="s">
        <v>83</v>
      </c>
      <c r="D44" s="74" t="s">
        <v>51</v>
      </c>
      <c r="E44" s="29" t="s">
        <v>6</v>
      </c>
      <c r="F44" s="29" t="s">
        <v>6</v>
      </c>
      <c r="G44" s="30">
        <f t="shared" si="13"/>
        <v>1732500</v>
      </c>
      <c r="H44" s="37">
        <f>H159</f>
        <v>0</v>
      </c>
      <c r="I44" s="37">
        <f t="shared" ref="I44:K44" si="37">I159</f>
        <v>577500</v>
      </c>
      <c r="J44" s="37">
        <f t="shared" ref="J44" si="38">J159</f>
        <v>577500</v>
      </c>
      <c r="K44" s="37">
        <f t="shared" si="37"/>
        <v>577500</v>
      </c>
    </row>
    <row r="45" spans="1:27" s="8" customFormat="1" ht="33" customHeight="1">
      <c r="A45" s="115" t="s">
        <v>32</v>
      </c>
      <c r="B45" s="115"/>
      <c r="C45" s="115"/>
      <c r="D45" s="115"/>
      <c r="E45" s="115"/>
      <c r="F45" s="115"/>
      <c r="G45" s="115"/>
      <c r="H45" s="115"/>
      <c r="I45" s="115"/>
      <c r="J45" s="115"/>
      <c r="K45" s="115"/>
    </row>
    <row r="46" spans="1:27" s="8" customFormat="1" ht="63">
      <c r="A46" s="78">
        <v>18</v>
      </c>
      <c r="B46" s="77" t="s">
        <v>334</v>
      </c>
      <c r="C46" s="74" t="s">
        <v>52</v>
      </c>
      <c r="D46" s="74" t="s">
        <v>51</v>
      </c>
      <c r="E46" s="29" t="s">
        <v>6</v>
      </c>
      <c r="F46" s="29" t="s">
        <v>6</v>
      </c>
      <c r="G46" s="30">
        <f t="shared" ref="G46:G53" si="39">SUM(H46:K46)</f>
        <v>4239679.4399999995</v>
      </c>
      <c r="H46" s="37">
        <f t="shared" ref="H46:K46" si="40">SUM(H47)</f>
        <v>534829.43999999994</v>
      </c>
      <c r="I46" s="37">
        <f t="shared" si="40"/>
        <v>1234950</v>
      </c>
      <c r="J46" s="37">
        <f t="shared" si="40"/>
        <v>1234950</v>
      </c>
      <c r="K46" s="37">
        <f t="shared" si="40"/>
        <v>1234950</v>
      </c>
    </row>
    <row r="47" spans="1:27" s="8" customFormat="1" ht="63">
      <c r="A47" s="78">
        <v>19</v>
      </c>
      <c r="B47" s="77" t="s">
        <v>335</v>
      </c>
      <c r="C47" s="74" t="s">
        <v>52</v>
      </c>
      <c r="D47" s="74" t="s">
        <v>51</v>
      </c>
      <c r="E47" s="29" t="s">
        <v>6</v>
      </c>
      <c r="F47" s="29" t="s">
        <v>6</v>
      </c>
      <c r="G47" s="30">
        <f t="shared" si="39"/>
        <v>4239679.4399999995</v>
      </c>
      <c r="H47" s="37">
        <f t="shared" ref="H47:K47" si="41">H53</f>
        <v>534829.43999999994</v>
      </c>
      <c r="I47" s="37">
        <f t="shared" si="41"/>
        <v>1234950</v>
      </c>
      <c r="J47" s="37">
        <f t="shared" ref="J47" si="42">J53</f>
        <v>1234950</v>
      </c>
      <c r="K47" s="37">
        <f t="shared" si="41"/>
        <v>1234950</v>
      </c>
    </row>
    <row r="48" spans="1:27" s="8" customFormat="1" ht="63">
      <c r="A48" s="109">
        <v>20</v>
      </c>
      <c r="B48" s="106" t="s">
        <v>161</v>
      </c>
      <c r="C48" s="74" t="s">
        <v>52</v>
      </c>
      <c r="D48" s="74" t="s">
        <v>51</v>
      </c>
      <c r="E48" s="29" t="s">
        <v>6</v>
      </c>
      <c r="F48" s="29" t="s">
        <v>6</v>
      </c>
      <c r="G48" s="30">
        <f t="shared" si="39"/>
        <v>172000</v>
      </c>
      <c r="H48" s="37">
        <f>H49+H50</f>
        <v>43000</v>
      </c>
      <c r="I48" s="37">
        <f t="shared" ref="I48:K48" si="43">I49+I50</f>
        <v>43000</v>
      </c>
      <c r="J48" s="37">
        <f t="shared" ref="J48" si="44">J49+J50</f>
        <v>43000</v>
      </c>
      <c r="K48" s="37">
        <f t="shared" si="43"/>
        <v>43000</v>
      </c>
    </row>
    <row r="49" spans="1:16" s="8" customFormat="1" ht="31.5">
      <c r="A49" s="109"/>
      <c r="B49" s="106"/>
      <c r="C49" s="74" t="s">
        <v>8</v>
      </c>
      <c r="D49" s="100" t="s">
        <v>51</v>
      </c>
      <c r="E49" s="29" t="s">
        <v>6</v>
      </c>
      <c r="F49" s="29" t="s">
        <v>6</v>
      </c>
      <c r="G49" s="30">
        <f t="shared" si="39"/>
        <v>0</v>
      </c>
      <c r="H49" s="37">
        <v>0</v>
      </c>
      <c r="I49" s="37">
        <v>0</v>
      </c>
      <c r="J49" s="37">
        <v>0</v>
      </c>
      <c r="K49" s="37">
        <v>0</v>
      </c>
    </row>
    <row r="50" spans="1:16" s="8" customFormat="1" ht="31.5">
      <c r="A50" s="109"/>
      <c r="B50" s="106"/>
      <c r="C50" s="74" t="s">
        <v>25</v>
      </c>
      <c r="D50" s="100"/>
      <c r="E50" s="29" t="s">
        <v>6</v>
      </c>
      <c r="F50" s="29" t="s">
        <v>6</v>
      </c>
      <c r="G50" s="30">
        <f>SUM(H50:K50)</f>
        <v>172000</v>
      </c>
      <c r="H50" s="37">
        <v>43000</v>
      </c>
      <c r="I50" s="37">
        <f>H50</f>
        <v>43000</v>
      </c>
      <c r="J50" s="37">
        <f>H50</f>
        <v>43000</v>
      </c>
      <c r="K50" s="37">
        <f>I50</f>
        <v>43000</v>
      </c>
    </row>
    <row r="51" spans="1:16" s="8" customFormat="1" ht="47.25">
      <c r="A51" s="78">
        <v>21</v>
      </c>
      <c r="B51" s="77" t="s">
        <v>336</v>
      </c>
      <c r="C51" s="74" t="s">
        <v>8</v>
      </c>
      <c r="D51" s="74" t="s">
        <v>51</v>
      </c>
      <c r="E51" s="29" t="s">
        <v>6</v>
      </c>
      <c r="F51" s="29" t="s">
        <v>6</v>
      </c>
      <c r="G51" s="30">
        <f t="shared" si="39"/>
        <v>0</v>
      </c>
      <c r="H51" s="37">
        <v>0</v>
      </c>
      <c r="I51" s="37">
        <v>0</v>
      </c>
      <c r="J51" s="37">
        <v>0</v>
      </c>
      <c r="K51" s="37">
        <v>0</v>
      </c>
    </row>
    <row r="52" spans="1:16" s="8" customFormat="1" ht="47.25">
      <c r="A52" s="78">
        <v>22</v>
      </c>
      <c r="B52" s="77" t="s">
        <v>455</v>
      </c>
      <c r="C52" s="74" t="s">
        <v>31</v>
      </c>
      <c r="D52" s="74" t="s">
        <v>51</v>
      </c>
      <c r="E52" s="29" t="s">
        <v>6</v>
      </c>
      <c r="F52" s="29" t="s">
        <v>6</v>
      </c>
      <c r="G52" s="30">
        <f t="shared" si="39"/>
        <v>4067679.44</v>
      </c>
      <c r="H52" s="37">
        <v>491829.44</v>
      </c>
      <c r="I52" s="37">
        <f>1131950+60000</f>
        <v>1191950</v>
      </c>
      <c r="J52" s="37">
        <f>I52</f>
        <v>1191950</v>
      </c>
      <c r="K52" s="37">
        <f>I52</f>
        <v>1191950</v>
      </c>
      <c r="L52" s="11"/>
      <c r="M52" s="11"/>
      <c r="N52" s="11"/>
      <c r="O52" s="11"/>
    </row>
    <row r="53" spans="1:16" s="8" customFormat="1" ht="31.5">
      <c r="A53" s="78">
        <v>23</v>
      </c>
      <c r="B53" s="32" t="s">
        <v>86</v>
      </c>
      <c r="C53" s="77"/>
      <c r="D53" s="74" t="s">
        <v>51</v>
      </c>
      <c r="E53" s="29" t="s">
        <v>6</v>
      </c>
      <c r="F53" s="29" t="s">
        <v>6</v>
      </c>
      <c r="G53" s="30">
        <f t="shared" si="39"/>
        <v>4239679.4399999995</v>
      </c>
      <c r="H53" s="31">
        <f>H48+H51+H52</f>
        <v>534829.43999999994</v>
      </c>
      <c r="I53" s="31">
        <f t="shared" ref="I53:K53" si="45">I48+I51+I52</f>
        <v>1234950</v>
      </c>
      <c r="J53" s="31">
        <f t="shared" ref="J53" si="46">J48+J51+J52</f>
        <v>1234950</v>
      </c>
      <c r="K53" s="31">
        <f t="shared" si="45"/>
        <v>1234950</v>
      </c>
      <c r="L53" s="11">
        <f>K52+K50</f>
        <v>1234950</v>
      </c>
      <c r="M53" s="11"/>
      <c r="N53" s="11"/>
      <c r="O53" s="11"/>
      <c r="P53" s="8">
        <f>L53*3</f>
        <v>3704850</v>
      </c>
    </row>
    <row r="54" spans="1:16" s="8" customFormat="1" ht="31.5" customHeight="1">
      <c r="A54" s="98" t="s">
        <v>12</v>
      </c>
      <c r="B54" s="98"/>
      <c r="C54" s="98"/>
      <c r="D54" s="98"/>
      <c r="E54" s="98"/>
      <c r="F54" s="98"/>
      <c r="G54" s="98"/>
      <c r="H54" s="98"/>
      <c r="I54" s="98"/>
      <c r="J54" s="98"/>
      <c r="K54" s="98"/>
    </row>
    <row r="55" spans="1:16" s="8" customFormat="1" ht="94.5">
      <c r="A55" s="78">
        <v>24</v>
      </c>
      <c r="B55" s="77" t="s">
        <v>260</v>
      </c>
      <c r="C55" s="74" t="s">
        <v>529</v>
      </c>
      <c r="D55" s="74" t="s">
        <v>51</v>
      </c>
      <c r="E55" s="29" t="s">
        <v>6</v>
      </c>
      <c r="F55" s="29" t="s">
        <v>6</v>
      </c>
      <c r="G55" s="30">
        <f t="shared" ref="G55:G63" si="47">SUM(H55:K55)</f>
        <v>664111</v>
      </c>
      <c r="H55" s="37">
        <f t="shared" ref="H55:K55" si="48">H56</f>
        <v>154111</v>
      </c>
      <c r="I55" s="37">
        <f t="shared" si="48"/>
        <v>170000</v>
      </c>
      <c r="J55" s="37">
        <f t="shared" si="48"/>
        <v>170000</v>
      </c>
      <c r="K55" s="37">
        <f t="shared" si="48"/>
        <v>170000</v>
      </c>
    </row>
    <row r="56" spans="1:16" s="8" customFormat="1" ht="47.25">
      <c r="A56" s="78">
        <v>25</v>
      </c>
      <c r="B56" s="77" t="s">
        <v>337</v>
      </c>
      <c r="C56" s="74" t="s">
        <v>90</v>
      </c>
      <c r="D56" s="74" t="s">
        <v>51</v>
      </c>
      <c r="E56" s="29" t="s">
        <v>6</v>
      </c>
      <c r="F56" s="29" t="s">
        <v>6</v>
      </c>
      <c r="G56" s="30">
        <f t="shared" si="47"/>
        <v>664111</v>
      </c>
      <c r="H56" s="37">
        <f t="shared" ref="H56:K56" si="49">H63</f>
        <v>154111</v>
      </c>
      <c r="I56" s="37">
        <f t="shared" si="49"/>
        <v>170000</v>
      </c>
      <c r="J56" s="37">
        <f t="shared" ref="J56" si="50">J63</f>
        <v>170000</v>
      </c>
      <c r="K56" s="37">
        <f t="shared" si="49"/>
        <v>170000</v>
      </c>
    </row>
    <row r="57" spans="1:16" s="8" customFormat="1" ht="21.75" customHeight="1">
      <c r="A57" s="109">
        <v>26</v>
      </c>
      <c r="B57" s="106" t="s">
        <v>165</v>
      </c>
      <c r="C57" s="74" t="s">
        <v>4</v>
      </c>
      <c r="D57" s="100" t="s">
        <v>51</v>
      </c>
      <c r="E57" s="29" t="s">
        <v>6</v>
      </c>
      <c r="F57" s="29" t="s">
        <v>6</v>
      </c>
      <c r="G57" s="30">
        <f t="shared" si="47"/>
        <v>464111</v>
      </c>
      <c r="H57" s="37">
        <f>H58+H60+H59+H61</f>
        <v>104111</v>
      </c>
      <c r="I57" s="37">
        <f t="shared" ref="I57:K57" si="51">I58+I60+I59+I61</f>
        <v>120000</v>
      </c>
      <c r="J57" s="37">
        <f t="shared" ref="J57" si="52">J58+J60+J59+J61</f>
        <v>120000</v>
      </c>
      <c r="K57" s="37">
        <f t="shared" si="51"/>
        <v>120000</v>
      </c>
    </row>
    <row r="58" spans="1:16" s="8" customFormat="1" ht="21.75" customHeight="1">
      <c r="A58" s="109"/>
      <c r="B58" s="106"/>
      <c r="C58" s="74" t="s">
        <v>73</v>
      </c>
      <c r="D58" s="100"/>
      <c r="E58" s="29" t="s">
        <v>6</v>
      </c>
      <c r="F58" s="29" t="s">
        <v>6</v>
      </c>
      <c r="G58" s="30">
        <f t="shared" si="47"/>
        <v>110130</v>
      </c>
      <c r="H58" s="37">
        <v>20130</v>
      </c>
      <c r="I58" s="37">
        <v>30000</v>
      </c>
      <c r="J58" s="37">
        <v>30000</v>
      </c>
      <c r="K58" s="37">
        <v>30000</v>
      </c>
    </row>
    <row r="59" spans="1:16" s="8" customFormat="1" ht="21.75" customHeight="1">
      <c r="A59" s="109"/>
      <c r="B59" s="106"/>
      <c r="C59" s="74" t="s">
        <v>74</v>
      </c>
      <c r="D59" s="100"/>
      <c r="E59" s="29" t="s">
        <v>6</v>
      </c>
      <c r="F59" s="29" t="s">
        <v>6</v>
      </c>
      <c r="G59" s="30">
        <f t="shared" si="47"/>
        <v>115600</v>
      </c>
      <c r="H59" s="37">
        <v>25600</v>
      </c>
      <c r="I59" s="37">
        <v>30000</v>
      </c>
      <c r="J59" s="37">
        <v>30000</v>
      </c>
      <c r="K59" s="37">
        <v>30000</v>
      </c>
    </row>
    <row r="60" spans="1:16" s="8" customFormat="1" ht="21.75" customHeight="1">
      <c r="A60" s="109"/>
      <c r="B60" s="106"/>
      <c r="C60" s="74" t="s">
        <v>75</v>
      </c>
      <c r="D60" s="100"/>
      <c r="E60" s="29" t="s">
        <v>6</v>
      </c>
      <c r="F60" s="29" t="s">
        <v>6</v>
      </c>
      <c r="G60" s="30">
        <f t="shared" si="47"/>
        <v>119400</v>
      </c>
      <c r="H60" s="37">
        <v>29400</v>
      </c>
      <c r="I60" s="37">
        <v>30000</v>
      </c>
      <c r="J60" s="37">
        <v>30000</v>
      </c>
      <c r="K60" s="37">
        <v>30000</v>
      </c>
    </row>
    <row r="61" spans="1:16" s="8" customFormat="1" ht="21.75" customHeight="1">
      <c r="A61" s="109"/>
      <c r="B61" s="106"/>
      <c r="C61" s="74" t="s">
        <v>117</v>
      </c>
      <c r="D61" s="100"/>
      <c r="E61" s="29" t="s">
        <v>6</v>
      </c>
      <c r="F61" s="29" t="s">
        <v>6</v>
      </c>
      <c r="G61" s="30">
        <f t="shared" si="47"/>
        <v>118981</v>
      </c>
      <c r="H61" s="37">
        <v>28981</v>
      </c>
      <c r="I61" s="37">
        <v>30000</v>
      </c>
      <c r="J61" s="37">
        <v>30000</v>
      </c>
      <c r="K61" s="37">
        <f>I61</f>
        <v>30000</v>
      </c>
    </row>
    <row r="62" spans="1:16" s="8" customFormat="1" ht="47.25">
      <c r="A62" s="78">
        <v>27</v>
      </c>
      <c r="B62" s="77" t="s">
        <v>338</v>
      </c>
      <c r="C62" s="74" t="s">
        <v>26</v>
      </c>
      <c r="D62" s="74" t="s">
        <v>51</v>
      </c>
      <c r="E62" s="29" t="s">
        <v>6</v>
      </c>
      <c r="F62" s="29" t="s">
        <v>6</v>
      </c>
      <c r="G62" s="30">
        <f t="shared" si="47"/>
        <v>200000</v>
      </c>
      <c r="H62" s="37">
        <v>50000</v>
      </c>
      <c r="I62" s="37">
        <f t="shared" ref="I62" si="53">H62</f>
        <v>50000</v>
      </c>
      <c r="J62" s="37">
        <f>H62</f>
        <v>50000</v>
      </c>
      <c r="K62" s="37">
        <f>I62</f>
        <v>50000</v>
      </c>
    </row>
    <row r="63" spans="1:16" s="8" customFormat="1" ht="31.5">
      <c r="A63" s="78">
        <v>28</v>
      </c>
      <c r="B63" s="32" t="s">
        <v>54</v>
      </c>
      <c r="C63" s="77"/>
      <c r="D63" s="74" t="s">
        <v>51</v>
      </c>
      <c r="E63" s="29" t="s">
        <v>6</v>
      </c>
      <c r="F63" s="29" t="s">
        <v>6</v>
      </c>
      <c r="G63" s="30">
        <f t="shared" si="47"/>
        <v>664111</v>
      </c>
      <c r="H63" s="37">
        <f t="shared" ref="H63:K63" si="54">H57+H62</f>
        <v>154111</v>
      </c>
      <c r="I63" s="37">
        <f t="shared" si="54"/>
        <v>170000</v>
      </c>
      <c r="J63" s="37">
        <f t="shared" ref="J63" si="55">J57+J62</f>
        <v>170000</v>
      </c>
      <c r="K63" s="37">
        <f t="shared" si="54"/>
        <v>170000</v>
      </c>
    </row>
    <row r="64" spans="1:16" s="8" customFormat="1" ht="25.5" customHeight="1">
      <c r="A64" s="98" t="s">
        <v>85</v>
      </c>
      <c r="B64" s="98"/>
      <c r="C64" s="98"/>
      <c r="D64" s="98"/>
      <c r="E64" s="98"/>
      <c r="F64" s="98"/>
      <c r="G64" s="98"/>
      <c r="H64" s="98"/>
      <c r="I64" s="98"/>
      <c r="J64" s="98"/>
      <c r="K64" s="98"/>
    </row>
    <row r="65" spans="1:20" s="8" customFormat="1" ht="63">
      <c r="A65" s="78">
        <v>29</v>
      </c>
      <c r="B65" s="77" t="s">
        <v>480</v>
      </c>
      <c r="C65" s="74" t="s">
        <v>21</v>
      </c>
      <c r="D65" s="74" t="s">
        <v>51</v>
      </c>
      <c r="E65" s="29" t="s">
        <v>6</v>
      </c>
      <c r="F65" s="29" t="s">
        <v>6</v>
      </c>
      <c r="G65" s="30">
        <f>SUM(H65:K65)</f>
        <v>122031000</v>
      </c>
      <c r="H65" s="37">
        <f>H77</f>
        <v>30441000</v>
      </c>
      <c r="I65" s="37">
        <f t="shared" ref="I65:K65" si="56">I77</f>
        <v>30530000</v>
      </c>
      <c r="J65" s="37">
        <f t="shared" ref="J65" si="57">J77</f>
        <v>30530000</v>
      </c>
      <c r="K65" s="37">
        <f t="shared" si="56"/>
        <v>30530000</v>
      </c>
    </row>
    <row r="66" spans="1:20" s="8" customFormat="1" ht="63">
      <c r="A66" s="78">
        <v>30</v>
      </c>
      <c r="B66" s="77" t="s">
        <v>276</v>
      </c>
      <c r="C66" s="74" t="s">
        <v>20</v>
      </c>
      <c r="D66" s="74" t="s">
        <v>51</v>
      </c>
      <c r="E66" s="29" t="s">
        <v>6</v>
      </c>
      <c r="F66" s="29" t="s">
        <v>6</v>
      </c>
      <c r="G66" s="30">
        <f>SUM(H66:K66)</f>
        <v>120000000</v>
      </c>
      <c r="H66" s="37">
        <f>H67+H68</f>
        <v>30000000</v>
      </c>
      <c r="I66" s="37">
        <f t="shared" ref="I66:K66" si="58">I67</f>
        <v>30000000</v>
      </c>
      <c r="J66" s="37">
        <f t="shared" si="58"/>
        <v>30000000</v>
      </c>
      <c r="K66" s="37">
        <f t="shared" si="58"/>
        <v>30000000</v>
      </c>
    </row>
    <row r="67" spans="1:20" s="8" customFormat="1" ht="47.25">
      <c r="A67" s="78">
        <v>31</v>
      </c>
      <c r="B67" s="77" t="s">
        <v>278</v>
      </c>
      <c r="C67" s="74" t="s">
        <v>21</v>
      </c>
      <c r="D67" s="74" t="s">
        <v>51</v>
      </c>
      <c r="E67" s="29" t="s">
        <v>6</v>
      </c>
      <c r="F67" s="29" t="s">
        <v>6</v>
      </c>
      <c r="G67" s="30">
        <f>SUM(H67:K67)</f>
        <v>120000000</v>
      </c>
      <c r="H67" s="37">
        <v>30000000</v>
      </c>
      <c r="I67" s="37">
        <v>30000000</v>
      </c>
      <c r="J67" s="37">
        <v>30000000</v>
      </c>
      <c r="K67" s="37">
        <v>30000000</v>
      </c>
      <c r="L67" s="11"/>
      <c r="M67" s="11"/>
      <c r="N67" s="11"/>
      <c r="O67" s="11"/>
    </row>
    <row r="68" spans="1:20" s="8" customFormat="1" ht="36" hidden="1" customHeight="1">
      <c r="A68" s="78">
        <v>33</v>
      </c>
      <c r="B68" s="77" t="s">
        <v>292</v>
      </c>
      <c r="C68" s="74" t="s">
        <v>21</v>
      </c>
      <c r="D68" s="74" t="s">
        <v>51</v>
      </c>
      <c r="E68" s="29" t="s">
        <v>6</v>
      </c>
      <c r="F68" s="29" t="s">
        <v>6</v>
      </c>
      <c r="G68" s="36" t="e">
        <f>#REF!+#REF!+#REF!+#REF!+#REF!+H68+I68+K68</f>
        <v>#REF!</v>
      </c>
      <c r="H68" s="37">
        <v>0</v>
      </c>
      <c r="I68" s="37"/>
      <c r="J68" s="37"/>
      <c r="K68" s="37"/>
      <c r="L68" s="11"/>
      <c r="M68" s="11"/>
      <c r="N68" s="11"/>
      <c r="O68" s="11"/>
    </row>
    <row r="69" spans="1:20" s="8" customFormat="1" ht="78.75">
      <c r="A69" s="78">
        <v>32</v>
      </c>
      <c r="B69" s="77" t="s">
        <v>246</v>
      </c>
      <c r="C69" s="74" t="s">
        <v>21</v>
      </c>
      <c r="D69" s="74" t="s">
        <v>38</v>
      </c>
      <c r="E69" s="29" t="s">
        <v>6</v>
      </c>
      <c r="F69" s="29" t="s">
        <v>6</v>
      </c>
      <c r="G69" s="30">
        <f>SUM(H69:K69)</f>
        <v>0</v>
      </c>
      <c r="H69" s="37">
        <f t="shared" ref="H69:K69" si="59">H70</f>
        <v>0</v>
      </c>
      <c r="I69" s="37">
        <f t="shared" si="59"/>
        <v>0</v>
      </c>
      <c r="J69" s="37">
        <f t="shared" si="59"/>
        <v>0</v>
      </c>
      <c r="K69" s="37">
        <f t="shared" si="59"/>
        <v>0</v>
      </c>
    </row>
    <row r="70" spans="1:20" s="8" customFormat="1" ht="63">
      <c r="A70" s="78">
        <v>33</v>
      </c>
      <c r="B70" s="77" t="s">
        <v>339</v>
      </c>
      <c r="C70" s="74" t="s">
        <v>21</v>
      </c>
      <c r="D70" s="74" t="s">
        <v>38</v>
      </c>
      <c r="E70" s="29" t="s">
        <v>6</v>
      </c>
      <c r="F70" s="29" t="s">
        <v>6</v>
      </c>
      <c r="G70" s="30">
        <f>SUM(H70:K70)</f>
        <v>0</v>
      </c>
      <c r="H70" s="37">
        <v>0</v>
      </c>
      <c r="I70" s="37">
        <v>0</v>
      </c>
      <c r="J70" s="37">
        <v>0</v>
      </c>
      <c r="K70" s="37">
        <v>0</v>
      </c>
    </row>
    <row r="71" spans="1:20" s="8" customFormat="1" ht="63">
      <c r="A71" s="78">
        <v>34</v>
      </c>
      <c r="B71" s="77" t="s">
        <v>340</v>
      </c>
      <c r="C71" s="74" t="s">
        <v>8</v>
      </c>
      <c r="D71" s="74" t="s">
        <v>51</v>
      </c>
      <c r="E71" s="29" t="s">
        <v>6</v>
      </c>
      <c r="F71" s="29" t="s">
        <v>6</v>
      </c>
      <c r="G71" s="30">
        <f>SUM(H71:K71)</f>
        <v>2031000</v>
      </c>
      <c r="H71" s="35">
        <f>H72+H73+H74+H75+H76</f>
        <v>441000</v>
      </c>
      <c r="I71" s="35">
        <f t="shared" ref="I71:K71" si="60">I72+I73+I74+I75+I76</f>
        <v>530000</v>
      </c>
      <c r="J71" s="35">
        <f>J72+J73+J74+J75+J76</f>
        <v>530000</v>
      </c>
      <c r="K71" s="35">
        <f t="shared" si="60"/>
        <v>530000</v>
      </c>
    </row>
    <row r="72" spans="1:20" s="8" customFormat="1" ht="47.25">
      <c r="A72" s="78">
        <v>35</v>
      </c>
      <c r="B72" s="77" t="s">
        <v>536</v>
      </c>
      <c r="C72" s="74" t="s">
        <v>8</v>
      </c>
      <c r="D72" s="74" t="s">
        <v>51</v>
      </c>
      <c r="E72" s="29" t="s">
        <v>6</v>
      </c>
      <c r="F72" s="29" t="s">
        <v>6</v>
      </c>
      <c r="G72" s="30">
        <f>SUM(H72:K72)</f>
        <v>90000</v>
      </c>
      <c r="H72" s="37">
        <v>0</v>
      </c>
      <c r="I72" s="37">
        <v>30000</v>
      </c>
      <c r="J72" s="37">
        <v>30000</v>
      </c>
      <c r="K72" s="37">
        <v>30000</v>
      </c>
      <c r="L72" s="11"/>
      <c r="M72" s="11"/>
      <c r="N72" s="11"/>
      <c r="O72" s="11"/>
    </row>
    <row r="73" spans="1:20" s="8" customFormat="1" ht="63">
      <c r="A73" s="78">
        <v>36</v>
      </c>
      <c r="B73" s="77" t="s">
        <v>342</v>
      </c>
      <c r="C73" s="74" t="s">
        <v>8</v>
      </c>
      <c r="D73" s="74" t="s">
        <v>51</v>
      </c>
      <c r="E73" s="29" t="s">
        <v>6</v>
      </c>
      <c r="F73" s="29" t="s">
        <v>6</v>
      </c>
      <c r="G73" s="30">
        <f>SUM(H73:K73)</f>
        <v>1941000</v>
      </c>
      <c r="H73" s="37">
        <v>441000</v>
      </c>
      <c r="I73" s="37">
        <v>500000</v>
      </c>
      <c r="J73" s="37">
        <v>500000</v>
      </c>
      <c r="K73" s="37">
        <f>J73</f>
        <v>500000</v>
      </c>
      <c r="L73" s="11"/>
      <c r="M73" s="11"/>
      <c r="N73" s="11"/>
      <c r="O73" s="11"/>
    </row>
    <row r="74" spans="1:20" s="8" customFormat="1" ht="31.5" hidden="1">
      <c r="A74" s="78">
        <v>39</v>
      </c>
      <c r="B74" s="77" t="s">
        <v>343</v>
      </c>
      <c r="C74" s="74" t="s">
        <v>8</v>
      </c>
      <c r="D74" s="74" t="s">
        <v>51</v>
      </c>
      <c r="E74" s="29" t="s">
        <v>6</v>
      </c>
      <c r="F74" s="29" t="s">
        <v>6</v>
      </c>
      <c r="G74" s="34" t="e">
        <f>#REF!+#REF!+#REF!+#REF!+#REF!+H74+I74+K74</f>
        <v>#REF!</v>
      </c>
      <c r="H74" s="37">
        <v>0</v>
      </c>
      <c r="I74" s="37">
        <f>H74</f>
        <v>0</v>
      </c>
      <c r="J74" s="37">
        <f>H74</f>
        <v>0</v>
      </c>
      <c r="K74" s="37">
        <f>I74</f>
        <v>0</v>
      </c>
    </row>
    <row r="75" spans="1:20" s="8" customFormat="1" ht="47.25" hidden="1">
      <c r="A75" s="78">
        <v>40</v>
      </c>
      <c r="B75" s="77" t="s">
        <v>344</v>
      </c>
      <c r="C75" s="74" t="s">
        <v>21</v>
      </c>
      <c r="D75" s="74" t="s">
        <v>51</v>
      </c>
      <c r="E75" s="29" t="s">
        <v>6</v>
      </c>
      <c r="F75" s="29" t="s">
        <v>6</v>
      </c>
      <c r="G75" s="34" t="e">
        <f>#REF!+#REF!+#REF!+#REF!+#REF!+H75+I75+K75</f>
        <v>#REF!</v>
      </c>
      <c r="H75" s="37">
        <v>0</v>
      </c>
      <c r="I75" s="37">
        <f>H75</f>
        <v>0</v>
      </c>
      <c r="J75" s="37">
        <f>H75</f>
        <v>0</v>
      </c>
      <c r="K75" s="37">
        <f>I75</f>
        <v>0</v>
      </c>
      <c r="L75" s="11"/>
      <c r="M75" s="11"/>
      <c r="N75" s="11"/>
      <c r="O75" s="11"/>
    </row>
    <row r="76" spans="1:20" s="8" customFormat="1" ht="47.25" hidden="1">
      <c r="A76" s="78">
        <v>41</v>
      </c>
      <c r="B76" s="77" t="s">
        <v>457</v>
      </c>
      <c r="C76" s="74" t="s">
        <v>21</v>
      </c>
      <c r="D76" s="74" t="s">
        <v>51</v>
      </c>
      <c r="E76" s="29" t="s">
        <v>6</v>
      </c>
      <c r="F76" s="29" t="s">
        <v>6</v>
      </c>
      <c r="G76" s="34" t="e">
        <f>#REF!+#REF!+#REF!+#REF!+#REF!+H76+I76+K76</f>
        <v>#REF!</v>
      </c>
      <c r="H76" s="37">
        <v>0</v>
      </c>
      <c r="I76" s="37"/>
      <c r="J76" s="37"/>
      <c r="K76" s="37"/>
      <c r="L76" s="11"/>
      <c r="M76" s="11"/>
      <c r="N76" s="11"/>
      <c r="O76" s="11"/>
    </row>
    <row r="77" spans="1:20" s="8" customFormat="1" ht="34.5" customHeight="1">
      <c r="A77" s="78">
        <v>37</v>
      </c>
      <c r="B77" s="32" t="s">
        <v>80</v>
      </c>
      <c r="C77" s="77"/>
      <c r="D77" s="74" t="s">
        <v>51</v>
      </c>
      <c r="E77" s="29" t="s">
        <v>6</v>
      </c>
      <c r="F77" s="29" t="s">
        <v>6</v>
      </c>
      <c r="G77" s="30">
        <f>SUM(H77:K77)</f>
        <v>122031000</v>
      </c>
      <c r="H77" s="31">
        <f>H66+H69+H71</f>
        <v>30441000</v>
      </c>
      <c r="I77" s="31">
        <f t="shared" ref="I77:K77" si="61">I66+I69+I71</f>
        <v>30530000</v>
      </c>
      <c r="J77" s="31">
        <f t="shared" ref="J77" si="62">J66+J69+J71</f>
        <v>30530000</v>
      </c>
      <c r="K77" s="31">
        <f t="shared" si="61"/>
        <v>30530000</v>
      </c>
      <c r="T77" s="11"/>
    </row>
    <row r="78" spans="1:20" s="8" customFormat="1" ht="33.75" customHeight="1">
      <c r="A78" s="115" t="s">
        <v>13</v>
      </c>
      <c r="B78" s="115"/>
      <c r="C78" s="115"/>
      <c r="D78" s="115"/>
      <c r="E78" s="115"/>
      <c r="F78" s="115"/>
      <c r="G78" s="115"/>
      <c r="H78" s="115"/>
      <c r="I78" s="115"/>
      <c r="J78" s="115"/>
      <c r="K78" s="115"/>
    </row>
    <row r="79" spans="1:20" s="8" customFormat="1" ht="94.5">
      <c r="A79" s="109">
        <v>38</v>
      </c>
      <c r="B79" s="106" t="s">
        <v>345</v>
      </c>
      <c r="C79" s="74" t="s">
        <v>59</v>
      </c>
      <c r="D79" s="74" t="s">
        <v>51</v>
      </c>
      <c r="E79" s="29" t="s">
        <v>6</v>
      </c>
      <c r="F79" s="29" t="s">
        <v>6</v>
      </c>
      <c r="G79" s="30">
        <f>SUM(H79:K79)</f>
        <v>627000</v>
      </c>
      <c r="H79" s="37">
        <f>H82+H94</f>
        <v>177000</v>
      </c>
      <c r="I79" s="37">
        <f>I82+I94</f>
        <v>150000</v>
      </c>
      <c r="J79" s="37">
        <f>J82+J94</f>
        <v>150000</v>
      </c>
      <c r="K79" s="37">
        <f>K82+K94</f>
        <v>150000</v>
      </c>
    </row>
    <row r="80" spans="1:20" s="8" customFormat="1" ht="16.5" hidden="1">
      <c r="A80" s="109"/>
      <c r="B80" s="106"/>
      <c r="C80" s="77" t="s">
        <v>4</v>
      </c>
      <c r="D80" s="74" t="s">
        <v>10</v>
      </c>
      <c r="E80" s="29" t="s">
        <v>6</v>
      </c>
      <c r="F80" s="29" t="s">
        <v>6</v>
      </c>
      <c r="G80" s="36" t="e">
        <f>#REF!+#REF!+#REF!+#REF!+#REF!</f>
        <v>#REF!</v>
      </c>
      <c r="H80" s="37">
        <v>0</v>
      </c>
      <c r="I80" s="37">
        <v>0</v>
      </c>
      <c r="J80" s="37">
        <v>0</v>
      </c>
      <c r="K80" s="37">
        <v>0</v>
      </c>
    </row>
    <row r="81" spans="1:11" s="8" customFormat="1" ht="78.75">
      <c r="A81" s="109"/>
      <c r="B81" s="106"/>
      <c r="C81" s="74" t="s">
        <v>28</v>
      </c>
      <c r="D81" s="74" t="s">
        <v>38</v>
      </c>
      <c r="E81" s="29" t="s">
        <v>6</v>
      </c>
      <c r="F81" s="29" t="s">
        <v>6</v>
      </c>
      <c r="G81" s="30">
        <f t="shared" ref="G81:G86" si="63">SUM(H81:K81)</f>
        <v>0</v>
      </c>
      <c r="H81" s="37">
        <v>0</v>
      </c>
      <c r="I81" s="37">
        <v>0</v>
      </c>
      <c r="J81" s="37">
        <v>0</v>
      </c>
      <c r="K81" s="37">
        <v>0</v>
      </c>
    </row>
    <row r="82" spans="1:11" s="8" customFormat="1" ht="94.5">
      <c r="A82" s="109">
        <v>39</v>
      </c>
      <c r="B82" s="106" t="s">
        <v>346</v>
      </c>
      <c r="C82" s="74" t="s">
        <v>60</v>
      </c>
      <c r="D82" s="74" t="s">
        <v>51</v>
      </c>
      <c r="E82" s="29" t="s">
        <v>6</v>
      </c>
      <c r="F82" s="29" t="s">
        <v>6</v>
      </c>
      <c r="G82" s="30">
        <f t="shared" si="63"/>
        <v>307000</v>
      </c>
      <c r="H82" s="37">
        <f>H93</f>
        <v>97000</v>
      </c>
      <c r="I82" s="37">
        <f>I93</f>
        <v>70000</v>
      </c>
      <c r="J82" s="37">
        <f t="shared" ref="J82:K82" si="64">J93</f>
        <v>70000</v>
      </c>
      <c r="K82" s="37">
        <f t="shared" si="64"/>
        <v>70000</v>
      </c>
    </row>
    <row r="83" spans="1:11" s="8" customFormat="1" ht="28.5" customHeight="1">
      <c r="A83" s="109"/>
      <c r="B83" s="106"/>
      <c r="C83" s="74" t="s">
        <v>11</v>
      </c>
      <c r="D83" s="74" t="s">
        <v>38</v>
      </c>
      <c r="E83" s="29" t="s">
        <v>6</v>
      </c>
      <c r="F83" s="29" t="s">
        <v>6</v>
      </c>
      <c r="G83" s="30">
        <f t="shared" si="63"/>
        <v>0</v>
      </c>
      <c r="H83" s="37">
        <v>0</v>
      </c>
      <c r="I83" s="37">
        <v>0</v>
      </c>
      <c r="J83" s="37">
        <v>0</v>
      </c>
      <c r="K83" s="37">
        <v>0</v>
      </c>
    </row>
    <row r="84" spans="1:11" s="8" customFormat="1" ht="63">
      <c r="A84" s="78">
        <v>40</v>
      </c>
      <c r="B84" s="77" t="s">
        <v>347</v>
      </c>
      <c r="C84" s="74" t="s">
        <v>24</v>
      </c>
      <c r="D84" s="74" t="s">
        <v>38</v>
      </c>
      <c r="E84" s="29" t="s">
        <v>6</v>
      </c>
      <c r="F84" s="29" t="s">
        <v>6</v>
      </c>
      <c r="G84" s="30">
        <f t="shared" si="63"/>
        <v>0</v>
      </c>
      <c r="H84" s="37">
        <v>0</v>
      </c>
      <c r="I84" s="37">
        <v>0</v>
      </c>
      <c r="J84" s="37">
        <v>0</v>
      </c>
      <c r="K84" s="37">
        <v>0</v>
      </c>
    </row>
    <row r="85" spans="1:11" s="8" customFormat="1" ht="94.5">
      <c r="A85" s="78">
        <v>41</v>
      </c>
      <c r="B85" s="77" t="s">
        <v>375</v>
      </c>
      <c r="C85" s="74" t="s">
        <v>61</v>
      </c>
      <c r="D85" s="74" t="s">
        <v>38</v>
      </c>
      <c r="E85" s="29" t="s">
        <v>6</v>
      </c>
      <c r="F85" s="29" t="s">
        <v>6</v>
      </c>
      <c r="G85" s="30">
        <f t="shared" si="63"/>
        <v>0</v>
      </c>
      <c r="H85" s="37">
        <v>0</v>
      </c>
      <c r="I85" s="37">
        <v>0</v>
      </c>
      <c r="J85" s="37">
        <v>0</v>
      </c>
      <c r="K85" s="37">
        <v>0</v>
      </c>
    </row>
    <row r="86" spans="1:11" s="8" customFormat="1" ht="31.5">
      <c r="A86" s="78">
        <v>42</v>
      </c>
      <c r="B86" s="77" t="s">
        <v>376</v>
      </c>
      <c r="C86" s="74" t="s">
        <v>9</v>
      </c>
      <c r="D86" s="74" t="s">
        <v>38</v>
      </c>
      <c r="E86" s="29" t="s">
        <v>6</v>
      </c>
      <c r="F86" s="29" t="s">
        <v>6</v>
      </c>
      <c r="G86" s="30">
        <f t="shared" si="63"/>
        <v>0</v>
      </c>
      <c r="H86" s="37">
        <v>0</v>
      </c>
      <c r="I86" s="37">
        <v>0</v>
      </c>
      <c r="J86" s="37">
        <v>0</v>
      </c>
      <c r="K86" s="37">
        <v>0</v>
      </c>
    </row>
    <row r="87" spans="1:11" s="8" customFormat="1" ht="53.25" hidden="1" customHeight="1">
      <c r="A87" s="78">
        <v>45</v>
      </c>
      <c r="B87" s="77" t="s">
        <v>453</v>
      </c>
      <c r="C87" s="74" t="s">
        <v>9</v>
      </c>
      <c r="D87" s="74" t="s">
        <v>38</v>
      </c>
      <c r="E87" s="29" t="s">
        <v>6</v>
      </c>
      <c r="F87" s="29" t="s">
        <v>6</v>
      </c>
      <c r="G87" s="36" t="e">
        <f>#REF!+#REF!+#REF!+#REF!+#REF!</f>
        <v>#REF!</v>
      </c>
      <c r="H87" s="37">
        <v>0</v>
      </c>
      <c r="I87" s="37">
        <v>0</v>
      </c>
      <c r="J87" s="37">
        <v>0</v>
      </c>
      <c r="K87" s="37">
        <v>0</v>
      </c>
    </row>
    <row r="88" spans="1:11" s="8" customFormat="1" ht="31.5">
      <c r="A88" s="78">
        <v>43</v>
      </c>
      <c r="B88" s="77" t="s">
        <v>377</v>
      </c>
      <c r="C88" s="74" t="s">
        <v>9</v>
      </c>
      <c r="D88" s="74" t="s">
        <v>38</v>
      </c>
      <c r="E88" s="29" t="s">
        <v>6</v>
      </c>
      <c r="F88" s="29" t="s">
        <v>6</v>
      </c>
      <c r="G88" s="30">
        <f t="shared" ref="G88:G98" si="65">SUM(H88:K88)</f>
        <v>0</v>
      </c>
      <c r="H88" s="37">
        <v>0</v>
      </c>
      <c r="I88" s="37">
        <v>0</v>
      </c>
      <c r="J88" s="37">
        <v>0</v>
      </c>
      <c r="K88" s="37">
        <v>0</v>
      </c>
    </row>
    <row r="89" spans="1:11" s="8" customFormat="1" ht="78.75">
      <c r="A89" s="78">
        <v>44</v>
      </c>
      <c r="B89" s="77" t="s">
        <v>316</v>
      </c>
      <c r="C89" s="74" t="s">
        <v>62</v>
      </c>
      <c r="D89" s="74" t="s">
        <v>38</v>
      </c>
      <c r="E89" s="29" t="s">
        <v>6</v>
      </c>
      <c r="F89" s="29" t="s">
        <v>6</v>
      </c>
      <c r="G89" s="30">
        <f t="shared" si="65"/>
        <v>0</v>
      </c>
      <c r="H89" s="37">
        <v>0</v>
      </c>
      <c r="I89" s="37">
        <v>0</v>
      </c>
      <c r="J89" s="37">
        <v>0</v>
      </c>
      <c r="K89" s="37">
        <v>0</v>
      </c>
    </row>
    <row r="90" spans="1:11" s="8" customFormat="1" ht="78.75">
      <c r="A90" s="78">
        <v>45</v>
      </c>
      <c r="B90" s="77" t="s">
        <v>494</v>
      </c>
      <c r="C90" s="74" t="s">
        <v>63</v>
      </c>
      <c r="D90" s="74" t="s">
        <v>38</v>
      </c>
      <c r="E90" s="29" t="s">
        <v>6</v>
      </c>
      <c r="F90" s="29" t="s">
        <v>6</v>
      </c>
      <c r="G90" s="30">
        <f t="shared" si="65"/>
        <v>0</v>
      </c>
      <c r="H90" s="37">
        <v>0</v>
      </c>
      <c r="I90" s="37">
        <v>0</v>
      </c>
      <c r="J90" s="37">
        <v>0</v>
      </c>
      <c r="K90" s="37">
        <v>0</v>
      </c>
    </row>
    <row r="91" spans="1:11" s="8" customFormat="1" ht="31.5">
      <c r="A91" s="78">
        <v>46</v>
      </c>
      <c r="B91" s="77" t="s">
        <v>318</v>
      </c>
      <c r="C91" s="74" t="s">
        <v>25</v>
      </c>
      <c r="D91" s="74" t="s">
        <v>38</v>
      </c>
      <c r="E91" s="29" t="s">
        <v>6</v>
      </c>
      <c r="F91" s="29" t="s">
        <v>6</v>
      </c>
      <c r="G91" s="30">
        <f t="shared" si="65"/>
        <v>0</v>
      </c>
      <c r="H91" s="37">
        <v>0</v>
      </c>
      <c r="I91" s="37">
        <v>0</v>
      </c>
      <c r="J91" s="37">
        <v>0</v>
      </c>
      <c r="K91" s="37">
        <v>0</v>
      </c>
    </row>
    <row r="92" spans="1:11" s="8" customFormat="1" ht="47.25">
      <c r="A92" s="78">
        <v>47</v>
      </c>
      <c r="B92" s="79" t="s">
        <v>419</v>
      </c>
      <c r="C92" s="74" t="s">
        <v>9</v>
      </c>
      <c r="D92" s="74" t="s">
        <v>38</v>
      </c>
      <c r="E92" s="29" t="s">
        <v>6</v>
      </c>
      <c r="F92" s="29" t="s">
        <v>6</v>
      </c>
      <c r="G92" s="30">
        <f t="shared" si="65"/>
        <v>0</v>
      </c>
      <c r="H92" s="37">
        <v>0</v>
      </c>
      <c r="I92" s="37">
        <v>0</v>
      </c>
      <c r="J92" s="37">
        <v>0</v>
      </c>
      <c r="K92" s="37">
        <v>0</v>
      </c>
    </row>
    <row r="93" spans="1:11" s="8" customFormat="1" ht="47.25">
      <c r="A93" s="78">
        <v>48</v>
      </c>
      <c r="B93" s="77" t="s">
        <v>499</v>
      </c>
      <c r="C93" s="74" t="s">
        <v>9</v>
      </c>
      <c r="D93" s="74" t="s">
        <v>51</v>
      </c>
      <c r="E93" s="29" t="s">
        <v>6</v>
      </c>
      <c r="F93" s="29" t="s">
        <v>6</v>
      </c>
      <c r="G93" s="30">
        <f t="shared" si="65"/>
        <v>307000</v>
      </c>
      <c r="H93" s="37">
        <v>97000</v>
      </c>
      <c r="I93" s="37">
        <v>70000</v>
      </c>
      <c r="J93" s="37">
        <v>70000</v>
      </c>
      <c r="K93" s="37">
        <v>70000</v>
      </c>
    </row>
    <row r="94" spans="1:11" s="8" customFormat="1" ht="63">
      <c r="A94" s="78">
        <v>49</v>
      </c>
      <c r="B94" s="77" t="s">
        <v>350</v>
      </c>
      <c r="C94" s="74" t="s">
        <v>30</v>
      </c>
      <c r="D94" s="74" t="s">
        <v>51</v>
      </c>
      <c r="E94" s="29" t="s">
        <v>6</v>
      </c>
      <c r="F94" s="29" t="s">
        <v>6</v>
      </c>
      <c r="G94" s="30">
        <f t="shared" si="65"/>
        <v>320000</v>
      </c>
      <c r="H94" s="37">
        <f>H95+H96+H97</f>
        <v>80000</v>
      </c>
      <c r="I94" s="37">
        <f t="shared" ref="I94:K94" si="66">I95+I96+I97</f>
        <v>80000</v>
      </c>
      <c r="J94" s="37">
        <f t="shared" ref="J94" si="67">J95+J96+J97</f>
        <v>80000</v>
      </c>
      <c r="K94" s="37">
        <f t="shared" si="66"/>
        <v>80000</v>
      </c>
    </row>
    <row r="95" spans="1:11" s="8" customFormat="1" ht="47.25">
      <c r="A95" s="78">
        <v>50</v>
      </c>
      <c r="B95" s="77" t="s">
        <v>351</v>
      </c>
      <c r="C95" s="74" t="s">
        <v>25</v>
      </c>
      <c r="D95" s="74" t="s">
        <v>51</v>
      </c>
      <c r="E95" s="29" t="s">
        <v>6</v>
      </c>
      <c r="F95" s="29" t="s">
        <v>6</v>
      </c>
      <c r="G95" s="30">
        <f t="shared" si="65"/>
        <v>320000</v>
      </c>
      <c r="H95" s="37">
        <v>80000</v>
      </c>
      <c r="I95" s="37">
        <f>H95</f>
        <v>80000</v>
      </c>
      <c r="J95" s="37">
        <f>H95</f>
        <v>80000</v>
      </c>
      <c r="K95" s="37">
        <f>I95</f>
        <v>80000</v>
      </c>
    </row>
    <row r="96" spans="1:11" s="8" customFormat="1" ht="36.75" customHeight="1">
      <c r="A96" s="78">
        <v>51</v>
      </c>
      <c r="B96" s="77" t="s">
        <v>352</v>
      </c>
      <c r="C96" s="74" t="s">
        <v>266</v>
      </c>
      <c r="D96" s="74" t="s">
        <v>38</v>
      </c>
      <c r="E96" s="29" t="s">
        <v>6</v>
      </c>
      <c r="F96" s="29" t="s">
        <v>6</v>
      </c>
      <c r="G96" s="30">
        <f t="shared" si="65"/>
        <v>0</v>
      </c>
      <c r="H96" s="37">
        <v>0</v>
      </c>
      <c r="I96" s="37">
        <v>0</v>
      </c>
      <c r="J96" s="37">
        <v>0</v>
      </c>
      <c r="K96" s="37">
        <v>0</v>
      </c>
    </row>
    <row r="97" spans="1:11" s="8" customFormat="1" ht="48.75" customHeight="1">
      <c r="A97" s="78">
        <v>52</v>
      </c>
      <c r="B97" s="77" t="s">
        <v>198</v>
      </c>
      <c r="C97" s="74" t="s">
        <v>8</v>
      </c>
      <c r="D97" s="74" t="s">
        <v>38</v>
      </c>
      <c r="E97" s="29" t="s">
        <v>6</v>
      </c>
      <c r="F97" s="29" t="s">
        <v>6</v>
      </c>
      <c r="G97" s="30">
        <f t="shared" si="65"/>
        <v>0</v>
      </c>
      <c r="H97" s="37">
        <v>0</v>
      </c>
      <c r="I97" s="37">
        <v>0</v>
      </c>
      <c r="J97" s="37">
        <v>0</v>
      </c>
      <c r="K97" s="37">
        <v>0</v>
      </c>
    </row>
    <row r="98" spans="1:11" s="8" customFormat="1" ht="63">
      <c r="A98" s="78">
        <v>53</v>
      </c>
      <c r="B98" s="77" t="s">
        <v>353</v>
      </c>
      <c r="C98" s="74" t="s">
        <v>29</v>
      </c>
      <c r="D98" s="74" t="s">
        <v>38</v>
      </c>
      <c r="E98" s="29" t="s">
        <v>6</v>
      </c>
      <c r="F98" s="29" t="s">
        <v>6</v>
      </c>
      <c r="G98" s="30">
        <f t="shared" si="65"/>
        <v>0</v>
      </c>
      <c r="H98" s="37">
        <v>0</v>
      </c>
      <c r="I98" s="37">
        <v>0</v>
      </c>
      <c r="J98" s="37">
        <v>0</v>
      </c>
      <c r="K98" s="37">
        <v>0</v>
      </c>
    </row>
    <row r="99" spans="1:11" s="8" customFormat="1" ht="63" hidden="1">
      <c r="A99" s="78"/>
      <c r="B99" s="77" t="s">
        <v>22</v>
      </c>
      <c r="C99" s="74" t="s">
        <v>64</v>
      </c>
      <c r="D99" s="74" t="s">
        <v>38</v>
      </c>
      <c r="E99" s="29" t="s">
        <v>6</v>
      </c>
      <c r="F99" s="29" t="s">
        <v>6</v>
      </c>
      <c r="G99" s="36" t="e">
        <f>#REF!+#REF!+#REF!+#REF!+#REF!</f>
        <v>#REF!</v>
      </c>
      <c r="H99" s="37">
        <v>0</v>
      </c>
      <c r="I99" s="37">
        <v>0</v>
      </c>
      <c r="J99" s="37">
        <v>0</v>
      </c>
      <c r="K99" s="37">
        <v>0</v>
      </c>
    </row>
    <row r="100" spans="1:11" s="8" customFormat="1" ht="78.75">
      <c r="A100" s="78">
        <v>54</v>
      </c>
      <c r="B100" s="77" t="s">
        <v>200</v>
      </c>
      <c r="C100" s="74" t="s">
        <v>65</v>
      </c>
      <c r="D100" s="74" t="s">
        <v>38</v>
      </c>
      <c r="E100" s="29" t="s">
        <v>6</v>
      </c>
      <c r="F100" s="29" t="s">
        <v>6</v>
      </c>
      <c r="G100" s="30">
        <f t="shared" ref="G100:G122" si="68">SUM(H100:K100)</f>
        <v>0</v>
      </c>
      <c r="H100" s="37">
        <v>0</v>
      </c>
      <c r="I100" s="37">
        <v>0</v>
      </c>
      <c r="J100" s="37">
        <v>0</v>
      </c>
      <c r="K100" s="37">
        <v>0</v>
      </c>
    </row>
    <row r="101" spans="1:11" s="8" customFormat="1" ht="47.25">
      <c r="A101" s="78">
        <v>55</v>
      </c>
      <c r="B101" s="77" t="s">
        <v>469</v>
      </c>
      <c r="C101" s="74" t="s">
        <v>23</v>
      </c>
      <c r="D101" s="74" t="s">
        <v>38</v>
      </c>
      <c r="E101" s="29" t="s">
        <v>6</v>
      </c>
      <c r="F101" s="29" t="s">
        <v>6</v>
      </c>
      <c r="G101" s="30">
        <f t="shared" si="68"/>
        <v>0</v>
      </c>
      <c r="H101" s="37">
        <v>0</v>
      </c>
      <c r="I101" s="37">
        <v>0</v>
      </c>
      <c r="J101" s="37">
        <v>0</v>
      </c>
      <c r="K101" s="37">
        <v>0</v>
      </c>
    </row>
    <row r="102" spans="1:11" s="8" customFormat="1" ht="42" customHeight="1">
      <c r="A102" s="109">
        <v>56</v>
      </c>
      <c r="B102" s="106" t="s">
        <v>466</v>
      </c>
      <c r="C102" s="74" t="s">
        <v>25</v>
      </c>
      <c r="D102" s="74" t="s">
        <v>38</v>
      </c>
      <c r="E102" s="29" t="s">
        <v>6</v>
      </c>
      <c r="F102" s="29" t="s">
        <v>6</v>
      </c>
      <c r="G102" s="30">
        <f t="shared" si="68"/>
        <v>0</v>
      </c>
      <c r="H102" s="37">
        <v>0</v>
      </c>
      <c r="I102" s="37">
        <v>0</v>
      </c>
      <c r="J102" s="37">
        <v>0</v>
      </c>
      <c r="K102" s="37">
        <v>0</v>
      </c>
    </row>
    <row r="103" spans="1:11" s="8" customFormat="1" ht="78.75">
      <c r="A103" s="109"/>
      <c r="B103" s="106"/>
      <c r="C103" s="74" t="s">
        <v>467</v>
      </c>
      <c r="D103" s="74" t="s">
        <v>38</v>
      </c>
      <c r="E103" s="29" t="s">
        <v>6</v>
      </c>
      <c r="F103" s="29" t="s">
        <v>6</v>
      </c>
      <c r="G103" s="30">
        <f t="shared" si="68"/>
        <v>0</v>
      </c>
      <c r="H103" s="37">
        <v>0</v>
      </c>
      <c r="I103" s="37">
        <v>0</v>
      </c>
      <c r="J103" s="37">
        <v>0</v>
      </c>
      <c r="K103" s="37">
        <v>0</v>
      </c>
    </row>
    <row r="104" spans="1:11" s="8" customFormat="1" ht="76.5" customHeight="1">
      <c r="A104" s="78">
        <v>57</v>
      </c>
      <c r="B104" s="77" t="s">
        <v>415</v>
      </c>
      <c r="C104" s="74" t="s">
        <v>14</v>
      </c>
      <c r="D104" s="74" t="s">
        <v>38</v>
      </c>
      <c r="E104" s="29" t="s">
        <v>6</v>
      </c>
      <c r="F104" s="29" t="s">
        <v>6</v>
      </c>
      <c r="G104" s="30">
        <f t="shared" si="68"/>
        <v>0</v>
      </c>
      <c r="H104" s="37">
        <v>0</v>
      </c>
      <c r="I104" s="37">
        <v>0</v>
      </c>
      <c r="J104" s="37">
        <v>0</v>
      </c>
      <c r="K104" s="37">
        <v>0</v>
      </c>
    </row>
    <row r="105" spans="1:11" s="8" customFormat="1" ht="63">
      <c r="A105" s="109">
        <v>58</v>
      </c>
      <c r="B105" s="106" t="s">
        <v>357</v>
      </c>
      <c r="C105" s="74" t="s">
        <v>66</v>
      </c>
      <c r="D105" s="74" t="s">
        <v>51</v>
      </c>
      <c r="E105" s="29" t="s">
        <v>6</v>
      </c>
      <c r="F105" s="29" t="s">
        <v>6</v>
      </c>
      <c r="G105" s="30">
        <f t="shared" si="68"/>
        <v>120000</v>
      </c>
      <c r="H105" s="36">
        <f>H107+H123</f>
        <v>30000</v>
      </c>
      <c r="I105" s="36">
        <f t="shared" ref="I105:K105" si="69">I107+I123</f>
        <v>30000</v>
      </c>
      <c r="J105" s="36">
        <f t="shared" ref="J105" si="70">J107+J123</f>
        <v>30000</v>
      </c>
      <c r="K105" s="36">
        <f t="shared" si="69"/>
        <v>30000</v>
      </c>
    </row>
    <row r="106" spans="1:11" s="8" customFormat="1" ht="16.5">
      <c r="A106" s="109"/>
      <c r="B106" s="106"/>
      <c r="C106" s="74" t="s">
        <v>15</v>
      </c>
      <c r="D106" s="74" t="s">
        <v>38</v>
      </c>
      <c r="E106" s="29" t="s">
        <v>6</v>
      </c>
      <c r="F106" s="29" t="s">
        <v>6</v>
      </c>
      <c r="G106" s="30">
        <f t="shared" si="68"/>
        <v>0</v>
      </c>
      <c r="H106" s="37">
        <v>0</v>
      </c>
      <c r="I106" s="37">
        <v>0</v>
      </c>
      <c r="J106" s="37">
        <v>0</v>
      </c>
      <c r="K106" s="37">
        <v>0</v>
      </c>
    </row>
    <row r="107" spans="1:11" s="8" customFormat="1" ht="77.25" customHeight="1">
      <c r="A107" s="109">
        <v>59</v>
      </c>
      <c r="B107" s="110" t="s">
        <v>358</v>
      </c>
      <c r="C107" s="74" t="s">
        <v>69</v>
      </c>
      <c r="D107" s="74" t="s">
        <v>38</v>
      </c>
      <c r="E107" s="29" t="s">
        <v>6</v>
      </c>
      <c r="F107" s="29" t="s">
        <v>6</v>
      </c>
      <c r="G107" s="30">
        <f t="shared" si="68"/>
        <v>0</v>
      </c>
      <c r="H107" s="37">
        <f t="shared" ref="H107:K107" si="71">H109+H110+H111+H113+H115+H116+H118+H119</f>
        <v>0</v>
      </c>
      <c r="I107" s="37">
        <f t="shared" si="71"/>
        <v>0</v>
      </c>
      <c r="J107" s="37">
        <f t="shared" ref="J107" si="72">J109+J110+J111+J113+J115+J116+J118+J119</f>
        <v>0</v>
      </c>
      <c r="K107" s="37">
        <f t="shared" si="71"/>
        <v>0</v>
      </c>
    </row>
    <row r="108" spans="1:11" s="8" customFormat="1" ht="21.75" customHeight="1">
      <c r="A108" s="109"/>
      <c r="B108" s="110"/>
      <c r="C108" s="74" t="s">
        <v>11</v>
      </c>
      <c r="D108" s="74" t="s">
        <v>38</v>
      </c>
      <c r="E108" s="29" t="s">
        <v>6</v>
      </c>
      <c r="F108" s="29" t="s">
        <v>6</v>
      </c>
      <c r="G108" s="30">
        <f t="shared" si="68"/>
        <v>0</v>
      </c>
      <c r="H108" s="37">
        <v>0</v>
      </c>
      <c r="I108" s="37">
        <v>0</v>
      </c>
      <c r="J108" s="37">
        <v>0</v>
      </c>
      <c r="K108" s="37">
        <v>0</v>
      </c>
    </row>
    <row r="109" spans="1:11" s="8" customFormat="1" ht="31.5">
      <c r="A109" s="78">
        <v>60</v>
      </c>
      <c r="B109" s="77" t="s">
        <v>359</v>
      </c>
      <c r="C109" s="74" t="s">
        <v>9</v>
      </c>
      <c r="D109" s="74" t="s">
        <v>38</v>
      </c>
      <c r="E109" s="29" t="s">
        <v>6</v>
      </c>
      <c r="F109" s="29" t="s">
        <v>6</v>
      </c>
      <c r="G109" s="30">
        <f t="shared" si="68"/>
        <v>0</v>
      </c>
      <c r="H109" s="37">
        <v>0</v>
      </c>
      <c r="I109" s="37">
        <v>0</v>
      </c>
      <c r="J109" s="37">
        <v>0</v>
      </c>
      <c r="K109" s="37">
        <v>0</v>
      </c>
    </row>
    <row r="110" spans="1:11" s="8" customFormat="1" ht="48.75" customHeight="1">
      <c r="A110" s="78">
        <v>61</v>
      </c>
      <c r="B110" s="77" t="s">
        <v>211</v>
      </c>
      <c r="C110" s="74" t="s">
        <v>67</v>
      </c>
      <c r="D110" s="74" t="s">
        <v>38</v>
      </c>
      <c r="E110" s="29" t="s">
        <v>6</v>
      </c>
      <c r="F110" s="29" t="s">
        <v>6</v>
      </c>
      <c r="G110" s="30">
        <f t="shared" si="68"/>
        <v>0</v>
      </c>
      <c r="H110" s="37">
        <v>0</v>
      </c>
      <c r="I110" s="37">
        <v>0</v>
      </c>
      <c r="J110" s="37">
        <v>0</v>
      </c>
      <c r="K110" s="37">
        <v>0</v>
      </c>
    </row>
    <row r="111" spans="1:11" s="8" customFormat="1" ht="43.5" customHeight="1">
      <c r="A111" s="109">
        <v>62</v>
      </c>
      <c r="B111" s="106" t="s">
        <v>360</v>
      </c>
      <c r="C111" s="74" t="s">
        <v>533</v>
      </c>
      <c r="D111" s="74" t="s">
        <v>38</v>
      </c>
      <c r="E111" s="29"/>
      <c r="F111" s="29"/>
      <c r="G111" s="30">
        <f t="shared" si="68"/>
        <v>0</v>
      </c>
      <c r="H111" s="37">
        <v>0</v>
      </c>
      <c r="I111" s="37">
        <v>0</v>
      </c>
      <c r="J111" s="37">
        <v>0</v>
      </c>
      <c r="K111" s="37">
        <v>0</v>
      </c>
    </row>
    <row r="112" spans="1:11" s="8" customFormat="1" ht="16.5">
      <c r="A112" s="109"/>
      <c r="B112" s="106"/>
      <c r="C112" s="93" t="s">
        <v>532</v>
      </c>
      <c r="D112" s="74" t="s">
        <v>38</v>
      </c>
      <c r="E112" s="29" t="s">
        <v>6</v>
      </c>
      <c r="F112" s="29" t="s">
        <v>6</v>
      </c>
      <c r="G112" s="30">
        <f t="shared" si="68"/>
        <v>0</v>
      </c>
      <c r="H112" s="37">
        <v>0</v>
      </c>
      <c r="I112" s="37">
        <v>0</v>
      </c>
      <c r="J112" s="37">
        <v>0</v>
      </c>
      <c r="K112" s="37">
        <v>0</v>
      </c>
    </row>
    <row r="113" spans="1:11" s="8" customFormat="1" ht="57.75" customHeight="1">
      <c r="A113" s="109">
        <v>63</v>
      </c>
      <c r="B113" s="106" t="s">
        <v>537</v>
      </c>
      <c r="C113" s="74" t="s">
        <v>68</v>
      </c>
      <c r="D113" s="74" t="s">
        <v>38</v>
      </c>
      <c r="E113" s="29" t="s">
        <v>6</v>
      </c>
      <c r="F113" s="29" t="s">
        <v>6</v>
      </c>
      <c r="G113" s="30">
        <f t="shared" si="68"/>
        <v>0</v>
      </c>
      <c r="H113" s="37">
        <v>0</v>
      </c>
      <c r="I113" s="37">
        <v>0</v>
      </c>
      <c r="J113" s="37">
        <v>0</v>
      </c>
      <c r="K113" s="37">
        <v>0</v>
      </c>
    </row>
    <row r="114" spans="1:11" s="8" customFormat="1" ht="22.5" customHeight="1">
      <c r="A114" s="109"/>
      <c r="B114" s="106"/>
      <c r="C114" s="74" t="s">
        <v>11</v>
      </c>
      <c r="D114" s="74" t="s">
        <v>38</v>
      </c>
      <c r="E114" s="29" t="s">
        <v>6</v>
      </c>
      <c r="F114" s="29" t="s">
        <v>6</v>
      </c>
      <c r="G114" s="30">
        <f t="shared" si="68"/>
        <v>0</v>
      </c>
      <c r="H114" s="37">
        <v>0</v>
      </c>
      <c r="I114" s="37">
        <v>0</v>
      </c>
      <c r="J114" s="37">
        <v>0</v>
      </c>
      <c r="K114" s="37">
        <v>0</v>
      </c>
    </row>
    <row r="115" spans="1:11" s="8" customFormat="1" ht="126" customHeight="1">
      <c r="A115" s="78">
        <v>64</v>
      </c>
      <c r="B115" s="77" t="s">
        <v>519</v>
      </c>
      <c r="C115" s="74" t="s">
        <v>4</v>
      </c>
      <c r="D115" s="74" t="s">
        <v>38</v>
      </c>
      <c r="E115" s="29" t="s">
        <v>6</v>
      </c>
      <c r="F115" s="29" t="s">
        <v>6</v>
      </c>
      <c r="G115" s="30">
        <f t="shared" si="68"/>
        <v>0</v>
      </c>
      <c r="H115" s="37">
        <v>0</v>
      </c>
      <c r="I115" s="37">
        <v>0</v>
      </c>
      <c r="J115" s="37">
        <v>0</v>
      </c>
      <c r="K115" s="37">
        <v>0</v>
      </c>
    </row>
    <row r="116" spans="1:11" s="8" customFormat="1" ht="21.75" customHeight="1">
      <c r="A116" s="109">
        <v>65</v>
      </c>
      <c r="B116" s="106" t="s">
        <v>293</v>
      </c>
      <c r="C116" s="74" t="s">
        <v>16</v>
      </c>
      <c r="D116" s="74" t="s">
        <v>38</v>
      </c>
      <c r="E116" s="29" t="s">
        <v>6</v>
      </c>
      <c r="F116" s="29" t="s">
        <v>6</v>
      </c>
      <c r="G116" s="30">
        <f t="shared" si="68"/>
        <v>0</v>
      </c>
      <c r="H116" s="37">
        <v>0</v>
      </c>
      <c r="I116" s="37">
        <v>0</v>
      </c>
      <c r="J116" s="37">
        <v>0</v>
      </c>
      <c r="K116" s="37">
        <v>0</v>
      </c>
    </row>
    <row r="117" spans="1:11" s="8" customFormat="1" ht="21.75" customHeight="1">
      <c r="A117" s="109"/>
      <c r="B117" s="106"/>
      <c r="C117" s="74" t="s">
        <v>11</v>
      </c>
      <c r="D117" s="74" t="s">
        <v>38</v>
      </c>
      <c r="E117" s="29" t="s">
        <v>6</v>
      </c>
      <c r="F117" s="29" t="s">
        <v>6</v>
      </c>
      <c r="G117" s="30">
        <f t="shared" si="68"/>
        <v>0</v>
      </c>
      <c r="H117" s="37">
        <v>0</v>
      </c>
      <c r="I117" s="37">
        <v>0</v>
      </c>
      <c r="J117" s="37">
        <v>0</v>
      </c>
      <c r="K117" s="37">
        <v>0</v>
      </c>
    </row>
    <row r="118" spans="1:11" s="8" customFormat="1" ht="47.25">
      <c r="A118" s="78">
        <v>66</v>
      </c>
      <c r="B118" s="77" t="s">
        <v>219</v>
      </c>
      <c r="C118" s="74" t="s">
        <v>9</v>
      </c>
      <c r="D118" s="74" t="s">
        <v>38</v>
      </c>
      <c r="E118" s="29" t="s">
        <v>6</v>
      </c>
      <c r="F118" s="29" t="s">
        <v>6</v>
      </c>
      <c r="G118" s="30">
        <f t="shared" si="68"/>
        <v>0</v>
      </c>
      <c r="H118" s="37">
        <v>0</v>
      </c>
      <c r="I118" s="37">
        <v>0</v>
      </c>
      <c r="J118" s="37">
        <v>0</v>
      </c>
      <c r="K118" s="37">
        <v>0</v>
      </c>
    </row>
    <row r="119" spans="1:11" s="8" customFormat="1" ht="31.5">
      <c r="A119" s="109">
        <v>67</v>
      </c>
      <c r="B119" s="106" t="s">
        <v>363</v>
      </c>
      <c r="C119" s="74" t="s">
        <v>520</v>
      </c>
      <c r="D119" s="74" t="s">
        <v>51</v>
      </c>
      <c r="E119" s="29" t="s">
        <v>6</v>
      </c>
      <c r="F119" s="29" t="s">
        <v>6</v>
      </c>
      <c r="G119" s="30">
        <f t="shared" si="68"/>
        <v>0</v>
      </c>
      <c r="H119" s="37">
        <v>0</v>
      </c>
      <c r="I119" s="37">
        <v>0</v>
      </c>
      <c r="J119" s="37">
        <v>0</v>
      </c>
      <c r="K119" s="37">
        <v>0</v>
      </c>
    </row>
    <row r="120" spans="1:11" s="8" customFormat="1" ht="24" customHeight="1">
      <c r="A120" s="109"/>
      <c r="B120" s="106"/>
      <c r="C120" s="74" t="s">
        <v>17</v>
      </c>
      <c r="D120" s="74" t="s">
        <v>38</v>
      </c>
      <c r="E120" s="29" t="s">
        <v>6</v>
      </c>
      <c r="F120" s="29" t="s">
        <v>6</v>
      </c>
      <c r="G120" s="30">
        <f t="shared" si="68"/>
        <v>0</v>
      </c>
      <c r="H120" s="37">
        <v>0</v>
      </c>
      <c r="I120" s="37">
        <v>0</v>
      </c>
      <c r="J120" s="37">
        <v>0</v>
      </c>
      <c r="K120" s="37">
        <v>0</v>
      </c>
    </row>
    <row r="121" spans="1:11" s="8" customFormat="1" ht="31.5">
      <c r="A121" s="78">
        <v>68</v>
      </c>
      <c r="B121" s="77" t="s">
        <v>364</v>
      </c>
      <c r="C121" s="74" t="s">
        <v>33</v>
      </c>
      <c r="D121" s="74" t="s">
        <v>51</v>
      </c>
      <c r="E121" s="29" t="s">
        <v>6</v>
      </c>
      <c r="F121" s="29" t="s">
        <v>6</v>
      </c>
      <c r="G121" s="30">
        <f t="shared" si="68"/>
        <v>0</v>
      </c>
      <c r="H121" s="37">
        <v>0</v>
      </c>
      <c r="I121" s="37">
        <v>0</v>
      </c>
      <c r="J121" s="37">
        <v>0</v>
      </c>
      <c r="K121" s="37">
        <v>0</v>
      </c>
    </row>
    <row r="122" spans="1:11" s="8" customFormat="1" ht="78.75">
      <c r="A122" s="78">
        <v>69</v>
      </c>
      <c r="B122" s="79" t="s">
        <v>462</v>
      </c>
      <c r="C122" s="74" t="s">
        <v>280</v>
      </c>
      <c r="D122" s="74" t="s">
        <v>38</v>
      </c>
      <c r="E122" s="29" t="s">
        <v>6</v>
      </c>
      <c r="F122" s="29" t="s">
        <v>6</v>
      </c>
      <c r="G122" s="30">
        <f t="shared" si="68"/>
        <v>0</v>
      </c>
      <c r="H122" s="37">
        <v>0</v>
      </c>
      <c r="I122" s="37">
        <v>0</v>
      </c>
      <c r="J122" s="37">
        <v>0</v>
      </c>
      <c r="K122" s="37">
        <v>0</v>
      </c>
    </row>
    <row r="123" spans="1:11" s="8" customFormat="1" ht="46.5" customHeight="1">
      <c r="A123" s="78">
        <v>70</v>
      </c>
      <c r="B123" s="77" t="s">
        <v>365</v>
      </c>
      <c r="C123" s="74" t="s">
        <v>25</v>
      </c>
      <c r="D123" s="74" t="s">
        <v>51</v>
      </c>
      <c r="E123" s="29" t="s">
        <v>6</v>
      </c>
      <c r="F123" s="29" t="s">
        <v>6</v>
      </c>
      <c r="G123" s="30">
        <f t="shared" ref="G123:G139" si="73">SUM(H123:K123)</f>
        <v>120000</v>
      </c>
      <c r="H123" s="37">
        <f>H124+H125</f>
        <v>30000</v>
      </c>
      <c r="I123" s="37">
        <f t="shared" ref="I123:K123" si="74">I124+I125</f>
        <v>30000</v>
      </c>
      <c r="J123" s="37">
        <f t="shared" ref="J123" si="75">J124+J125</f>
        <v>30000</v>
      </c>
      <c r="K123" s="37">
        <f t="shared" si="74"/>
        <v>30000</v>
      </c>
    </row>
    <row r="124" spans="1:11" s="8" customFormat="1" ht="47.25">
      <c r="A124" s="78">
        <v>71</v>
      </c>
      <c r="B124" s="77" t="s">
        <v>541</v>
      </c>
      <c r="C124" s="74" t="s">
        <v>26</v>
      </c>
      <c r="D124" s="74" t="s">
        <v>51</v>
      </c>
      <c r="E124" s="29" t="s">
        <v>6</v>
      </c>
      <c r="F124" s="29" t="s">
        <v>6</v>
      </c>
      <c r="G124" s="30">
        <f t="shared" si="73"/>
        <v>120000</v>
      </c>
      <c r="H124" s="37">
        <v>30000</v>
      </c>
      <c r="I124" s="37">
        <f>H124</f>
        <v>30000</v>
      </c>
      <c r="J124" s="37">
        <f>H124</f>
        <v>30000</v>
      </c>
      <c r="K124" s="37">
        <f>I124</f>
        <v>30000</v>
      </c>
    </row>
    <row r="125" spans="1:11" s="8" customFormat="1" ht="63">
      <c r="A125" s="74">
        <v>72</v>
      </c>
      <c r="B125" s="77" t="s">
        <v>366</v>
      </c>
      <c r="C125" s="74" t="s">
        <v>89</v>
      </c>
      <c r="D125" s="74" t="s">
        <v>38</v>
      </c>
      <c r="E125" s="29" t="s">
        <v>6</v>
      </c>
      <c r="F125" s="29" t="s">
        <v>6</v>
      </c>
      <c r="G125" s="30">
        <f t="shared" si="73"/>
        <v>0</v>
      </c>
      <c r="H125" s="37">
        <v>0</v>
      </c>
      <c r="I125" s="37">
        <v>0</v>
      </c>
      <c r="J125" s="37">
        <v>0</v>
      </c>
      <c r="K125" s="37">
        <v>0</v>
      </c>
    </row>
    <row r="126" spans="1:11" s="8" customFormat="1" ht="47.25">
      <c r="A126" s="74">
        <v>73</v>
      </c>
      <c r="B126" s="77" t="s">
        <v>367</v>
      </c>
      <c r="C126" s="74" t="s">
        <v>484</v>
      </c>
      <c r="D126" s="74" t="s">
        <v>51</v>
      </c>
      <c r="E126" s="29" t="s">
        <v>6</v>
      </c>
      <c r="F126" s="29" t="s">
        <v>6</v>
      </c>
      <c r="G126" s="30">
        <f t="shared" si="73"/>
        <v>184340.34</v>
      </c>
      <c r="H126" s="37">
        <f>H127</f>
        <v>40340.339999999997</v>
      </c>
      <c r="I126" s="37">
        <f t="shared" ref="I126:K126" si="76">I127</f>
        <v>48000</v>
      </c>
      <c r="J126" s="37">
        <f t="shared" si="76"/>
        <v>48000</v>
      </c>
      <c r="K126" s="37">
        <f t="shared" si="76"/>
        <v>48000</v>
      </c>
    </row>
    <row r="127" spans="1:11" s="8" customFormat="1" ht="53.25" customHeight="1">
      <c r="A127" s="74">
        <v>74</v>
      </c>
      <c r="B127" s="77" t="s">
        <v>272</v>
      </c>
      <c r="C127" s="74" t="s">
        <v>485</v>
      </c>
      <c r="D127" s="74" t="s">
        <v>51</v>
      </c>
      <c r="E127" s="29" t="s">
        <v>6</v>
      </c>
      <c r="F127" s="29" t="s">
        <v>6</v>
      </c>
      <c r="G127" s="30">
        <f t="shared" si="73"/>
        <v>184340.34</v>
      </c>
      <c r="H127" s="37">
        <f t="shared" ref="H127:K127" si="77">H128+H129+H130+H131+H132+H133+H134+H135</f>
        <v>40340.339999999997</v>
      </c>
      <c r="I127" s="37">
        <f t="shared" si="77"/>
        <v>48000</v>
      </c>
      <c r="J127" s="37">
        <f t="shared" ref="J127" si="78">J128+J129+J130+J131+J132+J133+J134+J135</f>
        <v>48000</v>
      </c>
      <c r="K127" s="37">
        <f t="shared" si="77"/>
        <v>48000</v>
      </c>
    </row>
    <row r="128" spans="1:11" s="8" customFormat="1" ht="78.75">
      <c r="A128" s="74">
        <v>75</v>
      </c>
      <c r="B128" s="77" t="s">
        <v>368</v>
      </c>
      <c r="C128" s="74" t="s">
        <v>72</v>
      </c>
      <c r="D128" s="74" t="s">
        <v>38</v>
      </c>
      <c r="E128" s="29" t="s">
        <v>6</v>
      </c>
      <c r="F128" s="29" t="s">
        <v>6</v>
      </c>
      <c r="G128" s="30">
        <f t="shared" si="73"/>
        <v>0</v>
      </c>
      <c r="H128" s="37">
        <v>0</v>
      </c>
      <c r="I128" s="37">
        <v>0</v>
      </c>
      <c r="J128" s="37">
        <v>0</v>
      </c>
      <c r="K128" s="37">
        <v>0</v>
      </c>
    </row>
    <row r="129" spans="1:16" s="8" customFormat="1" ht="78.75">
      <c r="A129" s="74">
        <v>76</v>
      </c>
      <c r="B129" s="77" t="s">
        <v>369</v>
      </c>
      <c r="C129" s="74" t="s">
        <v>486</v>
      </c>
      <c r="D129" s="74" t="s">
        <v>38</v>
      </c>
      <c r="E129" s="29" t="s">
        <v>6</v>
      </c>
      <c r="F129" s="29" t="s">
        <v>6</v>
      </c>
      <c r="G129" s="30">
        <f t="shared" si="73"/>
        <v>0</v>
      </c>
      <c r="H129" s="37">
        <v>0</v>
      </c>
      <c r="I129" s="37">
        <v>0</v>
      </c>
      <c r="J129" s="37">
        <v>0</v>
      </c>
      <c r="K129" s="37">
        <v>0</v>
      </c>
    </row>
    <row r="130" spans="1:16" s="8" customFormat="1" ht="78.75">
      <c r="A130" s="74">
        <v>77</v>
      </c>
      <c r="B130" s="77" t="s">
        <v>230</v>
      </c>
      <c r="C130" s="74" t="s">
        <v>486</v>
      </c>
      <c r="D130" s="74" t="s">
        <v>38</v>
      </c>
      <c r="E130" s="29" t="s">
        <v>6</v>
      </c>
      <c r="F130" s="29" t="s">
        <v>6</v>
      </c>
      <c r="G130" s="30">
        <f t="shared" si="73"/>
        <v>0</v>
      </c>
      <c r="H130" s="37">
        <v>0</v>
      </c>
      <c r="I130" s="37">
        <v>0</v>
      </c>
      <c r="J130" s="37">
        <v>0</v>
      </c>
      <c r="K130" s="37">
        <v>0</v>
      </c>
    </row>
    <row r="131" spans="1:16" s="8" customFormat="1" ht="63">
      <c r="A131" s="74">
        <v>78</v>
      </c>
      <c r="B131" s="77" t="s">
        <v>544</v>
      </c>
      <c r="C131" s="74" t="s">
        <v>70</v>
      </c>
      <c r="D131" s="74" t="s">
        <v>39</v>
      </c>
      <c r="E131" s="29" t="s">
        <v>6</v>
      </c>
      <c r="F131" s="29" t="s">
        <v>6</v>
      </c>
      <c r="G131" s="30">
        <f t="shared" si="73"/>
        <v>0</v>
      </c>
      <c r="H131" s="37">
        <v>0</v>
      </c>
      <c r="I131" s="37">
        <v>0</v>
      </c>
      <c r="J131" s="37">
        <v>0</v>
      </c>
      <c r="K131" s="37">
        <v>0</v>
      </c>
    </row>
    <row r="132" spans="1:16" s="8" customFormat="1" ht="78.75">
      <c r="A132" s="74">
        <v>79</v>
      </c>
      <c r="B132" s="77" t="s">
        <v>371</v>
      </c>
      <c r="C132" s="74" t="s">
        <v>71</v>
      </c>
      <c r="D132" s="74" t="s">
        <v>38</v>
      </c>
      <c r="E132" s="29" t="s">
        <v>6</v>
      </c>
      <c r="F132" s="29" t="s">
        <v>6</v>
      </c>
      <c r="G132" s="30">
        <f t="shared" si="73"/>
        <v>0</v>
      </c>
      <c r="H132" s="37">
        <v>0</v>
      </c>
      <c r="I132" s="37">
        <v>0</v>
      </c>
      <c r="J132" s="37">
        <v>0</v>
      </c>
      <c r="K132" s="37">
        <v>0</v>
      </c>
    </row>
    <row r="133" spans="1:16" s="8" customFormat="1" ht="33" customHeight="1">
      <c r="A133" s="74">
        <v>80</v>
      </c>
      <c r="B133" s="77" t="s">
        <v>372</v>
      </c>
      <c r="C133" s="74" t="s">
        <v>72</v>
      </c>
      <c r="D133" s="74" t="s">
        <v>38</v>
      </c>
      <c r="E133" s="29" t="s">
        <v>6</v>
      </c>
      <c r="F133" s="29" t="s">
        <v>6</v>
      </c>
      <c r="G133" s="30">
        <f t="shared" si="73"/>
        <v>0</v>
      </c>
      <c r="H133" s="37">
        <v>0</v>
      </c>
      <c r="I133" s="37">
        <v>0</v>
      </c>
      <c r="J133" s="37">
        <v>0</v>
      </c>
      <c r="K133" s="37">
        <v>0</v>
      </c>
    </row>
    <row r="134" spans="1:16" s="8" customFormat="1" ht="47.25">
      <c r="A134" s="74">
        <v>81</v>
      </c>
      <c r="B134" s="77" t="s">
        <v>235</v>
      </c>
      <c r="C134" s="74" t="s">
        <v>72</v>
      </c>
      <c r="D134" s="74" t="s">
        <v>38</v>
      </c>
      <c r="E134" s="29" t="s">
        <v>6</v>
      </c>
      <c r="F134" s="29" t="s">
        <v>6</v>
      </c>
      <c r="G134" s="30">
        <f t="shared" si="73"/>
        <v>0</v>
      </c>
      <c r="H134" s="37">
        <v>0</v>
      </c>
      <c r="I134" s="37">
        <v>0</v>
      </c>
      <c r="J134" s="37">
        <v>0</v>
      </c>
      <c r="K134" s="37">
        <v>0</v>
      </c>
    </row>
    <row r="135" spans="1:16" s="8" customFormat="1" ht="31.5" customHeight="1">
      <c r="A135" s="100">
        <v>82</v>
      </c>
      <c r="B135" s="110" t="s">
        <v>236</v>
      </c>
      <c r="C135" s="74" t="s">
        <v>4</v>
      </c>
      <c r="D135" s="100" t="s">
        <v>51</v>
      </c>
      <c r="E135" s="29" t="s">
        <v>6</v>
      </c>
      <c r="F135" s="29" t="s">
        <v>6</v>
      </c>
      <c r="G135" s="30">
        <f t="shared" si="73"/>
        <v>184340.34</v>
      </c>
      <c r="H135" s="37">
        <f>H136+H137+H138+H139</f>
        <v>40340.339999999997</v>
      </c>
      <c r="I135" s="37">
        <f t="shared" ref="I135:K135" si="79">I136+I137+I138+I139</f>
        <v>48000</v>
      </c>
      <c r="J135" s="37">
        <f t="shared" ref="J135" si="80">J136+J137+J138+J139</f>
        <v>48000</v>
      </c>
      <c r="K135" s="37">
        <f t="shared" si="79"/>
        <v>48000</v>
      </c>
    </row>
    <row r="136" spans="1:16" s="8" customFormat="1" ht="31.5" customHeight="1">
      <c r="A136" s="100"/>
      <c r="B136" s="110"/>
      <c r="C136" s="74" t="s">
        <v>73</v>
      </c>
      <c r="D136" s="100"/>
      <c r="E136" s="29" t="s">
        <v>6</v>
      </c>
      <c r="F136" s="29" t="s">
        <v>6</v>
      </c>
      <c r="G136" s="30">
        <f t="shared" si="73"/>
        <v>48000</v>
      </c>
      <c r="H136" s="35">
        <v>12000</v>
      </c>
      <c r="I136" s="35">
        <v>12000</v>
      </c>
      <c r="J136" s="35">
        <v>12000</v>
      </c>
      <c r="K136" s="35">
        <v>12000</v>
      </c>
    </row>
    <row r="137" spans="1:16" s="8" customFormat="1" ht="31.5" customHeight="1">
      <c r="A137" s="100"/>
      <c r="B137" s="110"/>
      <c r="C137" s="74" t="s">
        <v>74</v>
      </c>
      <c r="D137" s="100"/>
      <c r="E137" s="29" t="s">
        <v>6</v>
      </c>
      <c r="F137" s="29" t="s">
        <v>6</v>
      </c>
      <c r="G137" s="30">
        <f t="shared" si="73"/>
        <v>45800</v>
      </c>
      <c r="H137" s="35">
        <v>9800</v>
      </c>
      <c r="I137" s="35">
        <v>12000</v>
      </c>
      <c r="J137" s="35">
        <v>12000</v>
      </c>
      <c r="K137" s="35">
        <v>12000</v>
      </c>
    </row>
    <row r="138" spans="1:16" s="8" customFormat="1" ht="31.5" customHeight="1">
      <c r="A138" s="100"/>
      <c r="B138" s="110"/>
      <c r="C138" s="74" t="s">
        <v>75</v>
      </c>
      <c r="D138" s="100"/>
      <c r="E138" s="29" t="s">
        <v>6</v>
      </c>
      <c r="F138" s="29" t="s">
        <v>6</v>
      </c>
      <c r="G138" s="30">
        <f t="shared" si="73"/>
        <v>42545.34</v>
      </c>
      <c r="H138" s="35">
        <v>6545.34</v>
      </c>
      <c r="I138" s="35">
        <v>12000</v>
      </c>
      <c r="J138" s="35">
        <v>12000</v>
      </c>
      <c r="K138" s="35">
        <v>12000</v>
      </c>
      <c r="P138" s="11"/>
    </row>
    <row r="139" spans="1:16" s="8" customFormat="1" ht="31.5" customHeight="1">
      <c r="A139" s="100"/>
      <c r="B139" s="110"/>
      <c r="C139" s="74" t="s">
        <v>76</v>
      </c>
      <c r="D139" s="100"/>
      <c r="E139" s="29" t="s">
        <v>6</v>
      </c>
      <c r="F139" s="29" t="s">
        <v>6</v>
      </c>
      <c r="G139" s="30">
        <f t="shared" si="73"/>
        <v>47995</v>
      </c>
      <c r="H139" s="35">
        <v>11995</v>
      </c>
      <c r="I139" s="35">
        <v>12000</v>
      </c>
      <c r="J139" s="35">
        <f>I139</f>
        <v>12000</v>
      </c>
      <c r="K139" s="35">
        <f>I139</f>
        <v>12000</v>
      </c>
    </row>
    <row r="140" spans="1:16" s="8" customFormat="1" ht="141.75" hidden="1">
      <c r="A140" s="74">
        <v>82</v>
      </c>
      <c r="B140" s="79" t="s">
        <v>321</v>
      </c>
      <c r="C140" s="74" t="s">
        <v>468</v>
      </c>
      <c r="D140" s="74" t="s">
        <v>38</v>
      </c>
      <c r="E140" s="29" t="s">
        <v>6</v>
      </c>
      <c r="F140" s="29" t="s">
        <v>6</v>
      </c>
      <c r="G140" s="37">
        <v>0</v>
      </c>
      <c r="H140" s="37">
        <v>0</v>
      </c>
      <c r="I140" s="37">
        <v>0</v>
      </c>
      <c r="J140" s="37">
        <v>0</v>
      </c>
      <c r="K140" s="37">
        <v>0</v>
      </c>
    </row>
    <row r="141" spans="1:16" s="8" customFormat="1" ht="141.75" hidden="1">
      <c r="A141" s="74">
        <v>83</v>
      </c>
      <c r="B141" s="79" t="s">
        <v>297</v>
      </c>
      <c r="C141" s="74" t="s">
        <v>468</v>
      </c>
      <c r="D141" s="74" t="s">
        <v>38</v>
      </c>
      <c r="E141" s="29" t="s">
        <v>6</v>
      </c>
      <c r="F141" s="29" t="s">
        <v>6</v>
      </c>
      <c r="G141" s="37">
        <v>0</v>
      </c>
      <c r="H141" s="37">
        <v>0</v>
      </c>
      <c r="I141" s="37">
        <v>0</v>
      </c>
      <c r="J141" s="37">
        <v>0</v>
      </c>
      <c r="K141" s="37">
        <v>0</v>
      </c>
    </row>
    <row r="142" spans="1:16" s="8" customFormat="1" ht="63" hidden="1">
      <c r="A142" s="74">
        <v>84</v>
      </c>
      <c r="B142" s="79" t="s">
        <v>298</v>
      </c>
      <c r="C142" s="74" t="s">
        <v>299</v>
      </c>
      <c r="D142" s="74" t="s">
        <v>38</v>
      </c>
      <c r="E142" s="29" t="s">
        <v>6</v>
      </c>
      <c r="F142" s="29" t="s">
        <v>6</v>
      </c>
      <c r="G142" s="37">
        <v>0</v>
      </c>
      <c r="H142" s="37">
        <v>0</v>
      </c>
      <c r="I142" s="37">
        <v>0</v>
      </c>
      <c r="J142" s="37">
        <v>0</v>
      </c>
      <c r="K142" s="37">
        <v>0</v>
      </c>
    </row>
    <row r="143" spans="1:16" s="8" customFormat="1" ht="78.75" hidden="1">
      <c r="A143" s="74">
        <v>85</v>
      </c>
      <c r="B143" s="79" t="s">
        <v>300</v>
      </c>
      <c r="C143" s="74" t="s">
        <v>301</v>
      </c>
      <c r="D143" s="74" t="s">
        <v>38</v>
      </c>
      <c r="E143" s="29" t="s">
        <v>6</v>
      </c>
      <c r="F143" s="29" t="s">
        <v>6</v>
      </c>
      <c r="G143" s="37">
        <v>0</v>
      </c>
      <c r="H143" s="37">
        <v>0</v>
      </c>
      <c r="I143" s="37">
        <v>0</v>
      </c>
      <c r="J143" s="37">
        <v>0</v>
      </c>
      <c r="K143" s="37">
        <v>0</v>
      </c>
    </row>
    <row r="144" spans="1:16" s="8" customFormat="1" ht="28.5" hidden="1" customHeight="1">
      <c r="A144" s="107">
        <v>86</v>
      </c>
      <c r="B144" s="110" t="s">
        <v>302</v>
      </c>
      <c r="C144" s="74" t="s">
        <v>116</v>
      </c>
      <c r="D144" s="74" t="s">
        <v>38</v>
      </c>
      <c r="E144" s="29" t="s">
        <v>6</v>
      </c>
      <c r="F144" s="29" t="s">
        <v>6</v>
      </c>
      <c r="G144" s="37">
        <v>0</v>
      </c>
      <c r="H144" s="37">
        <v>0</v>
      </c>
      <c r="I144" s="37">
        <v>0</v>
      </c>
      <c r="J144" s="37">
        <v>0</v>
      </c>
      <c r="K144" s="37">
        <v>0</v>
      </c>
    </row>
    <row r="145" spans="1:19" s="8" customFormat="1" ht="28.5" hidden="1" customHeight="1">
      <c r="A145" s="120"/>
      <c r="B145" s="110"/>
      <c r="C145" s="74" t="s">
        <v>121</v>
      </c>
      <c r="D145" s="74" t="s">
        <v>38</v>
      </c>
      <c r="E145" s="29" t="s">
        <v>6</v>
      </c>
      <c r="F145" s="29" t="s">
        <v>6</v>
      </c>
      <c r="G145" s="37">
        <v>0</v>
      </c>
      <c r="H145" s="37">
        <v>0</v>
      </c>
      <c r="I145" s="37">
        <v>0</v>
      </c>
      <c r="J145" s="37">
        <v>0</v>
      </c>
      <c r="K145" s="37">
        <v>0</v>
      </c>
    </row>
    <row r="146" spans="1:19" s="8" customFormat="1" ht="28.5" hidden="1" customHeight="1">
      <c r="A146" s="120"/>
      <c r="B146" s="110"/>
      <c r="C146" s="74" t="s">
        <v>303</v>
      </c>
      <c r="D146" s="74" t="s">
        <v>38</v>
      </c>
      <c r="E146" s="29" t="s">
        <v>6</v>
      </c>
      <c r="F146" s="29" t="s">
        <v>6</v>
      </c>
      <c r="G146" s="37">
        <v>0</v>
      </c>
      <c r="H146" s="37">
        <v>0</v>
      </c>
      <c r="I146" s="37">
        <v>0</v>
      </c>
      <c r="J146" s="37">
        <v>0</v>
      </c>
      <c r="K146" s="37">
        <v>0</v>
      </c>
    </row>
    <row r="147" spans="1:19" s="8" customFormat="1" ht="28.5" hidden="1" customHeight="1">
      <c r="A147" s="120"/>
      <c r="B147" s="110"/>
      <c r="C147" s="74" t="s">
        <v>112</v>
      </c>
      <c r="D147" s="74" t="s">
        <v>38</v>
      </c>
      <c r="E147" s="29" t="s">
        <v>6</v>
      </c>
      <c r="F147" s="29" t="s">
        <v>6</v>
      </c>
      <c r="G147" s="37">
        <v>0</v>
      </c>
      <c r="H147" s="37">
        <v>0</v>
      </c>
      <c r="I147" s="37">
        <v>0</v>
      </c>
      <c r="J147" s="37">
        <v>0</v>
      </c>
      <c r="K147" s="37">
        <v>0</v>
      </c>
    </row>
    <row r="148" spans="1:19" s="8" customFormat="1" ht="28.5" hidden="1" customHeight="1">
      <c r="A148" s="120"/>
      <c r="B148" s="110"/>
      <c r="C148" s="74" t="s">
        <v>113</v>
      </c>
      <c r="D148" s="74" t="s">
        <v>38</v>
      </c>
      <c r="E148" s="29" t="s">
        <v>6</v>
      </c>
      <c r="F148" s="29" t="s">
        <v>6</v>
      </c>
      <c r="G148" s="37">
        <v>0</v>
      </c>
      <c r="H148" s="37">
        <v>0</v>
      </c>
      <c r="I148" s="37">
        <v>0</v>
      </c>
      <c r="J148" s="37">
        <v>0</v>
      </c>
      <c r="K148" s="37">
        <v>0</v>
      </c>
    </row>
    <row r="149" spans="1:19" s="8" customFormat="1" ht="28.5" hidden="1" customHeight="1">
      <c r="A149" s="108"/>
      <c r="B149" s="110"/>
      <c r="C149" s="74" t="s">
        <v>114</v>
      </c>
      <c r="D149" s="74" t="s">
        <v>38</v>
      </c>
      <c r="E149" s="29" t="s">
        <v>6</v>
      </c>
      <c r="F149" s="29" t="s">
        <v>6</v>
      </c>
      <c r="G149" s="37">
        <v>0</v>
      </c>
      <c r="H149" s="37">
        <v>0</v>
      </c>
      <c r="I149" s="37">
        <v>0</v>
      </c>
      <c r="J149" s="37">
        <v>0</v>
      </c>
      <c r="K149" s="37">
        <v>0</v>
      </c>
    </row>
    <row r="150" spans="1:19" s="8" customFormat="1" ht="63" hidden="1">
      <c r="A150" s="74">
        <v>87</v>
      </c>
      <c r="B150" s="79" t="s">
        <v>304</v>
      </c>
      <c r="C150" s="74" t="s">
        <v>305</v>
      </c>
      <c r="D150" s="74" t="s">
        <v>38</v>
      </c>
      <c r="E150" s="29" t="s">
        <v>6</v>
      </c>
      <c r="F150" s="29" t="s">
        <v>6</v>
      </c>
      <c r="G150" s="37">
        <v>0</v>
      </c>
      <c r="H150" s="37">
        <v>0</v>
      </c>
      <c r="I150" s="37">
        <v>0</v>
      </c>
      <c r="J150" s="37">
        <v>0</v>
      </c>
      <c r="K150" s="37">
        <v>0</v>
      </c>
    </row>
    <row r="151" spans="1:19" s="8" customFormat="1" ht="141.75" hidden="1">
      <c r="A151" s="74">
        <v>88</v>
      </c>
      <c r="B151" s="79" t="s">
        <v>306</v>
      </c>
      <c r="C151" s="74" t="s">
        <v>307</v>
      </c>
      <c r="D151" s="74" t="s">
        <v>38</v>
      </c>
      <c r="E151" s="29" t="s">
        <v>6</v>
      </c>
      <c r="F151" s="29" t="s">
        <v>6</v>
      </c>
      <c r="G151" s="37">
        <v>0</v>
      </c>
      <c r="H151" s="37">
        <v>0</v>
      </c>
      <c r="I151" s="37">
        <v>0</v>
      </c>
      <c r="J151" s="37">
        <v>0</v>
      </c>
      <c r="K151" s="37">
        <v>0</v>
      </c>
    </row>
    <row r="152" spans="1:19" s="8" customFormat="1" ht="63" hidden="1">
      <c r="A152" s="74">
        <v>89</v>
      </c>
      <c r="B152" s="79" t="s">
        <v>308</v>
      </c>
      <c r="C152" s="74" t="s">
        <v>309</v>
      </c>
      <c r="D152" s="74" t="s">
        <v>38</v>
      </c>
      <c r="E152" s="29" t="s">
        <v>6</v>
      </c>
      <c r="F152" s="29" t="s">
        <v>6</v>
      </c>
      <c r="G152" s="37">
        <v>0</v>
      </c>
      <c r="H152" s="37">
        <v>0</v>
      </c>
      <c r="I152" s="37">
        <v>0</v>
      </c>
      <c r="J152" s="37">
        <v>0</v>
      </c>
      <c r="K152" s="37">
        <v>0</v>
      </c>
    </row>
    <row r="153" spans="1:19" s="8" customFormat="1" ht="47.25" hidden="1">
      <c r="A153" s="74">
        <v>90</v>
      </c>
      <c r="B153" s="79" t="s">
        <v>310</v>
      </c>
      <c r="C153" s="74" t="s">
        <v>129</v>
      </c>
      <c r="D153" s="74" t="s">
        <v>38</v>
      </c>
      <c r="E153" s="29" t="s">
        <v>6</v>
      </c>
      <c r="F153" s="29" t="s">
        <v>6</v>
      </c>
      <c r="G153" s="37">
        <v>0</v>
      </c>
      <c r="H153" s="37">
        <v>0</v>
      </c>
      <c r="I153" s="37">
        <v>0</v>
      </c>
      <c r="J153" s="37">
        <v>0</v>
      </c>
      <c r="K153" s="37">
        <v>0</v>
      </c>
    </row>
    <row r="154" spans="1:19" s="8" customFormat="1" ht="126" hidden="1">
      <c r="A154" s="74">
        <v>91</v>
      </c>
      <c r="B154" s="79" t="s">
        <v>311</v>
      </c>
      <c r="C154" s="74" t="s">
        <v>251</v>
      </c>
      <c r="D154" s="74" t="s">
        <v>38</v>
      </c>
      <c r="E154" s="29" t="s">
        <v>6</v>
      </c>
      <c r="F154" s="29" t="s">
        <v>6</v>
      </c>
      <c r="G154" s="37">
        <v>0</v>
      </c>
      <c r="H154" s="37">
        <v>0</v>
      </c>
      <c r="I154" s="37">
        <v>0</v>
      </c>
      <c r="J154" s="37">
        <v>0</v>
      </c>
      <c r="K154" s="37">
        <v>0</v>
      </c>
    </row>
    <row r="155" spans="1:19" s="8" customFormat="1" ht="78.75" hidden="1">
      <c r="A155" s="74">
        <v>92</v>
      </c>
      <c r="B155" s="79" t="s">
        <v>312</v>
      </c>
      <c r="C155" s="74" t="s">
        <v>313</v>
      </c>
      <c r="D155" s="74" t="s">
        <v>38</v>
      </c>
      <c r="E155" s="29" t="s">
        <v>6</v>
      </c>
      <c r="F155" s="29" t="s">
        <v>6</v>
      </c>
      <c r="G155" s="37">
        <v>0</v>
      </c>
      <c r="H155" s="37">
        <v>0</v>
      </c>
      <c r="I155" s="37">
        <v>0</v>
      </c>
      <c r="J155" s="37">
        <v>0</v>
      </c>
      <c r="K155" s="37">
        <v>0</v>
      </c>
    </row>
    <row r="156" spans="1:19" s="8" customFormat="1" ht="63" hidden="1">
      <c r="A156" s="74">
        <v>93</v>
      </c>
      <c r="B156" s="79" t="s">
        <v>314</v>
      </c>
      <c r="C156" s="74" t="s">
        <v>313</v>
      </c>
      <c r="D156" s="74" t="s">
        <v>38</v>
      </c>
      <c r="E156" s="29" t="s">
        <v>6</v>
      </c>
      <c r="F156" s="29" t="s">
        <v>6</v>
      </c>
      <c r="G156" s="37">
        <v>0</v>
      </c>
      <c r="H156" s="37">
        <v>0</v>
      </c>
      <c r="I156" s="37">
        <v>0</v>
      </c>
      <c r="J156" s="37">
        <v>0</v>
      </c>
      <c r="K156" s="37">
        <v>0</v>
      </c>
    </row>
    <row r="157" spans="1:19" s="8" customFormat="1" ht="37.5" customHeight="1">
      <c r="A157" s="74">
        <v>83</v>
      </c>
      <c r="B157" s="32" t="s">
        <v>81</v>
      </c>
      <c r="C157" s="77"/>
      <c r="D157" s="74" t="s">
        <v>51</v>
      </c>
      <c r="E157" s="29" t="s">
        <v>6</v>
      </c>
      <c r="F157" s="29" t="s">
        <v>6</v>
      </c>
      <c r="G157" s="30">
        <f>SUM(H157:K157)</f>
        <v>931340.34</v>
      </c>
      <c r="H157" s="85">
        <f>H126+H105+H79+H140</f>
        <v>247340.34</v>
      </c>
      <c r="I157" s="85">
        <f>I126+I105+I79+I140</f>
        <v>228000</v>
      </c>
      <c r="J157" s="85">
        <f>J126+J105+J79+J140</f>
        <v>228000</v>
      </c>
      <c r="K157" s="85">
        <f>K126+K105+K79+K140</f>
        <v>228000</v>
      </c>
      <c r="S157" s="8">
        <v>247340.34</v>
      </c>
    </row>
    <row r="158" spans="1:19" s="8" customFormat="1" ht="33.75" customHeight="1">
      <c r="A158" s="74">
        <v>84</v>
      </c>
      <c r="B158" s="127" t="s">
        <v>479</v>
      </c>
      <c r="C158" s="128"/>
      <c r="D158" s="128"/>
      <c r="E158" s="128"/>
      <c r="F158" s="128"/>
      <c r="G158" s="128"/>
      <c r="H158" s="128"/>
      <c r="I158" s="128"/>
      <c r="J158" s="128"/>
      <c r="K158" s="128"/>
      <c r="L158" s="129"/>
      <c r="M158" s="48"/>
      <c r="N158" s="48"/>
      <c r="O158" s="48"/>
      <c r="S158" s="71">
        <f>H157-S157</f>
        <v>0</v>
      </c>
    </row>
    <row r="159" spans="1:19" s="8" customFormat="1" ht="47.25">
      <c r="A159" s="78">
        <v>85</v>
      </c>
      <c r="B159" s="21" t="s">
        <v>426</v>
      </c>
      <c r="C159" s="74" t="s">
        <v>425</v>
      </c>
      <c r="D159" s="21" t="s">
        <v>51</v>
      </c>
      <c r="E159" s="29" t="s">
        <v>6</v>
      </c>
      <c r="F159" s="29" t="s">
        <v>6</v>
      </c>
      <c r="G159" s="30">
        <f t="shared" ref="G159:G171" si="81">SUM(H159:K159)</f>
        <v>1732500</v>
      </c>
      <c r="H159" s="86">
        <f>H160+H162+H164</f>
        <v>0</v>
      </c>
      <c r="I159" s="86">
        <f>I160+I163</f>
        <v>577500</v>
      </c>
      <c r="J159" s="86">
        <f t="shared" ref="J159:K159" si="82">J160+J163</f>
        <v>577500</v>
      </c>
      <c r="K159" s="86">
        <f t="shared" si="82"/>
        <v>577500</v>
      </c>
    </row>
    <row r="160" spans="1:19" s="8" customFormat="1" ht="63">
      <c r="A160" s="78">
        <v>86</v>
      </c>
      <c r="B160" s="21" t="s">
        <v>427</v>
      </c>
      <c r="C160" s="74" t="s">
        <v>425</v>
      </c>
      <c r="D160" s="21" t="s">
        <v>51</v>
      </c>
      <c r="E160" s="29" t="s">
        <v>6</v>
      </c>
      <c r="F160" s="29" t="s">
        <v>6</v>
      </c>
      <c r="G160" s="30">
        <f t="shared" si="81"/>
        <v>243000</v>
      </c>
      <c r="H160" s="87">
        <f>H161+H162</f>
        <v>0</v>
      </c>
      <c r="I160" s="87">
        <f>I161+I162</f>
        <v>81000</v>
      </c>
      <c r="J160" s="87">
        <f t="shared" ref="J160:K160" si="83">J161+J162</f>
        <v>81000</v>
      </c>
      <c r="K160" s="87">
        <f t="shared" si="83"/>
        <v>81000</v>
      </c>
    </row>
    <row r="161" spans="1:19" s="8" customFormat="1" ht="40.5" customHeight="1">
      <c r="A161" s="78">
        <v>87</v>
      </c>
      <c r="B161" s="21" t="s">
        <v>507</v>
      </c>
      <c r="C161" s="74" t="s">
        <v>425</v>
      </c>
      <c r="D161" s="21" t="s">
        <v>51</v>
      </c>
      <c r="E161" s="29" t="s">
        <v>6</v>
      </c>
      <c r="F161" s="29" t="s">
        <v>6</v>
      </c>
      <c r="G161" s="30">
        <f t="shared" si="81"/>
        <v>243000</v>
      </c>
      <c r="H161" s="87">
        <v>0</v>
      </c>
      <c r="I161" s="87">
        <v>81000</v>
      </c>
      <c r="J161" s="87">
        <v>81000</v>
      </c>
      <c r="K161" s="87">
        <v>81000</v>
      </c>
    </row>
    <row r="162" spans="1:19" s="8" customFormat="1" ht="31.5" hidden="1">
      <c r="A162" s="78">
        <v>88</v>
      </c>
      <c r="B162" s="21" t="s">
        <v>428</v>
      </c>
      <c r="C162" s="74" t="s">
        <v>425</v>
      </c>
      <c r="D162" s="21" t="s">
        <v>51</v>
      </c>
      <c r="E162" s="29" t="s">
        <v>6</v>
      </c>
      <c r="F162" s="29" t="s">
        <v>6</v>
      </c>
      <c r="G162" s="30">
        <f t="shared" si="81"/>
        <v>0</v>
      </c>
      <c r="H162" s="87">
        <f>H163</f>
        <v>0</v>
      </c>
      <c r="I162" s="87">
        <v>0</v>
      </c>
      <c r="J162" s="87">
        <v>0</v>
      </c>
      <c r="K162" s="87">
        <v>0</v>
      </c>
    </row>
    <row r="163" spans="1:19" s="8" customFormat="1" ht="47.25">
      <c r="A163" s="78">
        <v>89</v>
      </c>
      <c r="B163" s="21" t="s">
        <v>429</v>
      </c>
      <c r="C163" s="74" t="s">
        <v>425</v>
      </c>
      <c r="D163" s="21" t="s">
        <v>51</v>
      </c>
      <c r="E163" s="29" t="s">
        <v>6</v>
      </c>
      <c r="F163" s="29" t="s">
        <v>6</v>
      </c>
      <c r="G163" s="30">
        <f>SUM(H163:K163)</f>
        <v>1489500</v>
      </c>
      <c r="H163" s="87">
        <f>SUM(H164:H170)</f>
        <v>0</v>
      </c>
      <c r="I163" s="87">
        <f>SUM(I164:I170)</f>
        <v>496500</v>
      </c>
      <c r="J163" s="87">
        <f t="shared" ref="J163:K163" si="84">SUM(J164:J170)</f>
        <v>496500</v>
      </c>
      <c r="K163" s="87">
        <f t="shared" si="84"/>
        <v>496500</v>
      </c>
    </row>
    <row r="164" spans="1:19" s="8" customFormat="1" ht="57.75" customHeight="1">
      <c r="A164" s="78">
        <v>90</v>
      </c>
      <c r="B164" s="21" t="s">
        <v>508</v>
      </c>
      <c r="C164" s="74" t="s">
        <v>425</v>
      </c>
      <c r="D164" s="21" t="s">
        <v>51</v>
      </c>
      <c r="E164" s="29" t="s">
        <v>6</v>
      </c>
      <c r="F164" s="29" t="s">
        <v>6</v>
      </c>
      <c r="G164" s="30">
        <f t="shared" si="81"/>
        <v>628800</v>
      </c>
      <c r="H164" s="87">
        <f>SUM(H165:H168)</f>
        <v>0</v>
      </c>
      <c r="I164" s="87">
        <v>209600</v>
      </c>
      <c r="J164" s="87">
        <v>209600</v>
      </c>
      <c r="K164" s="87">
        <v>209600</v>
      </c>
    </row>
    <row r="165" spans="1:19" s="8" customFormat="1" ht="47.25">
      <c r="A165" s="78">
        <v>91</v>
      </c>
      <c r="B165" s="21" t="s">
        <v>509</v>
      </c>
      <c r="C165" s="74" t="s">
        <v>425</v>
      </c>
      <c r="D165" s="21" t="s">
        <v>51</v>
      </c>
      <c r="E165" s="29" t="s">
        <v>6</v>
      </c>
      <c r="F165" s="29" t="s">
        <v>6</v>
      </c>
      <c r="G165" s="30">
        <f t="shared" si="81"/>
        <v>612000</v>
      </c>
      <c r="H165" s="87">
        <v>0</v>
      </c>
      <c r="I165" s="87">
        <v>204000</v>
      </c>
      <c r="J165" s="87">
        <v>204000</v>
      </c>
      <c r="K165" s="87">
        <v>204000</v>
      </c>
    </row>
    <row r="166" spans="1:19" s="8" customFormat="1" ht="42" customHeight="1">
      <c r="A166" s="78">
        <v>92</v>
      </c>
      <c r="B166" s="21" t="s">
        <v>510</v>
      </c>
      <c r="C166" s="74" t="s">
        <v>425</v>
      </c>
      <c r="D166" s="21" t="s">
        <v>51</v>
      </c>
      <c r="E166" s="29" t="s">
        <v>6</v>
      </c>
      <c r="F166" s="29" t="s">
        <v>6</v>
      </c>
      <c r="G166" s="30">
        <f t="shared" si="81"/>
        <v>248700</v>
      </c>
      <c r="H166" s="87">
        <v>0</v>
      </c>
      <c r="I166" s="87">
        <v>82900</v>
      </c>
      <c r="J166" s="87">
        <v>82900</v>
      </c>
      <c r="K166" s="87">
        <v>82900</v>
      </c>
    </row>
    <row r="167" spans="1:19" s="8" customFormat="1" ht="0.75" customHeight="1">
      <c r="A167" s="78">
        <v>93</v>
      </c>
      <c r="B167" s="21" t="s">
        <v>511</v>
      </c>
      <c r="C167" s="74" t="s">
        <v>425</v>
      </c>
      <c r="D167" s="21" t="s">
        <v>51</v>
      </c>
      <c r="E167" s="29" t="s">
        <v>6</v>
      </c>
      <c r="F167" s="29" t="s">
        <v>6</v>
      </c>
      <c r="G167" s="30">
        <f t="shared" si="81"/>
        <v>0</v>
      </c>
      <c r="H167" s="87">
        <v>0</v>
      </c>
      <c r="I167" s="87">
        <v>0</v>
      </c>
      <c r="J167" s="87">
        <v>0</v>
      </c>
      <c r="K167" s="87">
        <v>0</v>
      </c>
    </row>
    <row r="168" spans="1:19" s="8" customFormat="1" ht="31.5" hidden="1">
      <c r="A168" s="78">
        <v>94</v>
      </c>
      <c r="B168" s="74" t="s">
        <v>512</v>
      </c>
      <c r="C168" s="74" t="s">
        <v>425</v>
      </c>
      <c r="D168" s="21" t="s">
        <v>51</v>
      </c>
      <c r="E168" s="29" t="s">
        <v>6</v>
      </c>
      <c r="F168" s="29" t="s">
        <v>6</v>
      </c>
      <c r="G168" s="30">
        <f t="shared" si="81"/>
        <v>0</v>
      </c>
      <c r="H168" s="87">
        <v>0</v>
      </c>
      <c r="I168" s="87">
        <v>0</v>
      </c>
      <c r="J168" s="87">
        <v>0</v>
      </c>
      <c r="K168" s="87">
        <v>0</v>
      </c>
    </row>
    <row r="169" spans="1:19" s="8" customFormat="1" ht="34.5" hidden="1" customHeight="1">
      <c r="A169" s="78">
        <v>95</v>
      </c>
      <c r="B169" s="74" t="s">
        <v>513</v>
      </c>
      <c r="C169" s="74" t="s">
        <v>425</v>
      </c>
      <c r="D169" s="21" t="s">
        <v>51</v>
      </c>
      <c r="E169" s="29"/>
      <c r="F169" s="29"/>
      <c r="G169" s="30">
        <f t="shared" si="81"/>
        <v>0</v>
      </c>
      <c r="H169" s="87">
        <v>0</v>
      </c>
      <c r="I169" s="87">
        <v>0</v>
      </c>
      <c r="J169" s="87">
        <v>0</v>
      </c>
      <c r="K169" s="87">
        <v>0</v>
      </c>
    </row>
    <row r="170" spans="1:19" s="8" customFormat="1" ht="34.5" hidden="1" customHeight="1">
      <c r="A170" s="78">
        <v>96</v>
      </c>
      <c r="B170" s="74" t="s">
        <v>514</v>
      </c>
      <c r="C170" s="74" t="s">
        <v>425</v>
      </c>
      <c r="D170" s="21" t="s">
        <v>51</v>
      </c>
      <c r="E170" s="29"/>
      <c r="F170" s="29"/>
      <c r="G170" s="30">
        <f t="shared" si="81"/>
        <v>0</v>
      </c>
      <c r="H170" s="87">
        <v>0</v>
      </c>
      <c r="I170" s="87">
        <v>0</v>
      </c>
      <c r="J170" s="87">
        <v>0</v>
      </c>
      <c r="K170" s="87">
        <v>0</v>
      </c>
    </row>
    <row r="171" spans="1:19" s="9" customFormat="1" ht="29.25" customHeight="1">
      <c r="A171" s="78">
        <v>97</v>
      </c>
      <c r="B171" s="42" t="s">
        <v>82</v>
      </c>
      <c r="C171" s="32"/>
      <c r="D171" s="42" t="s">
        <v>84</v>
      </c>
      <c r="E171" s="29" t="s">
        <v>6</v>
      </c>
      <c r="F171" s="29" t="s">
        <v>6</v>
      </c>
      <c r="G171" s="30">
        <f t="shared" si="81"/>
        <v>1732500</v>
      </c>
      <c r="H171" s="43">
        <f>H159</f>
        <v>0</v>
      </c>
      <c r="I171" s="43">
        <f>I159</f>
        <v>577500</v>
      </c>
      <c r="J171" s="43">
        <f>J159</f>
        <v>577500</v>
      </c>
      <c r="K171" s="43">
        <f>K159</f>
        <v>577500</v>
      </c>
    </row>
    <row r="172" spans="1:19" s="7" customFormat="1" ht="21.75" customHeight="1">
      <c r="A172" s="78">
        <v>98</v>
      </c>
      <c r="B172" s="42"/>
      <c r="C172" s="32"/>
      <c r="D172" s="42"/>
      <c r="E172" s="44"/>
      <c r="F172" s="44"/>
      <c r="G172" s="33"/>
      <c r="H172" s="43"/>
      <c r="I172" s="43"/>
      <c r="J172" s="43"/>
      <c r="K172" s="43"/>
    </row>
    <row r="173" spans="1:19" s="7" customFormat="1" ht="30.75" customHeight="1">
      <c r="A173" s="109">
        <v>99</v>
      </c>
      <c r="B173" s="98" t="s">
        <v>18</v>
      </c>
      <c r="C173" s="32"/>
      <c r="D173" s="75" t="s">
        <v>3</v>
      </c>
      <c r="E173" s="44" t="s">
        <v>6</v>
      </c>
      <c r="F173" s="44" t="s">
        <v>6</v>
      </c>
      <c r="G173" s="30">
        <f>SUM(H173:K173)</f>
        <v>148648574.67000002</v>
      </c>
      <c r="H173" s="33">
        <f>H174+H175</f>
        <v>36496249.670000002</v>
      </c>
      <c r="I173" s="33">
        <f t="shared" ref="I173:K173" si="85">I174+I175</f>
        <v>38349975</v>
      </c>
      <c r="J173" s="33">
        <f t="shared" ref="J173" si="86">J174+J175</f>
        <v>36901175</v>
      </c>
      <c r="K173" s="33">
        <f t="shared" si="85"/>
        <v>36901175</v>
      </c>
      <c r="L173" s="12">
        <v>36476109</v>
      </c>
      <c r="M173" s="12"/>
      <c r="N173" s="12"/>
      <c r="O173" s="12"/>
      <c r="P173" s="12">
        <v>36476109</v>
      </c>
      <c r="Q173" s="12">
        <v>36476109</v>
      </c>
      <c r="S173" s="14"/>
    </row>
    <row r="174" spans="1:19" s="7" customFormat="1" ht="30.75" customHeight="1">
      <c r="A174" s="109"/>
      <c r="B174" s="98"/>
      <c r="C174" s="32"/>
      <c r="D174" s="75" t="s">
        <v>51</v>
      </c>
      <c r="E174" s="44" t="s">
        <v>6</v>
      </c>
      <c r="F174" s="44" t="s">
        <v>6</v>
      </c>
      <c r="G174" s="30">
        <f>SUM(H174:K174)</f>
        <v>134547024.67000002</v>
      </c>
      <c r="H174" s="45">
        <f>H157+H77+H63+H53+H32+H15+H171</f>
        <v>32447499.670000002</v>
      </c>
      <c r="I174" s="45">
        <f>I157+I77+I63+I53+I32+I15+I171</f>
        <v>34033175</v>
      </c>
      <c r="J174" s="45">
        <f>J157+J77+J63+J53+J32+J15+J171</f>
        <v>34033175</v>
      </c>
      <c r="K174" s="45">
        <f>K157+K77+K63+K53+K32+K15+K171</f>
        <v>34033175</v>
      </c>
      <c r="L174" s="12">
        <f>H173-L173</f>
        <v>20140.670000001788</v>
      </c>
      <c r="M174" s="12"/>
      <c r="N174" s="12"/>
      <c r="O174" s="12"/>
      <c r="P174" s="12">
        <f>I173-P173</f>
        <v>1873866</v>
      </c>
      <c r="Q174" s="12">
        <f t="shared" ref="Q174" si="87">K173-Q173</f>
        <v>425066</v>
      </c>
      <c r="S174" s="14"/>
    </row>
    <row r="175" spans="1:19" s="7" customFormat="1" ht="30.75" customHeight="1">
      <c r="A175" s="109"/>
      <c r="B175" s="98"/>
      <c r="C175" s="32"/>
      <c r="D175" s="75" t="s">
        <v>55</v>
      </c>
      <c r="E175" s="44" t="s">
        <v>6</v>
      </c>
      <c r="F175" s="44" t="s">
        <v>6</v>
      </c>
      <c r="G175" s="30">
        <f>SUM(H175:K175)</f>
        <v>14101550</v>
      </c>
      <c r="H175" s="45">
        <f>H11</f>
        <v>4048750</v>
      </c>
      <c r="I175" s="45">
        <f>I11</f>
        <v>4316800</v>
      </c>
      <c r="J175" s="45">
        <f>J11</f>
        <v>2868000</v>
      </c>
      <c r="K175" s="45">
        <f>K11</f>
        <v>2868000</v>
      </c>
      <c r="L175" s="14">
        <f>H174-H10</f>
        <v>0</v>
      </c>
      <c r="M175" s="14"/>
      <c r="N175" s="14"/>
      <c r="O175" s="14"/>
      <c r="S175" s="14"/>
    </row>
    <row r="176" spans="1:19" s="7" customFormat="1" ht="36.75" customHeight="1">
      <c r="A176" s="47"/>
      <c r="B176" s="48"/>
      <c r="C176" s="49"/>
      <c r="D176" s="48"/>
      <c r="E176" s="50"/>
      <c r="F176" s="50"/>
      <c r="G176" s="51"/>
      <c r="H176" s="52">
        <v>36871385.200000003</v>
      </c>
      <c r="I176" s="52">
        <v>39051403.359999999</v>
      </c>
      <c r="J176" s="52"/>
      <c r="K176" s="52"/>
      <c r="L176" s="14"/>
      <c r="M176" s="14"/>
      <c r="N176" s="14"/>
      <c r="O176" s="14"/>
    </row>
    <row r="177" spans="1:15" s="7" customFormat="1" ht="36.75" hidden="1" customHeight="1">
      <c r="A177" s="47"/>
      <c r="B177" s="48"/>
      <c r="C177" s="49"/>
      <c r="D177" s="48"/>
      <c r="E177" s="50"/>
      <c r="F177" s="50"/>
      <c r="G177" s="51">
        <f t="shared" ref="G177:K178" si="88">G174-G10</f>
        <v>0</v>
      </c>
      <c r="H177" s="51">
        <f t="shared" si="88"/>
        <v>0</v>
      </c>
      <c r="I177" s="51">
        <f t="shared" si="88"/>
        <v>0</v>
      </c>
      <c r="J177" s="51">
        <f t="shared" si="88"/>
        <v>0</v>
      </c>
      <c r="K177" s="51">
        <f t="shared" si="88"/>
        <v>0</v>
      </c>
      <c r="L177" s="14"/>
      <c r="M177" s="14"/>
      <c r="N177" s="14"/>
      <c r="O177" s="14"/>
    </row>
    <row r="178" spans="1:15" s="7" customFormat="1" ht="36.75" hidden="1" customHeight="1">
      <c r="A178" s="47"/>
      <c r="B178" s="48"/>
      <c r="C178" s="49"/>
      <c r="D178" s="48"/>
      <c r="E178" s="50"/>
      <c r="F178" s="50"/>
      <c r="G178" s="51">
        <f t="shared" si="88"/>
        <v>0</v>
      </c>
      <c r="H178" s="51">
        <f t="shared" si="88"/>
        <v>0</v>
      </c>
      <c r="I178" s="51">
        <f t="shared" si="88"/>
        <v>0</v>
      </c>
      <c r="J178" s="51">
        <f t="shared" si="88"/>
        <v>0</v>
      </c>
      <c r="K178" s="51">
        <f t="shared" si="88"/>
        <v>0</v>
      </c>
      <c r="L178" s="14"/>
      <c r="M178" s="14"/>
      <c r="N178" s="14"/>
      <c r="O178" s="14"/>
    </row>
    <row r="179" spans="1:15" s="7" customFormat="1" ht="36.75" hidden="1" customHeight="1">
      <c r="A179" s="47"/>
      <c r="B179" s="48"/>
      <c r="C179" s="49"/>
      <c r="D179" s="48"/>
      <c r="E179" s="50"/>
      <c r="F179" s="50"/>
      <c r="G179" s="51"/>
      <c r="H179" s="52">
        <f>H16+H52+H65</f>
        <v>30932829.440000001</v>
      </c>
      <c r="I179" s="52">
        <f>I16+I52+I65</f>
        <v>31738174</v>
      </c>
      <c r="J179" s="52">
        <f>J16+J52+J65</f>
        <v>31738174</v>
      </c>
      <c r="K179" s="52">
        <f>K16+K52+K65</f>
        <v>31738174</v>
      </c>
      <c r="L179" s="14"/>
      <c r="M179" s="14"/>
      <c r="N179" s="14"/>
      <c r="O179" s="14"/>
    </row>
    <row r="180" spans="1:15" s="7" customFormat="1" ht="36.75" hidden="1" customHeight="1">
      <c r="A180" s="47"/>
      <c r="B180" s="48"/>
      <c r="C180" s="49"/>
      <c r="D180" s="48"/>
      <c r="E180" s="50"/>
      <c r="F180" s="50"/>
      <c r="G180" s="51"/>
      <c r="H180" s="52">
        <v>36496249.670000002</v>
      </c>
      <c r="I180" s="52">
        <v>39051403.359999999</v>
      </c>
      <c r="J180" s="52">
        <v>36901175</v>
      </c>
      <c r="K180" s="52">
        <v>36901175</v>
      </c>
      <c r="L180" s="14"/>
      <c r="M180" s="14"/>
      <c r="N180" s="14"/>
      <c r="O180" s="14"/>
    </row>
    <row r="181" spans="1:15" s="7" customFormat="1" ht="36.75" hidden="1" customHeight="1">
      <c r="A181" s="47"/>
      <c r="B181" s="48"/>
      <c r="C181" s="49"/>
      <c r="D181" s="48"/>
      <c r="E181" s="50"/>
      <c r="F181" s="50"/>
      <c r="G181" s="51"/>
      <c r="H181" s="52">
        <f>H180-H173</f>
        <v>0</v>
      </c>
      <c r="I181" s="52">
        <f>I173-I180</f>
        <v>-701428.3599999994</v>
      </c>
      <c r="J181" s="52">
        <f t="shared" ref="J181:K181" si="89">J173-J180</f>
        <v>0</v>
      </c>
      <c r="K181" s="52">
        <f t="shared" si="89"/>
        <v>0</v>
      </c>
      <c r="L181" s="14"/>
      <c r="M181" s="14"/>
      <c r="N181" s="14"/>
      <c r="O181" s="14"/>
    </row>
    <row r="182" spans="1:15" s="7" customFormat="1" ht="36.75" hidden="1" customHeight="1">
      <c r="A182" s="47"/>
      <c r="B182" s="48"/>
      <c r="C182" s="49"/>
      <c r="D182" s="48"/>
      <c r="E182" s="50"/>
      <c r="F182" s="50"/>
      <c r="G182" s="51"/>
      <c r="H182" s="52"/>
      <c r="I182" s="52"/>
      <c r="J182" s="52"/>
      <c r="K182" s="52"/>
      <c r="L182" s="14"/>
      <c r="M182" s="14"/>
      <c r="N182" s="14"/>
      <c r="O182" s="14"/>
    </row>
    <row r="183" spans="1:15" s="7" customFormat="1" ht="36.75" customHeight="1">
      <c r="A183" s="47"/>
      <c r="B183" s="48"/>
      <c r="C183" s="49"/>
      <c r="D183" s="48"/>
      <c r="E183" s="50"/>
      <c r="F183" s="50"/>
      <c r="G183" s="51"/>
      <c r="H183" s="52">
        <f>H176-H173</f>
        <v>375135.53000000119</v>
      </c>
      <c r="I183" s="52">
        <f>I176-I173</f>
        <v>701428.3599999994</v>
      </c>
      <c r="J183" s="52"/>
      <c r="K183" s="52"/>
      <c r="L183" s="14"/>
      <c r="M183" s="14"/>
      <c r="N183" s="14"/>
      <c r="O183" s="14"/>
    </row>
    <row r="184" spans="1:15" s="7" customFormat="1" ht="36.75" customHeight="1">
      <c r="A184" s="47"/>
      <c r="B184" s="48"/>
      <c r="C184" s="49"/>
      <c r="D184" s="48"/>
      <c r="E184" s="50"/>
      <c r="F184" s="50"/>
      <c r="G184" s="51"/>
      <c r="H184" s="52"/>
      <c r="I184" s="52">
        <v>38349975</v>
      </c>
      <c r="J184" s="52">
        <v>36901175</v>
      </c>
      <c r="K184" s="52">
        <v>36901175</v>
      </c>
      <c r="L184" s="14"/>
      <c r="M184" s="14"/>
      <c r="N184" s="14"/>
      <c r="O184" s="14"/>
    </row>
    <row r="185" spans="1:15" s="7" customFormat="1" ht="36.75" customHeight="1">
      <c r="A185" s="47"/>
      <c r="B185" s="48"/>
      <c r="C185" s="49"/>
      <c r="D185" s="48"/>
      <c r="E185" s="50"/>
      <c r="F185" s="50"/>
      <c r="G185" s="51"/>
      <c r="H185" s="52"/>
      <c r="I185" s="52">
        <f>I173-I184</f>
        <v>0</v>
      </c>
      <c r="J185" s="52">
        <f t="shared" ref="J185:K185" si="90">J173-J184</f>
        <v>0</v>
      </c>
      <c r="K185" s="52">
        <f t="shared" si="90"/>
        <v>0</v>
      </c>
      <c r="L185" s="14"/>
      <c r="M185" s="14"/>
      <c r="N185" s="14"/>
      <c r="O185" s="14"/>
    </row>
    <row r="186" spans="1:15" s="7" customFormat="1" ht="36.75" customHeight="1">
      <c r="A186" s="47"/>
      <c r="B186" s="48"/>
      <c r="C186" s="49"/>
      <c r="D186" s="48"/>
      <c r="E186" s="50"/>
      <c r="F186" s="50"/>
      <c r="G186" s="51"/>
      <c r="H186" s="52"/>
      <c r="I186" s="52"/>
      <c r="J186" s="52"/>
      <c r="K186" s="52"/>
      <c r="L186" s="14"/>
      <c r="M186" s="14"/>
      <c r="N186" s="14"/>
      <c r="O186" s="14"/>
    </row>
    <row r="187" spans="1:15" s="7" customFormat="1" ht="36.75" customHeight="1">
      <c r="A187" s="47"/>
      <c r="B187" s="48"/>
      <c r="C187" s="49"/>
      <c r="D187" s="48"/>
      <c r="E187" s="50"/>
      <c r="F187" s="50"/>
      <c r="G187" s="51"/>
      <c r="H187" s="52"/>
      <c r="I187" s="52"/>
      <c r="J187" s="52"/>
      <c r="K187" s="52"/>
      <c r="L187" s="14"/>
      <c r="M187" s="14"/>
      <c r="N187" s="14"/>
      <c r="O187" s="14"/>
    </row>
    <row r="188" spans="1:15" s="7" customFormat="1" ht="36.75" customHeight="1">
      <c r="A188" s="47"/>
      <c r="B188" s="48"/>
      <c r="C188" s="49"/>
      <c r="D188" s="48"/>
      <c r="E188" s="50"/>
      <c r="F188" s="50"/>
      <c r="G188" s="51"/>
      <c r="H188" s="52"/>
      <c r="I188" s="52"/>
      <c r="J188" s="52"/>
      <c r="K188" s="52"/>
      <c r="L188" s="14"/>
      <c r="M188" s="14"/>
      <c r="N188" s="14"/>
      <c r="O188" s="14"/>
    </row>
    <row r="189" spans="1:15" s="7" customFormat="1" ht="36.75" customHeight="1">
      <c r="A189" s="47"/>
      <c r="B189" s="48"/>
      <c r="C189" s="49"/>
      <c r="D189" s="48"/>
      <c r="E189" s="50"/>
      <c r="F189" s="50"/>
      <c r="G189" s="51"/>
      <c r="H189" s="52"/>
      <c r="I189" s="52"/>
      <c r="J189" s="52"/>
      <c r="K189" s="52"/>
      <c r="L189" s="14"/>
      <c r="M189" s="14"/>
      <c r="N189" s="14"/>
      <c r="O189" s="14"/>
    </row>
    <row r="190" spans="1:15" s="7" customFormat="1" ht="36.75" customHeight="1">
      <c r="A190" s="47"/>
      <c r="B190" s="48"/>
      <c r="C190" s="49"/>
      <c r="D190" s="48"/>
      <c r="E190" s="50"/>
      <c r="F190" s="50"/>
      <c r="G190" s="51"/>
      <c r="H190" s="52"/>
      <c r="I190" s="52"/>
      <c r="J190" s="52"/>
      <c r="K190" s="52"/>
      <c r="L190" s="14"/>
      <c r="M190" s="14"/>
      <c r="N190" s="14"/>
      <c r="O190" s="14"/>
    </row>
    <row r="191" spans="1:15" s="7" customFormat="1" ht="36.75" customHeight="1">
      <c r="A191" s="47"/>
      <c r="B191" s="48"/>
      <c r="C191" s="49"/>
      <c r="D191" s="48"/>
      <c r="E191" s="50"/>
      <c r="F191" s="50"/>
      <c r="G191" s="51"/>
      <c r="H191" s="52"/>
      <c r="I191" s="52"/>
      <c r="J191" s="52"/>
      <c r="K191" s="52"/>
      <c r="L191" s="14"/>
      <c r="M191" s="14"/>
      <c r="N191" s="14"/>
      <c r="O191" s="14"/>
    </row>
    <row r="192" spans="1:15" s="7" customFormat="1" ht="36.75" customHeight="1">
      <c r="A192" s="47"/>
      <c r="B192" s="48"/>
      <c r="C192" s="49"/>
      <c r="D192" s="48"/>
      <c r="E192" s="50"/>
      <c r="F192" s="50"/>
      <c r="G192" s="51"/>
      <c r="H192" s="52"/>
      <c r="I192" s="52"/>
      <c r="J192" s="52"/>
      <c r="K192" s="52"/>
      <c r="L192" s="14"/>
      <c r="M192" s="14"/>
      <c r="N192" s="14"/>
      <c r="O192" s="14"/>
    </row>
    <row r="193" spans="1:15" s="7" customFormat="1" ht="36.75" customHeight="1">
      <c r="A193" s="47"/>
      <c r="B193" s="48"/>
      <c r="C193" s="49"/>
      <c r="D193" s="48"/>
      <c r="E193" s="50"/>
      <c r="F193" s="50"/>
      <c r="G193" s="51"/>
      <c r="H193" s="52"/>
      <c r="I193" s="52"/>
      <c r="J193" s="52"/>
      <c r="K193" s="52"/>
      <c r="L193" s="14"/>
      <c r="M193" s="14"/>
      <c r="N193" s="14"/>
      <c r="O193" s="14"/>
    </row>
    <row r="194" spans="1:15" s="7" customFormat="1" ht="36.75" customHeight="1">
      <c r="A194" s="47"/>
      <c r="B194" s="48"/>
      <c r="C194" s="49"/>
      <c r="D194" s="48"/>
      <c r="E194" s="50"/>
      <c r="F194" s="50"/>
      <c r="G194" s="51"/>
      <c r="H194" s="52"/>
      <c r="I194" s="52"/>
      <c r="J194" s="52"/>
      <c r="K194" s="52"/>
      <c r="L194" s="14"/>
      <c r="M194" s="14"/>
      <c r="N194" s="14"/>
      <c r="O194" s="14"/>
    </row>
    <row r="195" spans="1:15" s="7" customFormat="1" ht="36.75" customHeight="1">
      <c r="A195" s="47"/>
      <c r="B195" s="48"/>
      <c r="C195" s="49"/>
      <c r="D195" s="48"/>
      <c r="E195" s="50"/>
      <c r="F195" s="50"/>
      <c r="G195" s="51"/>
      <c r="H195" s="52"/>
      <c r="I195" s="52"/>
      <c r="J195" s="52"/>
      <c r="K195" s="52"/>
      <c r="L195" s="14"/>
      <c r="M195" s="14"/>
      <c r="N195" s="14"/>
      <c r="O195" s="14"/>
    </row>
    <row r="196" spans="1:15" s="7" customFormat="1" ht="36.75" customHeight="1">
      <c r="A196" s="47"/>
      <c r="B196" s="48"/>
      <c r="C196" s="49"/>
      <c r="D196" s="48"/>
      <c r="E196" s="50"/>
      <c r="F196" s="50"/>
      <c r="G196" s="51"/>
      <c r="H196" s="52"/>
      <c r="I196" s="52"/>
      <c r="J196" s="52"/>
      <c r="K196" s="52"/>
      <c r="L196" s="14"/>
      <c r="M196" s="14"/>
      <c r="N196" s="14"/>
      <c r="O196" s="14"/>
    </row>
    <row r="197" spans="1:15" s="7" customFormat="1" ht="36.75" customHeight="1">
      <c r="A197" s="47"/>
      <c r="B197" s="48"/>
      <c r="C197" s="49"/>
      <c r="D197" s="48"/>
      <c r="E197" s="50"/>
      <c r="F197" s="50"/>
      <c r="G197" s="51"/>
      <c r="H197" s="52"/>
      <c r="I197" s="52"/>
      <c r="J197" s="52"/>
      <c r="K197" s="52"/>
      <c r="L197" s="14"/>
      <c r="M197" s="14"/>
      <c r="N197" s="14"/>
      <c r="O197" s="14"/>
    </row>
    <row r="198" spans="1:15" s="7" customFormat="1" ht="36.75" customHeight="1">
      <c r="A198" s="47"/>
      <c r="B198" s="48"/>
      <c r="C198" s="49"/>
      <c r="D198" s="48"/>
      <c r="E198" s="50"/>
      <c r="F198" s="50"/>
      <c r="G198" s="51"/>
      <c r="H198" s="52"/>
      <c r="I198" s="52"/>
      <c r="J198" s="52"/>
      <c r="K198" s="52"/>
      <c r="L198" s="14"/>
      <c r="M198" s="14"/>
      <c r="N198" s="14"/>
      <c r="O198" s="14"/>
    </row>
    <row r="199" spans="1:15" s="7" customFormat="1" ht="36.75" customHeight="1">
      <c r="A199" s="47"/>
      <c r="B199" s="48"/>
      <c r="C199" s="49"/>
      <c r="D199" s="48"/>
      <c r="E199" s="50"/>
      <c r="F199" s="50"/>
      <c r="G199" s="51"/>
      <c r="H199" s="52"/>
      <c r="I199" s="52"/>
      <c r="J199" s="52"/>
      <c r="K199" s="52"/>
      <c r="L199" s="14"/>
      <c r="M199" s="14"/>
      <c r="N199" s="14"/>
      <c r="O199" s="14"/>
    </row>
    <row r="200" spans="1:15" s="7" customFormat="1" ht="36.75" customHeight="1">
      <c r="A200" s="47"/>
      <c r="B200" s="48"/>
      <c r="C200" s="49"/>
      <c r="D200" s="48"/>
      <c r="E200" s="50"/>
      <c r="F200" s="50"/>
      <c r="G200" s="51"/>
      <c r="H200" s="52"/>
      <c r="I200" s="52"/>
      <c r="J200" s="52"/>
      <c r="K200" s="52"/>
      <c r="L200" s="14"/>
      <c r="M200" s="14"/>
      <c r="N200" s="14"/>
      <c r="O200" s="14"/>
    </row>
    <row r="201" spans="1:15" s="7" customFormat="1" ht="36.75" customHeight="1">
      <c r="A201" s="47"/>
      <c r="B201" s="48"/>
      <c r="C201" s="49"/>
      <c r="D201" s="48"/>
      <c r="E201" s="50"/>
      <c r="F201" s="50"/>
      <c r="G201" s="51"/>
      <c r="H201" s="52"/>
      <c r="I201" s="52"/>
      <c r="J201" s="52"/>
      <c r="K201" s="52"/>
      <c r="L201" s="14"/>
      <c r="M201" s="14"/>
      <c r="N201" s="14"/>
      <c r="O201" s="14"/>
    </row>
    <row r="202" spans="1:15" s="7" customFormat="1" ht="36.75" customHeight="1">
      <c r="A202" s="47"/>
      <c r="B202" s="48"/>
      <c r="C202" s="49"/>
      <c r="D202" s="48"/>
      <c r="E202" s="50"/>
      <c r="F202" s="50"/>
      <c r="G202" s="51"/>
      <c r="H202" s="52"/>
      <c r="I202" s="52"/>
      <c r="J202" s="52"/>
      <c r="K202" s="52"/>
      <c r="L202" s="14"/>
      <c r="M202" s="14"/>
      <c r="N202" s="14"/>
      <c r="O202" s="14"/>
    </row>
    <row r="203" spans="1:15" s="7" customFormat="1" ht="36.75" customHeight="1">
      <c r="A203" s="47"/>
      <c r="B203" s="48"/>
      <c r="C203" s="49"/>
      <c r="D203" s="48"/>
      <c r="E203" s="50"/>
      <c r="F203" s="50"/>
      <c r="G203" s="51"/>
      <c r="H203" s="52"/>
      <c r="I203" s="52"/>
      <c r="J203" s="52"/>
      <c r="K203" s="52"/>
      <c r="L203" s="14"/>
      <c r="M203" s="14"/>
      <c r="N203" s="14"/>
      <c r="O203" s="14"/>
    </row>
    <row r="204" spans="1:15" s="7" customFormat="1" ht="36.75" customHeight="1">
      <c r="A204" s="47"/>
      <c r="B204" s="48"/>
      <c r="C204" s="49"/>
      <c r="D204" s="48"/>
      <c r="E204" s="50"/>
      <c r="F204" s="50"/>
      <c r="G204" s="51"/>
      <c r="H204" s="52"/>
      <c r="I204" s="52"/>
      <c r="J204" s="52"/>
      <c r="K204" s="52"/>
      <c r="L204" s="14"/>
      <c r="M204" s="14"/>
      <c r="N204" s="14"/>
      <c r="O204" s="14"/>
    </row>
    <row r="205" spans="1:15" s="7" customFormat="1" ht="36.75" customHeight="1">
      <c r="A205" s="47"/>
      <c r="B205" s="48"/>
      <c r="C205" s="49"/>
      <c r="D205" s="48"/>
      <c r="E205" s="50"/>
      <c r="F205" s="50"/>
      <c r="G205" s="51"/>
      <c r="H205" s="52"/>
      <c r="I205" s="52"/>
      <c r="J205" s="52"/>
      <c r="K205" s="52"/>
      <c r="L205" s="14"/>
      <c r="M205" s="14"/>
      <c r="N205" s="14"/>
      <c r="O205" s="14"/>
    </row>
    <row r="206" spans="1:15" s="7" customFormat="1" ht="36.75" customHeight="1">
      <c r="A206" s="47"/>
      <c r="B206" s="48"/>
      <c r="C206" s="49"/>
      <c r="D206" s="48"/>
      <c r="E206" s="50"/>
      <c r="F206" s="50"/>
      <c r="G206" s="51"/>
      <c r="H206" s="52"/>
      <c r="I206" s="52"/>
      <c r="J206" s="52"/>
      <c r="K206" s="52"/>
      <c r="L206" s="14"/>
      <c r="M206" s="14"/>
      <c r="N206" s="14"/>
      <c r="O206" s="14"/>
    </row>
    <row r="207" spans="1:15" s="7" customFormat="1" ht="36.75" customHeight="1">
      <c r="A207" s="47"/>
      <c r="B207" s="48"/>
      <c r="C207" s="49"/>
      <c r="D207" s="48"/>
      <c r="E207" s="50"/>
      <c r="F207" s="50"/>
      <c r="G207" s="51"/>
      <c r="H207" s="52"/>
      <c r="I207" s="52"/>
      <c r="J207" s="52"/>
      <c r="K207" s="52"/>
      <c r="L207" s="14"/>
      <c r="M207" s="14"/>
      <c r="N207" s="14"/>
      <c r="O207" s="14"/>
    </row>
    <row r="208" spans="1:15" s="7" customFormat="1" ht="36.75" customHeight="1">
      <c r="A208" s="47"/>
      <c r="B208" s="48"/>
      <c r="C208" s="49"/>
      <c r="D208" s="48"/>
      <c r="E208" s="50"/>
      <c r="F208" s="50"/>
      <c r="G208" s="51"/>
      <c r="H208" s="52"/>
      <c r="I208" s="52"/>
      <c r="J208" s="52"/>
      <c r="K208" s="52"/>
      <c r="L208" s="14"/>
      <c r="M208" s="14"/>
      <c r="N208" s="14"/>
      <c r="O208" s="14"/>
    </row>
    <row r="209" spans="1:15" s="7" customFormat="1" ht="36.75" customHeight="1">
      <c r="A209" s="47"/>
      <c r="B209" s="48"/>
      <c r="C209" s="49"/>
      <c r="D209" s="48"/>
      <c r="E209" s="50"/>
      <c r="F209" s="50"/>
      <c r="G209" s="51"/>
      <c r="H209" s="52"/>
      <c r="I209" s="52"/>
      <c r="J209" s="52"/>
      <c r="K209" s="52"/>
      <c r="L209" s="14"/>
      <c r="M209" s="14"/>
      <c r="N209" s="14"/>
      <c r="O209" s="14"/>
    </row>
    <row r="210" spans="1:15" s="7" customFormat="1" ht="36.75" customHeight="1">
      <c r="A210" s="47"/>
      <c r="B210" s="48"/>
      <c r="C210" s="49"/>
      <c r="D210" s="48"/>
      <c r="E210" s="50"/>
      <c r="F210" s="50"/>
      <c r="G210" s="51"/>
      <c r="H210" s="52"/>
      <c r="I210" s="52"/>
      <c r="J210" s="52"/>
      <c r="K210" s="52"/>
      <c r="L210" s="14"/>
      <c r="M210" s="14"/>
      <c r="N210" s="14"/>
      <c r="O210" s="14"/>
    </row>
    <row r="211" spans="1:15" s="7" customFormat="1" ht="36.75" customHeight="1">
      <c r="A211" s="47"/>
      <c r="B211" s="48"/>
      <c r="C211" s="49"/>
      <c r="D211" s="48"/>
      <c r="E211" s="50"/>
      <c r="F211" s="50"/>
      <c r="G211" s="51"/>
      <c r="H211" s="52"/>
      <c r="I211" s="52"/>
      <c r="J211" s="52"/>
      <c r="K211" s="52"/>
      <c r="L211" s="14"/>
      <c r="M211" s="14"/>
      <c r="N211" s="14"/>
      <c r="O211" s="14"/>
    </row>
    <row r="212" spans="1:15" s="7" customFormat="1" ht="36.75" customHeight="1">
      <c r="A212" s="47"/>
      <c r="B212" s="48"/>
      <c r="C212" s="49"/>
      <c r="D212" s="48"/>
      <c r="E212" s="50"/>
      <c r="F212" s="50"/>
      <c r="G212" s="51"/>
      <c r="H212" s="52"/>
      <c r="I212" s="52"/>
      <c r="J212" s="52"/>
      <c r="K212" s="52"/>
      <c r="L212" s="14"/>
      <c r="M212" s="14"/>
      <c r="N212" s="14"/>
      <c r="O212" s="14"/>
    </row>
    <row r="213" spans="1:15" s="7" customFormat="1" ht="36.75" customHeight="1">
      <c r="A213" s="47"/>
      <c r="B213" s="48"/>
      <c r="C213" s="49"/>
      <c r="D213" s="48"/>
      <c r="E213" s="50"/>
      <c r="F213" s="50"/>
      <c r="G213" s="51"/>
      <c r="H213" s="52"/>
      <c r="I213" s="52"/>
      <c r="J213" s="52"/>
      <c r="K213" s="52"/>
      <c r="L213" s="14"/>
      <c r="M213" s="14"/>
      <c r="N213" s="14"/>
      <c r="O213" s="14"/>
    </row>
    <row r="214" spans="1:15" s="7" customFormat="1" ht="36.75" customHeight="1">
      <c r="A214" s="47"/>
      <c r="B214" s="48"/>
      <c r="C214" s="49"/>
      <c r="D214" s="48"/>
      <c r="E214" s="50"/>
      <c r="F214" s="50"/>
      <c r="G214" s="51"/>
      <c r="H214" s="52"/>
      <c r="I214" s="52"/>
      <c r="J214" s="52"/>
      <c r="K214" s="52"/>
      <c r="L214" s="14"/>
      <c r="M214" s="14"/>
      <c r="N214" s="14"/>
      <c r="O214" s="14"/>
    </row>
    <row r="215" spans="1:15" s="7" customFormat="1" ht="36.75" customHeight="1">
      <c r="A215" s="47"/>
      <c r="B215" s="48"/>
      <c r="C215" s="49"/>
      <c r="D215" s="48"/>
      <c r="E215" s="50"/>
      <c r="F215" s="50"/>
      <c r="G215" s="51"/>
      <c r="H215" s="52"/>
      <c r="I215" s="52"/>
      <c r="J215" s="52"/>
      <c r="K215" s="52"/>
      <c r="L215" s="14"/>
      <c r="M215" s="14"/>
      <c r="N215" s="14"/>
      <c r="O215" s="14"/>
    </row>
    <row r="216" spans="1:15" s="7" customFormat="1" ht="36.75" customHeight="1">
      <c r="A216" s="47"/>
      <c r="B216" s="48"/>
      <c r="C216" s="49"/>
      <c r="D216" s="48"/>
      <c r="E216" s="50"/>
      <c r="F216" s="50"/>
      <c r="G216" s="51"/>
      <c r="H216" s="52"/>
      <c r="I216" s="52"/>
      <c r="J216" s="52"/>
      <c r="K216" s="52"/>
      <c r="L216" s="14"/>
      <c r="M216" s="14"/>
      <c r="N216" s="14"/>
      <c r="O216" s="14"/>
    </row>
    <row r="217" spans="1:15" s="7" customFormat="1" ht="36.75" customHeight="1">
      <c r="A217" s="47"/>
      <c r="B217" s="48"/>
      <c r="C217" s="49"/>
      <c r="D217" s="48"/>
      <c r="E217" s="50"/>
      <c r="F217" s="50"/>
      <c r="G217" s="51"/>
      <c r="H217" s="52"/>
      <c r="I217" s="52"/>
      <c r="J217" s="52"/>
      <c r="K217" s="52"/>
      <c r="L217" s="14"/>
      <c r="M217" s="14"/>
      <c r="N217" s="14"/>
      <c r="O217" s="14"/>
    </row>
    <row r="218" spans="1:15" s="7" customFormat="1" ht="36.75" customHeight="1">
      <c r="A218" s="47"/>
      <c r="B218" s="48"/>
      <c r="C218" s="49"/>
      <c r="D218" s="48"/>
      <c r="E218" s="50"/>
      <c r="F218" s="50"/>
      <c r="G218" s="51"/>
      <c r="H218" s="52"/>
      <c r="I218" s="52"/>
      <c r="J218" s="52"/>
      <c r="K218" s="52"/>
      <c r="L218" s="14"/>
      <c r="M218" s="14"/>
      <c r="N218" s="14"/>
      <c r="O218" s="14"/>
    </row>
    <row r="219" spans="1:15" s="7" customFormat="1" ht="36.75" customHeight="1">
      <c r="A219" s="47"/>
      <c r="B219" s="48"/>
      <c r="C219" s="49"/>
      <c r="D219" s="48"/>
      <c r="E219" s="50"/>
      <c r="F219" s="50"/>
      <c r="G219" s="51"/>
      <c r="H219" s="52"/>
      <c r="I219" s="52"/>
      <c r="J219" s="52"/>
      <c r="K219" s="52"/>
      <c r="L219" s="14"/>
      <c r="M219" s="14"/>
      <c r="N219" s="14"/>
      <c r="O219" s="14"/>
    </row>
    <row r="220" spans="1:15" s="7" customFormat="1" ht="36.75" customHeight="1">
      <c r="A220" s="47"/>
      <c r="B220" s="48"/>
      <c r="C220" s="49"/>
      <c r="D220" s="48"/>
      <c r="E220" s="50"/>
      <c r="F220" s="50"/>
      <c r="G220" s="51"/>
      <c r="H220" s="52"/>
      <c r="I220" s="52"/>
      <c r="J220" s="52"/>
      <c r="K220" s="52"/>
      <c r="L220" s="14"/>
      <c r="M220" s="14"/>
      <c r="N220" s="14"/>
      <c r="O220" s="14"/>
    </row>
    <row r="221" spans="1:15" s="7" customFormat="1" ht="36.75" customHeight="1">
      <c r="A221" s="47"/>
      <c r="B221" s="48"/>
      <c r="C221" s="49"/>
      <c r="D221" s="48"/>
      <c r="E221" s="50"/>
      <c r="F221" s="50"/>
      <c r="G221" s="51"/>
      <c r="H221" s="52"/>
      <c r="I221" s="52"/>
      <c r="J221" s="52"/>
      <c r="K221" s="52"/>
      <c r="L221" s="14"/>
      <c r="M221" s="14"/>
      <c r="N221" s="14"/>
      <c r="O221" s="14"/>
    </row>
    <row r="222" spans="1:15" s="7" customFormat="1" ht="36.75" customHeight="1">
      <c r="A222" s="47"/>
      <c r="B222" s="48"/>
      <c r="C222" s="49"/>
      <c r="D222" s="48"/>
      <c r="E222" s="50"/>
      <c r="F222" s="50"/>
      <c r="G222" s="51"/>
      <c r="H222" s="52"/>
      <c r="I222" s="52"/>
      <c r="J222" s="52"/>
      <c r="K222" s="52"/>
      <c r="L222" s="14"/>
      <c r="M222" s="14"/>
      <c r="N222" s="14"/>
      <c r="O222" s="14"/>
    </row>
    <row r="223" spans="1:15" s="7" customFormat="1" ht="36.75" customHeight="1">
      <c r="A223" s="47"/>
      <c r="B223" s="48"/>
      <c r="C223" s="49"/>
      <c r="D223" s="48"/>
      <c r="E223" s="50"/>
      <c r="F223" s="50"/>
      <c r="G223" s="51"/>
      <c r="H223" s="52"/>
      <c r="I223" s="52"/>
      <c r="J223" s="52"/>
      <c r="K223" s="52"/>
      <c r="L223" s="14"/>
      <c r="M223" s="14"/>
      <c r="N223" s="14"/>
      <c r="O223" s="14"/>
    </row>
    <row r="224" spans="1:15" s="7" customFormat="1" ht="36.75" customHeight="1">
      <c r="A224" s="47"/>
      <c r="B224" s="48"/>
      <c r="C224" s="49"/>
      <c r="D224" s="48"/>
      <c r="E224" s="50"/>
      <c r="F224" s="50"/>
      <c r="G224" s="51"/>
      <c r="H224" s="52"/>
      <c r="I224" s="52"/>
      <c r="J224" s="52"/>
      <c r="K224" s="52"/>
      <c r="L224" s="14"/>
      <c r="M224" s="14"/>
      <c r="N224" s="14"/>
      <c r="O224" s="14"/>
    </row>
    <row r="225" spans="1:15" s="7" customFormat="1" ht="36.75" customHeight="1">
      <c r="A225" s="47"/>
      <c r="B225" s="48"/>
      <c r="C225" s="49"/>
      <c r="D225" s="48"/>
      <c r="E225" s="50"/>
      <c r="F225" s="50"/>
      <c r="G225" s="51"/>
      <c r="H225" s="52"/>
      <c r="I225" s="52"/>
      <c r="J225" s="52"/>
      <c r="K225" s="52"/>
      <c r="L225" s="14"/>
      <c r="M225" s="14"/>
      <c r="N225" s="14"/>
      <c r="O225" s="14"/>
    </row>
    <row r="226" spans="1:15" s="7" customFormat="1" ht="36.75" customHeight="1">
      <c r="A226" s="47"/>
      <c r="B226" s="48"/>
      <c r="C226" s="49"/>
      <c r="D226" s="48"/>
      <c r="E226" s="50"/>
      <c r="F226" s="50"/>
      <c r="G226" s="51"/>
      <c r="H226" s="52"/>
      <c r="I226" s="52"/>
      <c r="J226" s="52"/>
      <c r="K226" s="52"/>
      <c r="L226" s="14"/>
      <c r="M226" s="14"/>
      <c r="N226" s="14"/>
      <c r="O226" s="14"/>
    </row>
    <row r="227" spans="1:15" s="7" customFormat="1" ht="36.75" customHeight="1">
      <c r="A227" s="47"/>
      <c r="B227" s="48"/>
      <c r="C227" s="49"/>
      <c r="D227" s="48"/>
      <c r="E227" s="50"/>
      <c r="F227" s="50"/>
      <c r="G227" s="51"/>
      <c r="H227" s="52"/>
      <c r="I227" s="52"/>
      <c r="J227" s="52"/>
      <c r="K227" s="52"/>
      <c r="L227" s="14"/>
      <c r="M227" s="14"/>
      <c r="N227" s="14"/>
      <c r="O227" s="14"/>
    </row>
    <row r="228" spans="1:15" s="7" customFormat="1" ht="36.75" customHeight="1">
      <c r="A228" s="47"/>
      <c r="B228" s="48"/>
      <c r="C228" s="49"/>
      <c r="D228" s="48"/>
      <c r="E228" s="50"/>
      <c r="F228" s="50"/>
      <c r="G228" s="51"/>
      <c r="H228" s="52"/>
      <c r="I228" s="52"/>
      <c r="J228" s="52"/>
      <c r="K228" s="52"/>
      <c r="L228" s="14"/>
      <c r="M228" s="14"/>
      <c r="N228" s="14"/>
      <c r="O228" s="14"/>
    </row>
    <row r="229" spans="1:15" s="7" customFormat="1" ht="36.75" customHeight="1">
      <c r="A229" s="47"/>
      <c r="B229" s="48"/>
      <c r="C229" s="49"/>
      <c r="D229" s="48"/>
      <c r="E229" s="50"/>
      <c r="F229" s="50"/>
      <c r="G229" s="51"/>
      <c r="H229" s="52"/>
      <c r="I229" s="52"/>
      <c r="J229" s="52"/>
      <c r="K229" s="52"/>
      <c r="L229" s="14"/>
      <c r="M229" s="14"/>
      <c r="N229" s="14"/>
      <c r="O229" s="14"/>
    </row>
    <row r="230" spans="1:15" s="7" customFormat="1" ht="36.75" customHeight="1">
      <c r="A230" s="47"/>
      <c r="B230" s="48"/>
      <c r="C230" s="49"/>
      <c r="D230" s="48"/>
      <c r="E230" s="50"/>
      <c r="F230" s="50"/>
      <c r="G230" s="51"/>
      <c r="H230" s="52"/>
      <c r="I230" s="52"/>
      <c r="J230" s="52"/>
      <c r="K230" s="52"/>
      <c r="L230" s="14"/>
      <c r="M230" s="14"/>
      <c r="N230" s="14"/>
      <c r="O230" s="14"/>
    </row>
    <row r="231" spans="1:15" s="7" customFormat="1" ht="36.75" customHeight="1">
      <c r="A231" s="47"/>
      <c r="B231" s="48"/>
      <c r="C231" s="49"/>
      <c r="D231" s="48"/>
      <c r="E231" s="50"/>
      <c r="F231" s="50"/>
      <c r="G231" s="51"/>
      <c r="H231" s="52"/>
      <c r="I231" s="52"/>
      <c r="J231" s="52"/>
      <c r="K231" s="52"/>
      <c r="L231" s="14"/>
      <c r="M231" s="14"/>
      <c r="N231" s="14"/>
      <c r="O231" s="14"/>
    </row>
    <row r="232" spans="1:15" s="7" customFormat="1" ht="36.75" customHeight="1">
      <c r="A232" s="47"/>
      <c r="B232" s="48"/>
      <c r="C232" s="49"/>
      <c r="D232" s="48"/>
      <c r="E232" s="50"/>
      <c r="F232" s="50"/>
      <c r="G232" s="51"/>
      <c r="H232" s="52"/>
      <c r="I232" s="52"/>
      <c r="J232" s="52"/>
      <c r="K232" s="52"/>
      <c r="L232" s="14"/>
      <c r="M232" s="14"/>
      <c r="N232" s="14"/>
      <c r="O232" s="14"/>
    </row>
    <row r="233" spans="1:15" s="7" customFormat="1" ht="36.75" customHeight="1">
      <c r="A233" s="47"/>
      <c r="B233" s="48"/>
      <c r="C233" s="49"/>
      <c r="D233" s="48"/>
      <c r="E233" s="50"/>
      <c r="F233" s="50"/>
      <c r="G233" s="51"/>
      <c r="H233" s="52"/>
      <c r="I233" s="52"/>
      <c r="J233" s="52"/>
      <c r="K233" s="52"/>
      <c r="L233" s="14"/>
      <c r="M233" s="14"/>
      <c r="N233" s="14"/>
      <c r="O233" s="14"/>
    </row>
    <row r="234" spans="1:15" s="7" customFormat="1" ht="36.75" customHeight="1">
      <c r="A234" s="47"/>
      <c r="B234" s="48"/>
      <c r="C234" s="49"/>
      <c r="D234" s="48"/>
      <c r="E234" s="50"/>
      <c r="F234" s="50"/>
      <c r="G234" s="51"/>
      <c r="H234" s="52"/>
      <c r="I234" s="52"/>
      <c r="J234" s="52"/>
      <c r="K234" s="52"/>
      <c r="L234" s="14"/>
      <c r="M234" s="14"/>
      <c r="N234" s="14"/>
      <c r="O234" s="14"/>
    </row>
    <row r="235" spans="1:15" s="7" customFormat="1" ht="36.75" customHeight="1">
      <c r="A235" s="47"/>
      <c r="B235" s="48"/>
      <c r="C235" s="49"/>
      <c r="D235" s="48"/>
      <c r="E235" s="50"/>
      <c r="F235" s="50"/>
      <c r="G235" s="51"/>
      <c r="H235" s="52"/>
      <c r="I235" s="52"/>
      <c r="J235" s="52"/>
      <c r="K235" s="52"/>
      <c r="L235" s="14"/>
      <c r="M235" s="14"/>
      <c r="N235" s="14"/>
      <c r="O235" s="14"/>
    </row>
    <row r="236" spans="1:15" s="7" customFormat="1" ht="36.75" customHeight="1">
      <c r="A236" s="47"/>
      <c r="B236" s="48"/>
      <c r="C236" s="49"/>
      <c r="D236" s="48"/>
      <c r="E236" s="50"/>
      <c r="F236" s="50"/>
      <c r="G236" s="51"/>
      <c r="H236" s="52"/>
      <c r="I236" s="52"/>
      <c r="J236" s="52"/>
      <c r="K236" s="52"/>
      <c r="L236" s="14"/>
      <c r="M236" s="14"/>
      <c r="N236" s="14"/>
      <c r="O236" s="14"/>
    </row>
    <row r="237" spans="1:15" s="7" customFormat="1" ht="36.75" customHeight="1">
      <c r="A237" s="47"/>
      <c r="B237" s="48"/>
      <c r="C237" s="49"/>
      <c r="D237" s="48"/>
      <c r="E237" s="50"/>
      <c r="F237" s="50"/>
      <c r="G237" s="51"/>
      <c r="H237" s="52"/>
      <c r="I237" s="52"/>
      <c r="J237" s="52"/>
      <c r="K237" s="52"/>
      <c r="L237" s="14"/>
      <c r="M237" s="14"/>
      <c r="N237" s="14"/>
      <c r="O237" s="14"/>
    </row>
    <row r="238" spans="1:15" s="7" customFormat="1" ht="36.75" customHeight="1">
      <c r="A238" s="47"/>
      <c r="B238" s="48"/>
      <c r="C238" s="49"/>
      <c r="D238" s="48"/>
      <c r="E238" s="50"/>
      <c r="F238" s="50"/>
      <c r="G238" s="51"/>
      <c r="H238" s="52"/>
      <c r="I238" s="52"/>
      <c r="J238" s="52"/>
      <c r="K238" s="52"/>
      <c r="L238" s="14"/>
      <c r="M238" s="14"/>
      <c r="N238" s="14"/>
      <c r="O238" s="14"/>
    </row>
    <row r="239" spans="1:15" s="7" customFormat="1" ht="36.75" customHeight="1">
      <c r="A239" s="47"/>
      <c r="B239" s="48"/>
      <c r="C239" s="49"/>
      <c r="D239" s="48"/>
      <c r="E239" s="50"/>
      <c r="F239" s="50"/>
      <c r="G239" s="51"/>
      <c r="H239" s="52"/>
      <c r="I239" s="52"/>
      <c r="J239" s="52"/>
      <c r="K239" s="52"/>
      <c r="L239" s="14"/>
      <c r="M239" s="14"/>
      <c r="N239" s="14"/>
      <c r="O239" s="14"/>
    </row>
    <row r="240" spans="1:15" s="7" customFormat="1" ht="36.75" customHeight="1">
      <c r="A240" s="47"/>
      <c r="B240" s="48"/>
      <c r="C240" s="49"/>
      <c r="D240" s="48"/>
      <c r="E240" s="50"/>
      <c r="F240" s="50"/>
      <c r="G240" s="51"/>
      <c r="H240" s="52"/>
      <c r="I240" s="52"/>
      <c r="J240" s="52"/>
      <c r="K240" s="52"/>
      <c r="L240" s="14"/>
      <c r="M240" s="14"/>
      <c r="N240" s="14"/>
      <c r="O240" s="14"/>
    </row>
    <row r="241" spans="1:15" s="7" customFormat="1" ht="36.75" customHeight="1">
      <c r="A241" s="47"/>
      <c r="B241" s="48"/>
      <c r="C241" s="49"/>
      <c r="D241" s="48"/>
      <c r="E241" s="50"/>
      <c r="F241" s="50"/>
      <c r="G241" s="51"/>
      <c r="H241" s="52"/>
      <c r="I241" s="52"/>
      <c r="J241" s="52"/>
      <c r="K241" s="52"/>
      <c r="L241" s="14"/>
      <c r="M241" s="14"/>
      <c r="N241" s="14"/>
      <c r="O241" s="14"/>
    </row>
    <row r="242" spans="1:15" s="7" customFormat="1" ht="36.75" customHeight="1">
      <c r="A242" s="47"/>
      <c r="B242" s="48"/>
      <c r="C242" s="49"/>
      <c r="D242" s="48"/>
      <c r="E242" s="50"/>
      <c r="F242" s="50"/>
      <c r="G242" s="51"/>
      <c r="H242" s="52"/>
      <c r="I242" s="52"/>
      <c r="J242" s="52"/>
      <c r="K242" s="52"/>
      <c r="L242" s="14"/>
      <c r="M242" s="14"/>
      <c r="N242" s="14"/>
      <c r="O242" s="14"/>
    </row>
    <row r="243" spans="1:15" s="7" customFormat="1" ht="36.75" customHeight="1">
      <c r="A243" s="47"/>
      <c r="B243" s="48"/>
      <c r="C243" s="49"/>
      <c r="D243" s="48"/>
      <c r="E243" s="50"/>
      <c r="F243" s="50"/>
      <c r="G243" s="51"/>
      <c r="H243" s="52"/>
      <c r="I243" s="52"/>
      <c r="J243" s="52"/>
      <c r="K243" s="52"/>
      <c r="L243" s="14"/>
      <c r="M243" s="14"/>
      <c r="N243" s="14"/>
      <c r="O243" s="14"/>
    </row>
    <row r="244" spans="1:15" s="7" customFormat="1" ht="36.75" customHeight="1">
      <c r="A244" s="47"/>
      <c r="B244" s="48"/>
      <c r="C244" s="49"/>
      <c r="D244" s="48"/>
      <c r="E244" s="50"/>
      <c r="F244" s="50"/>
      <c r="G244" s="51"/>
      <c r="H244" s="52"/>
      <c r="I244" s="52"/>
      <c r="J244" s="52"/>
      <c r="K244" s="52"/>
      <c r="L244" s="14"/>
      <c r="M244" s="14"/>
      <c r="N244" s="14"/>
      <c r="O244" s="14"/>
    </row>
    <row r="245" spans="1:15" s="7" customFormat="1" ht="36.75" customHeight="1">
      <c r="A245" s="47"/>
      <c r="B245" s="48"/>
      <c r="C245" s="49"/>
      <c r="D245" s="48"/>
      <c r="E245" s="50"/>
      <c r="F245" s="50"/>
      <c r="G245" s="51"/>
      <c r="H245" s="52"/>
      <c r="I245" s="52"/>
      <c r="J245" s="52"/>
      <c r="K245" s="52"/>
      <c r="L245" s="14"/>
      <c r="M245" s="14"/>
      <c r="N245" s="14"/>
      <c r="O245" s="14"/>
    </row>
    <row r="246" spans="1:15" s="7" customFormat="1" ht="36.75" customHeight="1">
      <c r="A246" s="47"/>
      <c r="B246" s="48"/>
      <c r="C246" s="49"/>
      <c r="D246" s="48"/>
      <c r="E246" s="50"/>
      <c r="F246" s="50"/>
      <c r="G246" s="51"/>
      <c r="H246" s="52"/>
      <c r="I246" s="52"/>
      <c r="J246" s="52"/>
      <c r="K246" s="52"/>
      <c r="L246" s="14"/>
      <c r="M246" s="14"/>
      <c r="N246" s="14"/>
      <c r="O246" s="14"/>
    </row>
    <row r="247" spans="1:15" s="7" customFormat="1" ht="36.75" customHeight="1">
      <c r="A247" s="47"/>
      <c r="B247" s="48"/>
      <c r="C247" s="49"/>
      <c r="D247" s="48"/>
      <c r="E247" s="50"/>
      <c r="F247" s="50"/>
      <c r="G247" s="51"/>
      <c r="H247" s="52"/>
      <c r="I247" s="52"/>
      <c r="J247" s="52"/>
      <c r="K247" s="52"/>
      <c r="L247" s="14"/>
      <c r="M247" s="14"/>
      <c r="N247" s="14"/>
      <c r="O247" s="14"/>
    </row>
    <row r="248" spans="1:15" s="7" customFormat="1" ht="36.75" customHeight="1">
      <c r="A248" s="47"/>
      <c r="B248" s="48"/>
      <c r="C248" s="49"/>
      <c r="D248" s="48"/>
      <c r="E248" s="50"/>
      <c r="F248" s="50"/>
      <c r="G248" s="51"/>
      <c r="H248" s="52"/>
      <c r="I248" s="52"/>
      <c r="J248" s="52"/>
      <c r="K248" s="52"/>
      <c r="L248" s="14"/>
      <c r="M248" s="14"/>
      <c r="N248" s="14"/>
      <c r="O248" s="14"/>
    </row>
    <row r="249" spans="1:15" s="7" customFormat="1" ht="36.75" customHeight="1">
      <c r="A249" s="47"/>
      <c r="B249" s="48"/>
      <c r="C249" s="49"/>
      <c r="D249" s="48"/>
      <c r="E249" s="50"/>
      <c r="F249" s="50"/>
      <c r="G249" s="51"/>
      <c r="H249" s="52"/>
      <c r="I249" s="52"/>
      <c r="J249" s="52"/>
      <c r="K249" s="52"/>
      <c r="L249" s="14"/>
      <c r="M249" s="14"/>
      <c r="N249" s="14"/>
      <c r="O249" s="14"/>
    </row>
    <row r="250" spans="1:15" s="7" customFormat="1" ht="36.75" customHeight="1">
      <c r="A250" s="47"/>
      <c r="B250" s="48"/>
      <c r="C250" s="49"/>
      <c r="D250" s="48"/>
      <c r="E250" s="50"/>
      <c r="F250" s="50"/>
      <c r="G250" s="51"/>
      <c r="H250" s="52"/>
      <c r="I250" s="52"/>
      <c r="J250" s="52"/>
      <c r="K250" s="52"/>
      <c r="L250" s="14"/>
      <c r="M250" s="14"/>
      <c r="N250" s="14"/>
      <c r="O250" s="14"/>
    </row>
    <row r="251" spans="1:15" s="7" customFormat="1" ht="36.75" customHeight="1">
      <c r="A251" s="47"/>
      <c r="B251" s="48"/>
      <c r="C251" s="49"/>
      <c r="D251" s="48"/>
      <c r="E251" s="50"/>
      <c r="F251" s="50"/>
      <c r="G251" s="51"/>
      <c r="H251" s="52"/>
      <c r="I251" s="52"/>
      <c r="J251" s="52"/>
      <c r="K251" s="52"/>
      <c r="L251" s="14"/>
      <c r="M251" s="14"/>
      <c r="N251" s="14"/>
      <c r="O251" s="14"/>
    </row>
    <row r="252" spans="1:15" s="7" customFormat="1" ht="36.75" customHeight="1">
      <c r="A252" s="47"/>
      <c r="B252" s="48"/>
      <c r="C252" s="49"/>
      <c r="D252" s="48"/>
      <c r="E252" s="50"/>
      <c r="F252" s="50"/>
      <c r="G252" s="51"/>
      <c r="H252" s="52"/>
      <c r="I252" s="52"/>
      <c r="J252" s="52"/>
      <c r="K252" s="52"/>
      <c r="L252" s="14"/>
      <c r="M252" s="14"/>
      <c r="N252" s="14"/>
      <c r="O252" s="14"/>
    </row>
    <row r="253" spans="1:15" s="7" customFormat="1" ht="36.75" customHeight="1">
      <c r="A253" s="47"/>
      <c r="B253" s="48"/>
      <c r="C253" s="49"/>
      <c r="D253" s="48"/>
      <c r="E253" s="50"/>
      <c r="F253" s="50"/>
      <c r="G253" s="51"/>
      <c r="H253" s="52"/>
      <c r="I253" s="52"/>
      <c r="J253" s="52"/>
      <c r="K253" s="52"/>
      <c r="L253" s="14"/>
      <c r="M253" s="14"/>
      <c r="N253" s="14"/>
      <c r="O253" s="14"/>
    </row>
    <row r="254" spans="1:15" s="7" customFormat="1" ht="36.75" customHeight="1">
      <c r="A254" s="47"/>
      <c r="B254" s="48"/>
      <c r="C254" s="49"/>
      <c r="D254" s="48"/>
      <c r="E254" s="50"/>
      <c r="F254" s="50"/>
      <c r="G254" s="51"/>
      <c r="H254" s="52"/>
      <c r="I254" s="52"/>
      <c r="J254" s="52"/>
      <c r="K254" s="52"/>
      <c r="L254" s="14"/>
      <c r="M254" s="14"/>
      <c r="N254" s="14"/>
      <c r="O254" s="14"/>
    </row>
    <row r="255" spans="1:15" s="7" customFormat="1" ht="36.75" customHeight="1">
      <c r="A255" s="47"/>
      <c r="B255" s="48"/>
      <c r="C255" s="49"/>
      <c r="D255" s="48"/>
      <c r="E255" s="50"/>
      <c r="F255" s="50"/>
      <c r="G255" s="51"/>
      <c r="H255" s="52"/>
      <c r="I255" s="52"/>
      <c r="J255" s="52"/>
      <c r="K255" s="52"/>
      <c r="L255" s="14"/>
      <c r="M255" s="14"/>
      <c r="N255" s="14"/>
      <c r="O255" s="14"/>
    </row>
    <row r="256" spans="1:15" s="7" customFormat="1" ht="36.75" customHeight="1">
      <c r="A256" s="47"/>
      <c r="B256" s="48"/>
      <c r="C256" s="49"/>
      <c r="D256" s="48"/>
      <c r="E256" s="50"/>
      <c r="F256" s="50"/>
      <c r="G256" s="51"/>
      <c r="H256" s="52"/>
      <c r="I256" s="52"/>
      <c r="J256" s="52"/>
      <c r="K256" s="52"/>
      <c r="L256" s="14"/>
      <c r="M256" s="14"/>
      <c r="N256" s="14"/>
      <c r="O256" s="14"/>
    </row>
    <row r="257" spans="1:15" s="7" customFormat="1" ht="36.75" customHeight="1">
      <c r="A257" s="47"/>
      <c r="B257" s="48"/>
      <c r="C257" s="49"/>
      <c r="D257" s="48"/>
      <c r="E257" s="50"/>
      <c r="F257" s="50"/>
      <c r="G257" s="51"/>
      <c r="H257" s="52"/>
      <c r="I257" s="52"/>
      <c r="J257" s="52"/>
      <c r="K257" s="52"/>
      <c r="L257" s="14"/>
      <c r="M257" s="14"/>
      <c r="N257" s="14"/>
      <c r="O257" s="14"/>
    </row>
    <row r="258" spans="1:15" s="7" customFormat="1" ht="36.75" customHeight="1">
      <c r="A258" s="47"/>
      <c r="B258" s="48"/>
      <c r="C258" s="49"/>
      <c r="D258" s="48"/>
      <c r="E258" s="50"/>
      <c r="F258" s="50"/>
      <c r="G258" s="51"/>
      <c r="H258" s="52"/>
      <c r="I258" s="52"/>
      <c r="J258" s="52"/>
      <c r="K258" s="52"/>
      <c r="L258" s="14"/>
      <c r="M258" s="14"/>
      <c r="N258" s="14"/>
      <c r="O258" s="14"/>
    </row>
    <row r="259" spans="1:15" s="7" customFormat="1" ht="36.75" customHeight="1">
      <c r="A259" s="47"/>
      <c r="B259" s="48"/>
      <c r="C259" s="49"/>
      <c r="D259" s="48"/>
      <c r="E259" s="50"/>
      <c r="F259" s="50"/>
      <c r="G259" s="51"/>
      <c r="H259" s="52"/>
      <c r="I259" s="52"/>
      <c r="J259" s="52"/>
      <c r="K259" s="52"/>
      <c r="L259" s="14"/>
      <c r="M259" s="14"/>
      <c r="N259" s="14"/>
      <c r="O259" s="14"/>
    </row>
    <row r="260" spans="1:15" s="7" customFormat="1" ht="36.75" customHeight="1">
      <c r="A260" s="47"/>
      <c r="B260" s="48"/>
      <c r="C260" s="49"/>
      <c r="D260" s="48"/>
      <c r="E260" s="50"/>
      <c r="F260" s="50"/>
      <c r="G260" s="51"/>
      <c r="H260" s="52"/>
      <c r="I260" s="52"/>
      <c r="J260" s="52"/>
      <c r="K260" s="52"/>
      <c r="L260" s="14"/>
      <c r="M260" s="14"/>
      <c r="N260" s="14"/>
      <c r="O260" s="14"/>
    </row>
    <row r="261" spans="1:15" s="7" customFormat="1" ht="36.75" customHeight="1">
      <c r="A261" s="47"/>
      <c r="B261" s="48"/>
      <c r="C261" s="49"/>
      <c r="D261" s="48"/>
      <c r="E261" s="50"/>
      <c r="F261" s="50"/>
      <c r="G261" s="51"/>
      <c r="H261" s="52"/>
      <c r="I261" s="52"/>
      <c r="J261" s="52"/>
      <c r="K261" s="52"/>
      <c r="L261" s="14"/>
      <c r="M261" s="14"/>
      <c r="N261" s="14"/>
      <c r="O261" s="14"/>
    </row>
    <row r="262" spans="1:15" s="7" customFormat="1" ht="36.75" customHeight="1">
      <c r="A262" s="47"/>
      <c r="B262" s="48"/>
      <c r="C262" s="49"/>
      <c r="D262" s="48"/>
      <c r="E262" s="50"/>
      <c r="F262" s="50"/>
      <c r="G262" s="51"/>
      <c r="H262" s="52"/>
      <c r="I262" s="52"/>
      <c r="J262" s="52"/>
      <c r="K262" s="52"/>
      <c r="L262" s="14"/>
      <c r="M262" s="14"/>
      <c r="N262" s="14"/>
      <c r="O262" s="14"/>
    </row>
    <row r="263" spans="1:15" s="7" customFormat="1" ht="36.75" customHeight="1">
      <c r="A263" s="47"/>
      <c r="B263" s="48"/>
      <c r="C263" s="49"/>
      <c r="D263" s="48"/>
      <c r="E263" s="50"/>
      <c r="F263" s="50"/>
      <c r="G263" s="51"/>
      <c r="H263" s="52"/>
      <c r="I263" s="52"/>
      <c r="J263" s="52"/>
      <c r="K263" s="52"/>
      <c r="L263" s="14"/>
      <c r="M263" s="14"/>
      <c r="N263" s="14"/>
      <c r="O263" s="14"/>
    </row>
    <row r="264" spans="1:15" s="7" customFormat="1" ht="36.75" customHeight="1">
      <c r="A264" s="47"/>
      <c r="B264" s="48"/>
      <c r="C264" s="49"/>
      <c r="D264" s="48"/>
      <c r="E264" s="50"/>
      <c r="F264" s="50"/>
      <c r="G264" s="51"/>
      <c r="H264" s="52"/>
      <c r="I264" s="52"/>
      <c r="J264" s="52"/>
      <c r="K264" s="52"/>
      <c r="L264" s="14"/>
      <c r="M264" s="14"/>
      <c r="N264" s="14"/>
      <c r="O264" s="14"/>
    </row>
    <row r="265" spans="1:15" s="7" customFormat="1" ht="36.75" customHeight="1">
      <c r="A265" s="47"/>
      <c r="B265" s="48"/>
      <c r="C265" s="49"/>
      <c r="D265" s="48"/>
      <c r="E265" s="50"/>
      <c r="F265" s="50"/>
      <c r="G265" s="51"/>
      <c r="H265" s="52"/>
      <c r="I265" s="52"/>
      <c r="J265" s="52"/>
      <c r="K265" s="52"/>
      <c r="L265" s="14"/>
      <c r="M265" s="14"/>
      <c r="N265" s="14"/>
      <c r="O265" s="14"/>
    </row>
    <row r="266" spans="1:15" s="7" customFormat="1" ht="36.75" customHeight="1">
      <c r="A266" s="47"/>
      <c r="B266" s="48"/>
      <c r="C266" s="49"/>
      <c r="D266" s="48"/>
      <c r="E266" s="50"/>
      <c r="F266" s="50"/>
      <c r="G266" s="51"/>
      <c r="H266" s="52"/>
      <c r="I266" s="52"/>
      <c r="J266" s="52"/>
      <c r="K266" s="52"/>
      <c r="L266" s="14"/>
      <c r="M266" s="14"/>
      <c r="N266" s="14"/>
      <c r="O266" s="14"/>
    </row>
    <row r="267" spans="1:15" s="7" customFormat="1" ht="36.75" customHeight="1">
      <c r="A267" s="47"/>
      <c r="B267" s="48"/>
      <c r="C267" s="49"/>
      <c r="D267" s="48"/>
      <c r="E267" s="50"/>
      <c r="F267" s="50"/>
      <c r="G267" s="51"/>
      <c r="H267" s="52"/>
      <c r="I267" s="52"/>
      <c r="J267" s="52"/>
      <c r="K267" s="52"/>
      <c r="L267" s="14"/>
      <c r="M267" s="14"/>
      <c r="N267" s="14"/>
      <c r="O267" s="14"/>
    </row>
    <row r="268" spans="1:15" s="7" customFormat="1" ht="36.75" customHeight="1">
      <c r="A268" s="47"/>
      <c r="B268" s="48"/>
      <c r="C268" s="49"/>
      <c r="D268" s="48"/>
      <c r="E268" s="50"/>
      <c r="F268" s="50"/>
      <c r="G268" s="51"/>
      <c r="H268" s="52"/>
      <c r="I268" s="52"/>
      <c r="J268" s="52"/>
      <c r="K268" s="52"/>
      <c r="L268" s="14"/>
      <c r="M268" s="14"/>
      <c r="N268" s="14"/>
      <c r="O268" s="14"/>
    </row>
    <row r="269" spans="1:15" s="7" customFormat="1" ht="36.75" customHeight="1">
      <c r="A269" s="47"/>
      <c r="B269" s="48"/>
      <c r="C269" s="49"/>
      <c r="D269" s="48"/>
      <c r="E269" s="50"/>
      <c r="F269" s="50"/>
      <c r="G269" s="51"/>
      <c r="H269" s="52"/>
      <c r="I269" s="52"/>
      <c r="J269" s="52"/>
      <c r="K269" s="52"/>
      <c r="L269" s="14"/>
      <c r="M269" s="14"/>
      <c r="N269" s="14"/>
      <c r="O269" s="14"/>
    </row>
    <row r="270" spans="1:15" s="7" customFormat="1" ht="36.75" customHeight="1">
      <c r="A270" s="47"/>
      <c r="B270" s="48"/>
      <c r="C270" s="49"/>
      <c r="D270" s="48"/>
      <c r="E270" s="50"/>
      <c r="F270" s="50"/>
      <c r="G270" s="51"/>
      <c r="H270" s="52"/>
      <c r="I270" s="52"/>
      <c r="J270" s="52"/>
      <c r="K270" s="52"/>
      <c r="L270" s="14"/>
      <c r="M270" s="14"/>
      <c r="N270" s="14"/>
      <c r="O270" s="14"/>
    </row>
    <row r="271" spans="1:15" s="7" customFormat="1" ht="36.75" customHeight="1">
      <c r="A271" s="47"/>
      <c r="B271" s="48"/>
      <c r="C271" s="49"/>
      <c r="D271" s="48"/>
      <c r="E271" s="50"/>
      <c r="F271" s="50"/>
      <c r="G271" s="51"/>
      <c r="H271" s="52"/>
      <c r="I271" s="52"/>
      <c r="J271" s="52"/>
      <c r="K271" s="52"/>
      <c r="L271" s="14"/>
      <c r="M271" s="14"/>
      <c r="N271" s="14"/>
      <c r="O271" s="14"/>
    </row>
    <row r="272" spans="1:15" s="7" customFormat="1" ht="36.75" customHeight="1">
      <c r="A272" s="47"/>
      <c r="B272" s="48"/>
      <c r="C272" s="49"/>
      <c r="D272" s="48"/>
      <c r="E272" s="50"/>
      <c r="F272" s="50"/>
      <c r="G272" s="51"/>
      <c r="H272" s="52"/>
      <c r="I272" s="52"/>
      <c r="J272" s="52"/>
      <c r="K272" s="52"/>
      <c r="L272" s="14"/>
      <c r="M272" s="14"/>
      <c r="N272" s="14"/>
      <c r="O272" s="14"/>
    </row>
    <row r="273" spans="1:15" s="7" customFormat="1" ht="36.75" customHeight="1">
      <c r="A273" s="47"/>
      <c r="B273" s="48"/>
      <c r="C273" s="49"/>
      <c r="D273" s="48"/>
      <c r="E273" s="50"/>
      <c r="F273" s="50"/>
      <c r="G273" s="51"/>
      <c r="H273" s="52"/>
      <c r="I273" s="52"/>
      <c r="J273" s="52"/>
      <c r="K273" s="52"/>
      <c r="L273" s="14"/>
      <c r="M273" s="14"/>
      <c r="N273" s="14"/>
      <c r="O273" s="14"/>
    </row>
    <row r="274" spans="1:15" s="7" customFormat="1" ht="36.75" customHeight="1">
      <c r="A274" s="47"/>
      <c r="B274" s="48"/>
      <c r="C274" s="49"/>
      <c r="D274" s="48"/>
      <c r="E274" s="50"/>
      <c r="F274" s="50"/>
      <c r="G274" s="51"/>
      <c r="H274" s="52"/>
      <c r="I274" s="52"/>
      <c r="J274" s="52"/>
      <c r="K274" s="52"/>
      <c r="L274" s="14"/>
      <c r="M274" s="14"/>
      <c r="N274" s="14"/>
      <c r="O274" s="14"/>
    </row>
    <row r="275" spans="1:15" s="7" customFormat="1" ht="36.75" customHeight="1">
      <c r="A275" s="47"/>
      <c r="B275" s="48"/>
      <c r="C275" s="49"/>
      <c r="D275" s="48"/>
      <c r="E275" s="50"/>
      <c r="F275" s="50"/>
      <c r="G275" s="51"/>
      <c r="H275" s="52"/>
      <c r="I275" s="52"/>
      <c r="J275" s="52"/>
      <c r="K275" s="52"/>
      <c r="L275" s="14"/>
      <c r="M275" s="14"/>
      <c r="N275" s="14"/>
      <c r="O275" s="14"/>
    </row>
    <row r="276" spans="1:15" s="7" customFormat="1" ht="36.75" customHeight="1">
      <c r="A276" s="47"/>
      <c r="B276" s="48"/>
      <c r="C276" s="49"/>
      <c r="D276" s="48"/>
      <c r="E276" s="50"/>
      <c r="F276" s="50"/>
      <c r="G276" s="51"/>
      <c r="H276" s="52"/>
      <c r="I276" s="52"/>
      <c r="J276" s="52"/>
      <c r="K276" s="52"/>
      <c r="L276" s="14"/>
      <c r="M276" s="14"/>
      <c r="N276" s="14"/>
      <c r="O276" s="14"/>
    </row>
    <row r="277" spans="1:15" s="7" customFormat="1" ht="36.75" customHeight="1">
      <c r="A277" s="47"/>
      <c r="B277" s="48"/>
      <c r="C277" s="49"/>
      <c r="D277" s="48"/>
      <c r="E277" s="50"/>
      <c r="F277" s="50"/>
      <c r="G277" s="51"/>
      <c r="H277" s="52"/>
      <c r="I277" s="52"/>
      <c r="J277" s="52"/>
      <c r="K277" s="52"/>
      <c r="L277" s="14"/>
      <c r="M277" s="14"/>
      <c r="N277" s="14"/>
      <c r="O277" s="14"/>
    </row>
    <row r="278" spans="1:15" s="7" customFormat="1" ht="36.75" customHeight="1">
      <c r="A278" s="47"/>
      <c r="B278" s="48"/>
      <c r="C278" s="49"/>
      <c r="D278" s="48"/>
      <c r="E278" s="50"/>
      <c r="F278" s="50"/>
      <c r="G278" s="51"/>
      <c r="H278" s="52"/>
      <c r="I278" s="52"/>
      <c r="J278" s="52"/>
      <c r="K278" s="52"/>
      <c r="L278" s="14"/>
      <c r="M278" s="14"/>
      <c r="N278" s="14"/>
      <c r="O278" s="14"/>
    </row>
    <row r="279" spans="1:15" s="7" customFormat="1" ht="36.75" customHeight="1">
      <c r="A279" s="47"/>
      <c r="B279" s="48"/>
      <c r="C279" s="49"/>
      <c r="D279" s="48"/>
      <c r="E279" s="50"/>
      <c r="F279" s="50"/>
      <c r="G279" s="51"/>
      <c r="H279" s="52"/>
      <c r="I279" s="52"/>
      <c r="J279" s="52"/>
      <c r="K279" s="52"/>
      <c r="L279" s="14"/>
      <c r="M279" s="14"/>
      <c r="N279" s="14"/>
      <c r="O279" s="14"/>
    </row>
    <row r="280" spans="1:15" s="7" customFormat="1" ht="36.75" customHeight="1">
      <c r="A280" s="47"/>
      <c r="B280" s="48"/>
      <c r="C280" s="49"/>
      <c r="D280" s="48"/>
      <c r="E280" s="50"/>
      <c r="F280" s="50"/>
      <c r="G280" s="51"/>
      <c r="H280" s="52"/>
      <c r="I280" s="52"/>
      <c r="J280" s="52"/>
      <c r="K280" s="52"/>
      <c r="L280" s="14"/>
      <c r="M280" s="14"/>
      <c r="N280" s="14"/>
      <c r="O280" s="14"/>
    </row>
    <row r="281" spans="1:15" s="7" customFormat="1" ht="36.75" customHeight="1">
      <c r="A281" s="47"/>
      <c r="B281" s="48"/>
      <c r="C281" s="49"/>
      <c r="D281" s="48"/>
      <c r="E281" s="50"/>
      <c r="F281" s="50"/>
      <c r="G281" s="51"/>
      <c r="H281" s="52"/>
      <c r="I281" s="52"/>
      <c r="J281" s="52"/>
      <c r="K281" s="52"/>
      <c r="L281" s="14"/>
      <c r="M281" s="14"/>
      <c r="N281" s="14"/>
      <c r="O281" s="14"/>
    </row>
    <row r="282" spans="1:15" s="7" customFormat="1" ht="36.75" customHeight="1">
      <c r="A282" s="47"/>
      <c r="B282" s="48"/>
      <c r="C282" s="49"/>
      <c r="D282" s="48"/>
      <c r="E282" s="50"/>
      <c r="F282" s="50"/>
      <c r="G282" s="51"/>
      <c r="H282" s="52"/>
      <c r="I282" s="52"/>
      <c r="J282" s="52"/>
      <c r="K282" s="52"/>
      <c r="L282" s="14"/>
      <c r="M282" s="14"/>
      <c r="N282" s="14"/>
      <c r="O282" s="14"/>
    </row>
    <row r="283" spans="1:15" s="7" customFormat="1" ht="36.75" customHeight="1">
      <c r="A283" s="47"/>
      <c r="B283" s="48"/>
      <c r="C283" s="49"/>
      <c r="D283" s="48"/>
      <c r="E283" s="50"/>
      <c r="F283" s="50"/>
      <c r="G283" s="51"/>
      <c r="H283" s="52"/>
      <c r="I283" s="52"/>
      <c r="J283" s="52"/>
      <c r="K283" s="52"/>
      <c r="L283" s="14"/>
      <c r="M283" s="14"/>
      <c r="N283" s="14"/>
      <c r="O283" s="14"/>
    </row>
    <row r="284" spans="1:15">
      <c r="J284" s="126"/>
      <c r="K284" s="126"/>
      <c r="L284" s="14">
        <f>H175-H11</f>
        <v>0</v>
      </c>
      <c r="M284" s="14"/>
      <c r="N284" s="14"/>
      <c r="O284" s="14"/>
    </row>
    <row r="285" spans="1:15">
      <c r="J285" s="126"/>
      <c r="K285" s="126"/>
    </row>
    <row r="286" spans="1:15">
      <c r="J286" s="126"/>
      <c r="K286" s="126"/>
    </row>
    <row r="287" spans="1:15">
      <c r="B287" s="20" t="s">
        <v>392</v>
      </c>
      <c r="C287" s="17"/>
      <c r="D287" s="15"/>
      <c r="E287" s="17"/>
      <c r="F287" s="17"/>
      <c r="G287" s="20" t="s">
        <v>77</v>
      </c>
      <c r="J287" s="126"/>
      <c r="K287" s="126"/>
    </row>
    <row r="288" spans="1:15">
      <c r="B288" s="4"/>
      <c r="J288" s="126"/>
      <c r="K288" s="126"/>
    </row>
    <row r="289" spans="8:11">
      <c r="J289" s="126"/>
      <c r="K289" s="126"/>
    </row>
    <row r="290" spans="8:11" hidden="1">
      <c r="H290" s="3">
        <f>H174-H10</f>
        <v>0</v>
      </c>
      <c r="I290" s="3">
        <f>I174-I10</f>
        <v>0</v>
      </c>
      <c r="J290" s="3">
        <f>J174-J10</f>
        <v>0</v>
      </c>
      <c r="K290" s="3">
        <f>K174-K10</f>
        <v>0</v>
      </c>
    </row>
    <row r="291" spans="8:11" hidden="1">
      <c r="H291" s="5">
        <v>32677668.600000001</v>
      </c>
      <c r="I291" s="5">
        <v>30667668.600000001</v>
      </c>
      <c r="J291" s="5">
        <f>H291</f>
        <v>32677668.600000001</v>
      </c>
      <c r="K291" s="5">
        <f>I291</f>
        <v>30667668.600000001</v>
      </c>
    </row>
    <row r="292" spans="8:11" hidden="1">
      <c r="H292" s="6">
        <f>H174-H291</f>
        <v>-230168.9299999997</v>
      </c>
      <c r="I292" s="6">
        <f>I174-I291</f>
        <v>3365506.3999999985</v>
      </c>
      <c r="J292" s="6">
        <f>J174-J291</f>
        <v>1355506.3999999985</v>
      </c>
      <c r="K292" s="6">
        <f>K174-K291</f>
        <v>3365506.3999999985</v>
      </c>
    </row>
    <row r="293" spans="8:11" hidden="1"/>
  </sheetData>
  <mergeCells count="68">
    <mergeCell ref="B113:B114"/>
    <mergeCell ref="B116:B117"/>
    <mergeCell ref="B119:B120"/>
    <mergeCell ref="A111:A112"/>
    <mergeCell ref="A113:A114"/>
    <mergeCell ref="A116:A117"/>
    <mergeCell ref="B111:B112"/>
    <mergeCell ref="K284:K289"/>
    <mergeCell ref="B173:B175"/>
    <mergeCell ref="A119:A120"/>
    <mergeCell ref="A135:A139"/>
    <mergeCell ref="D135:D139"/>
    <mergeCell ref="B135:B139"/>
    <mergeCell ref="A173:A175"/>
    <mergeCell ref="B144:B149"/>
    <mergeCell ref="A144:A149"/>
    <mergeCell ref="J284:J289"/>
    <mergeCell ref="B158:L158"/>
    <mergeCell ref="A107:A108"/>
    <mergeCell ref="A78:K78"/>
    <mergeCell ref="B79:B81"/>
    <mergeCell ref="B82:B83"/>
    <mergeCell ref="B102:B103"/>
    <mergeCell ref="B105:B106"/>
    <mergeCell ref="B107:B108"/>
    <mergeCell ref="A105:A106"/>
    <mergeCell ref="A79:A81"/>
    <mergeCell ref="A82:A83"/>
    <mergeCell ref="A102:A103"/>
    <mergeCell ref="G1:G3"/>
    <mergeCell ref="A9:K9"/>
    <mergeCell ref="A45:K45"/>
    <mergeCell ref="A54:K54"/>
    <mergeCell ref="A4:K4"/>
    <mergeCell ref="B30:B32"/>
    <mergeCell ref="C30:C32"/>
    <mergeCell ref="H2:K2"/>
    <mergeCell ref="H1:K1"/>
    <mergeCell ref="A30:A32"/>
    <mergeCell ref="A18:A22"/>
    <mergeCell ref="B48:B50"/>
    <mergeCell ref="C39:C40"/>
    <mergeCell ref="B33:B40"/>
    <mergeCell ref="A5:K5"/>
    <mergeCell ref="G6:K6"/>
    <mergeCell ref="A64:K64"/>
    <mergeCell ref="A33:A40"/>
    <mergeCell ref="A41:A42"/>
    <mergeCell ref="A48:A50"/>
    <mergeCell ref="B10:B12"/>
    <mergeCell ref="B18:B22"/>
    <mergeCell ref="B27:B29"/>
    <mergeCell ref="A27:A29"/>
    <mergeCell ref="D57:D61"/>
    <mergeCell ref="B57:B61"/>
    <mergeCell ref="A57:A61"/>
    <mergeCell ref="D19:D22"/>
    <mergeCell ref="A10:A12"/>
    <mergeCell ref="C33:C34"/>
    <mergeCell ref="C35:C36"/>
    <mergeCell ref="C37:C38"/>
    <mergeCell ref="D49:D50"/>
    <mergeCell ref="B41:B42"/>
    <mergeCell ref="E6:F6"/>
    <mergeCell ref="A6:A7"/>
    <mergeCell ref="B6:B7"/>
    <mergeCell ref="C6:C7"/>
    <mergeCell ref="D6:D7"/>
  </mergeCells>
  <pageMargins left="0.78740157480314965" right="0.78740157480314965" top="1.3779527559055118" bottom="0.39370078740157483" header="0.31496062992125984" footer="0.31496062992125984"/>
  <pageSetup paperSize="9" scale="42" fitToHeight="10" orientation="landscape" r:id="rId1"/>
  <headerFooter>
    <oddHeader>&amp;C&amp;P</oddHeader>
  </headerFooter>
  <rowBreaks count="1" manualBreakCount="1">
    <brk id="5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3:B407"/>
  <sheetViews>
    <sheetView topLeftCell="A56" workbookViewId="0">
      <selection activeCell="A84" sqref="A84:A89"/>
    </sheetView>
  </sheetViews>
  <sheetFormatPr defaultRowHeight="18.75"/>
  <cols>
    <col min="1" max="1" width="101.28515625" style="15" customWidth="1"/>
    <col min="2" max="2" width="101.28515625" style="2" customWidth="1"/>
  </cols>
  <sheetData>
    <row r="3" spans="1:2">
      <c r="A3"/>
    </row>
    <row r="4" spans="1:2" ht="15">
      <c r="A4"/>
      <c r="B4"/>
    </row>
    <row r="5" spans="1:2" ht="15">
      <c r="A5"/>
      <c r="B5"/>
    </row>
    <row r="6" spans="1:2" ht="15">
      <c r="A6"/>
      <c r="B6" s="107" t="s">
        <v>1</v>
      </c>
    </row>
    <row r="7" spans="1:2" ht="15">
      <c r="A7" s="102" t="s">
        <v>94</v>
      </c>
      <c r="B7" s="108"/>
    </row>
    <row r="8" spans="1:2" ht="15.75">
      <c r="A8" s="102"/>
      <c r="B8" s="27">
        <v>2</v>
      </c>
    </row>
    <row r="9" spans="1:2" ht="15">
      <c r="A9" s="102"/>
      <c r="B9"/>
    </row>
    <row r="10" spans="1:2" ht="15">
      <c r="A10" s="102"/>
      <c r="B10" s="100" t="s">
        <v>322</v>
      </c>
    </row>
    <row r="11" spans="1:2" ht="15.75">
      <c r="A11" s="59">
        <v>2</v>
      </c>
      <c r="B11" s="100"/>
    </row>
    <row r="12" spans="1:2" ht="39.75" customHeight="1">
      <c r="A12"/>
      <c r="B12" s="100"/>
    </row>
    <row r="13" spans="1:2" ht="31.5">
      <c r="A13" s="60" t="s">
        <v>137</v>
      </c>
      <c r="B13" s="32" t="s">
        <v>87</v>
      </c>
    </row>
    <row r="14" spans="1:2" ht="31.5">
      <c r="A14" s="60" t="s">
        <v>139</v>
      </c>
      <c r="B14" s="63" t="s">
        <v>323</v>
      </c>
    </row>
    <row r="15" spans="1:2" ht="47.25">
      <c r="A15" s="60" t="s">
        <v>140</v>
      </c>
      <c r="B15" s="63" t="s">
        <v>324</v>
      </c>
    </row>
    <row r="16" spans="1:2" ht="31.5">
      <c r="A16" s="60" t="s">
        <v>142</v>
      </c>
      <c r="B16" s="63" t="s">
        <v>325</v>
      </c>
    </row>
    <row r="17" spans="1:2" ht="63">
      <c r="A17" s="60" t="s">
        <v>144</v>
      </c>
      <c r="B17" s="63" t="s">
        <v>144</v>
      </c>
    </row>
    <row r="18" spans="1:2" ht="15">
      <c r="A18" s="103" t="s">
        <v>146</v>
      </c>
      <c r="B18" s="106" t="s">
        <v>326</v>
      </c>
    </row>
    <row r="19" spans="1:2" ht="15">
      <c r="A19" s="103"/>
      <c r="B19" s="106"/>
    </row>
    <row r="20" spans="1:2" ht="15">
      <c r="A20" s="103"/>
      <c r="B20" s="106"/>
    </row>
    <row r="21" spans="1:2" ht="15">
      <c r="A21" s="103"/>
      <c r="B21" s="106"/>
    </row>
    <row r="22" spans="1:2" ht="15">
      <c r="A22" s="103"/>
      <c r="B22" s="106"/>
    </row>
    <row r="23" spans="1:2" ht="47.25">
      <c r="A23" s="60" t="s">
        <v>148</v>
      </c>
      <c r="B23" s="32"/>
    </row>
    <row r="24" spans="1:2" ht="63">
      <c r="A24" s="16" t="s">
        <v>255</v>
      </c>
      <c r="B24" s="63" t="s">
        <v>327</v>
      </c>
    </row>
    <row r="25" spans="1:2" ht="63">
      <c r="A25" s="60" t="s">
        <v>149</v>
      </c>
      <c r="B25" s="63" t="s">
        <v>328</v>
      </c>
    </row>
    <row r="26" spans="1:2" ht="63">
      <c r="A26" s="60" t="s">
        <v>151</v>
      </c>
      <c r="B26" s="63" t="s">
        <v>329</v>
      </c>
    </row>
    <row r="27" spans="1:2" ht="31.5">
      <c r="A27" s="60" t="s">
        <v>275</v>
      </c>
      <c r="B27" s="110" t="s">
        <v>330</v>
      </c>
    </row>
    <row r="28" spans="1:2" ht="15">
      <c r="A28" s="100" t="s">
        <v>154</v>
      </c>
      <c r="B28" s="110"/>
    </row>
    <row r="29" spans="1:2" ht="15">
      <c r="A29" s="100"/>
      <c r="B29" s="110"/>
    </row>
    <row r="30" spans="1:2" ht="15">
      <c r="A30" s="100"/>
      <c r="B30" s="130" t="s">
        <v>331</v>
      </c>
    </row>
    <row r="31" spans="1:2" ht="55.5" customHeight="1">
      <c r="A31" s="100"/>
      <c r="B31" s="130"/>
    </row>
    <row r="32" spans="1:2" ht="52.5" customHeight="1">
      <c r="A32" s="100"/>
      <c r="B32" s="67" t="s">
        <v>154</v>
      </c>
    </row>
    <row r="33" spans="1:2" ht="47.25">
      <c r="A33" s="60" t="s">
        <v>156</v>
      </c>
      <c r="B33" s="106" t="s">
        <v>332</v>
      </c>
    </row>
    <row r="34" spans="1:2" ht="47.25">
      <c r="A34" s="60" t="s">
        <v>256</v>
      </c>
      <c r="B34" s="106"/>
    </row>
    <row r="35" spans="1:2" ht="47.25">
      <c r="A35" s="60" t="s">
        <v>290</v>
      </c>
      <c r="B35" s="63" t="s">
        <v>333</v>
      </c>
    </row>
    <row r="36" spans="1:2" ht="55.5" customHeight="1">
      <c r="A36"/>
      <c r="B36" s="63" t="s">
        <v>290</v>
      </c>
    </row>
    <row r="37" spans="1:2" ht="47.25">
      <c r="A37" s="60" t="s">
        <v>159</v>
      </c>
      <c r="B37" s="63" t="s">
        <v>334</v>
      </c>
    </row>
    <row r="38" spans="1:2" ht="47.25">
      <c r="A38" s="60" t="s">
        <v>160</v>
      </c>
      <c r="B38" s="63" t="s">
        <v>335</v>
      </c>
    </row>
    <row r="39" spans="1:2" ht="47.25">
      <c r="A39" s="60" t="s">
        <v>161</v>
      </c>
      <c r="B39" s="63" t="s">
        <v>161</v>
      </c>
    </row>
    <row r="40" spans="1:2" ht="47.25">
      <c r="A40" s="60" t="s">
        <v>258</v>
      </c>
      <c r="B40" s="63"/>
    </row>
    <row r="41" spans="1:2" ht="31.5">
      <c r="A41" s="60" t="s">
        <v>286</v>
      </c>
      <c r="B41" s="63"/>
    </row>
    <row r="42" spans="1:2" ht="31.5">
      <c r="A42"/>
      <c r="B42" s="63" t="s">
        <v>336</v>
      </c>
    </row>
    <row r="43" spans="1:2" ht="63">
      <c r="A43" s="60" t="s">
        <v>260</v>
      </c>
      <c r="B43" s="63" t="s">
        <v>286</v>
      </c>
    </row>
    <row r="44" spans="1:2" ht="47.25">
      <c r="A44" s="60" t="s">
        <v>164</v>
      </c>
      <c r="B44" s="32" t="s">
        <v>86</v>
      </c>
    </row>
    <row r="45" spans="1:2" ht="47.25" customHeight="1">
      <c r="A45" s="100" t="s">
        <v>165</v>
      </c>
      <c r="B45"/>
    </row>
    <row r="46" spans="1:2" ht="63">
      <c r="A46" s="100"/>
      <c r="B46" s="63" t="s">
        <v>260</v>
      </c>
    </row>
    <row r="47" spans="1:2" ht="78.75" customHeight="1">
      <c r="A47" s="100"/>
      <c r="B47" s="63" t="s">
        <v>337</v>
      </c>
    </row>
    <row r="48" spans="1:2" ht="85.5" customHeight="1">
      <c r="A48" s="100"/>
      <c r="B48" s="63" t="s">
        <v>165</v>
      </c>
    </row>
    <row r="49" spans="1:2" ht="15" customHeight="1">
      <c r="A49" s="100"/>
      <c r="B49" s="63"/>
    </row>
    <row r="50" spans="1:2" ht="15.75">
      <c r="A50" s="100"/>
      <c r="B50" s="63"/>
    </row>
    <row r="51" spans="1:2" ht="15.75">
      <c r="A51" s="100"/>
      <c r="B51" s="63"/>
    </row>
    <row r="52" spans="1:2" ht="15.75">
      <c r="A52" s="100"/>
      <c r="B52" s="63"/>
    </row>
    <row r="53" spans="1:2" ht="31.5">
      <c r="A53" s="100"/>
      <c r="B53" s="63" t="s">
        <v>338</v>
      </c>
    </row>
    <row r="54" spans="1:2" ht="78.75" customHeight="1">
      <c r="A54" s="100"/>
      <c r="B54" s="32" t="s">
        <v>54</v>
      </c>
    </row>
    <row r="55" spans="1:2" ht="15">
      <c r="A55" s="100"/>
      <c r="B55"/>
    </row>
    <row r="56" spans="1:2" ht="63">
      <c r="A56" s="100"/>
      <c r="B56" s="63" t="s">
        <v>288</v>
      </c>
    </row>
    <row r="57" spans="1:2" ht="47.25">
      <c r="A57" s="100"/>
      <c r="B57" s="63" t="s">
        <v>276</v>
      </c>
    </row>
    <row r="58" spans="1:2" ht="31.5">
      <c r="A58" s="100"/>
      <c r="B58" s="63" t="s">
        <v>278</v>
      </c>
    </row>
    <row r="59" spans="1:2" ht="15.75">
      <c r="A59" s="100"/>
      <c r="B59" s="63" t="s">
        <v>292</v>
      </c>
    </row>
    <row r="60" spans="1:2" ht="63">
      <c r="A60" s="60" t="s">
        <v>245</v>
      </c>
      <c r="B60" s="63" t="s">
        <v>246</v>
      </c>
    </row>
    <row r="61" spans="1:2" ht="47.25">
      <c r="A61"/>
      <c r="B61" s="63" t="s">
        <v>339</v>
      </c>
    </row>
    <row r="62" spans="1:2" ht="78.75" customHeight="1">
      <c r="A62" s="60" t="s">
        <v>288</v>
      </c>
      <c r="B62" s="63" t="s">
        <v>340</v>
      </c>
    </row>
    <row r="63" spans="1:2" ht="78.75" customHeight="1">
      <c r="A63" s="60" t="s">
        <v>276</v>
      </c>
      <c r="B63" s="63" t="s">
        <v>341</v>
      </c>
    </row>
    <row r="64" spans="1:2" ht="47.25">
      <c r="A64" s="100" t="s">
        <v>278</v>
      </c>
      <c r="B64" s="63" t="s">
        <v>342</v>
      </c>
    </row>
    <row r="65" spans="1:2" ht="32.25" customHeight="1">
      <c r="A65" s="100"/>
      <c r="B65" s="63" t="s">
        <v>343</v>
      </c>
    </row>
    <row r="66" spans="1:2" ht="31.5">
      <c r="A66" s="63" t="s">
        <v>292</v>
      </c>
      <c r="B66" s="63" t="s">
        <v>344</v>
      </c>
    </row>
    <row r="67" spans="1:2" ht="78.75" customHeight="1">
      <c r="A67" s="60" t="s">
        <v>246</v>
      </c>
      <c r="B67" s="63" t="s">
        <v>285</v>
      </c>
    </row>
    <row r="68" spans="1:2" ht="78.75" customHeight="1">
      <c r="A68" s="60" t="s">
        <v>247</v>
      </c>
      <c r="B68" s="32" t="s">
        <v>80</v>
      </c>
    </row>
    <row r="69" spans="1:2" ht="78.75" customHeight="1">
      <c r="A69" s="60" t="s">
        <v>248</v>
      </c>
      <c r="B69"/>
    </row>
    <row r="70" spans="1:2" ht="47.25" customHeight="1">
      <c r="A70" s="63" t="s">
        <v>341</v>
      </c>
      <c r="B70" s="63" t="s">
        <v>345</v>
      </c>
    </row>
    <row r="71" spans="1:2" ht="94.5" customHeight="1">
      <c r="A71" s="60" t="s">
        <v>263</v>
      </c>
      <c r="B71" s="63"/>
    </row>
    <row r="72" spans="1:2" ht="31.5">
      <c r="A72" s="60" t="s">
        <v>284</v>
      </c>
      <c r="B72" s="63"/>
    </row>
    <row r="73" spans="1:2" ht="52.5" customHeight="1">
      <c r="A73" s="63" t="s">
        <v>285</v>
      </c>
      <c r="B73" s="63" t="s">
        <v>346</v>
      </c>
    </row>
    <row r="74" spans="1:2" ht="47.25" customHeight="1">
      <c r="A74" s="60"/>
      <c r="B74" s="63"/>
    </row>
    <row r="75" spans="1:2" ht="47.25">
      <c r="A75"/>
      <c r="B75" s="63" t="s">
        <v>347</v>
      </c>
    </row>
    <row r="76" spans="1:2" ht="63" customHeight="1">
      <c r="A76" s="60" t="s">
        <v>176</v>
      </c>
      <c r="B76" s="63" t="s">
        <v>375</v>
      </c>
    </row>
    <row r="77" spans="1:2" ht="63" customHeight="1">
      <c r="A77" s="60" t="s">
        <v>177</v>
      </c>
      <c r="B77" s="63" t="s">
        <v>376</v>
      </c>
    </row>
    <row r="78" spans="1:2" ht="78.75" customHeight="1">
      <c r="A78" s="60" t="s">
        <v>179</v>
      </c>
      <c r="B78" s="63"/>
    </row>
    <row r="79" spans="1:2" ht="110.25" customHeight="1">
      <c r="A79" s="60" t="s">
        <v>294</v>
      </c>
      <c r="B79" s="63" t="s">
        <v>377</v>
      </c>
    </row>
    <row r="80" spans="1:2" ht="57" customHeight="1">
      <c r="A80" s="60" t="s">
        <v>295</v>
      </c>
      <c r="B80" s="63" t="s">
        <v>316</v>
      </c>
    </row>
    <row r="81" spans="1:2" ht="63" customHeight="1">
      <c r="A81" s="60" t="s">
        <v>183</v>
      </c>
      <c r="B81" s="63" t="s">
        <v>378</v>
      </c>
    </row>
    <row r="82" spans="1:2" ht="47.25" customHeight="1">
      <c r="A82" s="60" t="s">
        <v>315</v>
      </c>
      <c r="B82" s="63" t="s">
        <v>318</v>
      </c>
    </row>
    <row r="83" spans="1:2" ht="78.75" customHeight="1">
      <c r="A83" s="46" t="s">
        <v>316</v>
      </c>
      <c r="B83" s="63" t="s">
        <v>379</v>
      </c>
    </row>
    <row r="84" spans="1:2" ht="78.75" customHeight="1">
      <c r="A84" s="100" t="s">
        <v>317</v>
      </c>
      <c r="B84" s="63" t="s">
        <v>348</v>
      </c>
    </row>
    <row r="85" spans="1:2" ht="31.5">
      <c r="A85" s="100"/>
      <c r="B85" s="63" t="s">
        <v>349</v>
      </c>
    </row>
    <row r="86" spans="1:2" ht="47.25">
      <c r="A86" s="100"/>
      <c r="B86" s="63" t="s">
        <v>350</v>
      </c>
    </row>
    <row r="87" spans="1:2" ht="31.5">
      <c r="A87" s="100"/>
      <c r="B87" s="63" t="s">
        <v>351</v>
      </c>
    </row>
    <row r="88" spans="1:2" ht="63" customHeight="1">
      <c r="A88" s="100"/>
      <c r="B88" s="63" t="s">
        <v>352</v>
      </c>
    </row>
    <row r="89" spans="1:2" ht="37.5" customHeight="1">
      <c r="A89" s="100"/>
      <c r="B89" s="63" t="s">
        <v>198</v>
      </c>
    </row>
    <row r="90" spans="1:2" ht="47.25" customHeight="1">
      <c r="A90" s="60" t="s">
        <v>318</v>
      </c>
      <c r="B90" s="66" t="s">
        <v>353</v>
      </c>
    </row>
    <row r="91" spans="1:2" ht="63" customHeight="1">
      <c r="A91" s="59" t="s">
        <v>320</v>
      </c>
      <c r="B91" s="66" t="s">
        <v>22</v>
      </c>
    </row>
    <row r="92" spans="1:2" ht="47.25" customHeight="1">
      <c r="A92" s="60" t="s">
        <v>189</v>
      </c>
      <c r="B92" s="66" t="s">
        <v>200</v>
      </c>
    </row>
    <row r="93" spans="1:2" ht="31.5">
      <c r="A93" s="60" t="s">
        <v>319</v>
      </c>
      <c r="B93" s="66" t="s">
        <v>354</v>
      </c>
    </row>
    <row r="94" spans="1:2" ht="63">
      <c r="A94" s="60" t="s">
        <v>192</v>
      </c>
      <c r="B94" s="66" t="s">
        <v>355</v>
      </c>
    </row>
    <row r="95" spans="1:2" ht="63" customHeight="1">
      <c r="A95" s="60" t="s">
        <v>194</v>
      </c>
      <c r="B95" s="66"/>
    </row>
    <row r="96" spans="1:2" ht="47.25" customHeight="1">
      <c r="A96" s="60" t="s">
        <v>196</v>
      </c>
      <c r="B96" s="66" t="s">
        <v>356</v>
      </c>
    </row>
    <row r="97" spans="1:2" ht="63" customHeight="1">
      <c r="A97" s="60" t="s">
        <v>198</v>
      </c>
      <c r="B97" s="63" t="s">
        <v>357</v>
      </c>
    </row>
    <row r="98" spans="1:2" ht="63" customHeight="1">
      <c r="A98" s="60" t="s">
        <v>205</v>
      </c>
      <c r="B98" s="63"/>
    </row>
    <row r="99" spans="1:2" ht="94.5" customHeight="1">
      <c r="A99" s="60" t="s">
        <v>207</v>
      </c>
      <c r="B99" s="64" t="s">
        <v>358</v>
      </c>
    </row>
    <row r="100" spans="1:2" ht="31.5">
      <c r="A100" s="60" t="s">
        <v>209</v>
      </c>
      <c r="B100" s="64"/>
    </row>
    <row r="101" spans="1:2" ht="63" customHeight="1">
      <c r="A101" s="60" t="s">
        <v>211</v>
      </c>
      <c r="B101" s="63" t="s">
        <v>359</v>
      </c>
    </row>
    <row r="102" spans="1:2" ht="15" customHeight="1">
      <c r="A102" s="100" t="s">
        <v>213</v>
      </c>
      <c r="B102" s="63" t="s">
        <v>211</v>
      </c>
    </row>
    <row r="103" spans="1:2" ht="15" customHeight="1">
      <c r="A103" s="100"/>
      <c r="B103" s="63" t="s">
        <v>360</v>
      </c>
    </row>
    <row r="104" spans="1:2" ht="15.75">
      <c r="A104" s="100"/>
      <c r="B104" s="63"/>
    </row>
    <row r="105" spans="1:2" ht="15" customHeight="1">
      <c r="A105" s="100"/>
      <c r="B105" s="63" t="s">
        <v>361</v>
      </c>
    </row>
    <row r="106" spans="1:2" ht="15" customHeight="1">
      <c r="A106" s="100"/>
      <c r="B106" s="63"/>
    </row>
    <row r="107" spans="1:2" ht="15" customHeight="1">
      <c r="A107" s="100"/>
      <c r="B107" s="63" t="s">
        <v>362</v>
      </c>
    </row>
    <row r="108" spans="1:2" ht="63" customHeight="1">
      <c r="A108" s="60" t="s">
        <v>215</v>
      </c>
      <c r="B108" s="63" t="s">
        <v>293</v>
      </c>
    </row>
    <row r="109" spans="1:2" ht="15.75">
      <c r="A109" s="100" t="s">
        <v>216</v>
      </c>
      <c r="B109" s="63"/>
    </row>
    <row r="110" spans="1:2" ht="47.25" customHeight="1">
      <c r="A110" s="100"/>
      <c r="B110" s="63" t="s">
        <v>219</v>
      </c>
    </row>
    <row r="111" spans="1:2" ht="15" customHeight="1">
      <c r="A111" s="100"/>
      <c r="B111" s="63" t="s">
        <v>363</v>
      </c>
    </row>
    <row r="112" spans="1:2" ht="15" customHeight="1">
      <c r="A112" s="100"/>
      <c r="B112" s="63"/>
    </row>
    <row r="113" spans="1:2" ht="15" customHeight="1">
      <c r="A113" s="100"/>
      <c r="B113" s="63" t="s">
        <v>364</v>
      </c>
    </row>
    <row r="114" spans="1:2" ht="15" customHeight="1">
      <c r="A114" s="100"/>
      <c r="B114" s="13" t="s">
        <v>296</v>
      </c>
    </row>
    <row r="115" spans="1:2" ht="94.5" customHeight="1">
      <c r="A115" s="107" t="s">
        <v>293</v>
      </c>
      <c r="B115" s="63" t="s">
        <v>365</v>
      </c>
    </row>
    <row r="116" spans="1:2" ht="15" customHeight="1">
      <c r="A116" s="120"/>
      <c r="B116" s="63" t="s">
        <v>224</v>
      </c>
    </row>
    <row r="117" spans="1:2" ht="15" customHeight="1">
      <c r="A117" s="120"/>
      <c r="B117" s="63" t="s">
        <v>366</v>
      </c>
    </row>
    <row r="118" spans="1:2" ht="31.5">
      <c r="A118" s="120"/>
      <c r="B118" s="63" t="s">
        <v>367</v>
      </c>
    </row>
    <row r="119" spans="1:2" ht="15" customHeight="1">
      <c r="A119" s="120"/>
      <c r="B119" s="63" t="s">
        <v>272</v>
      </c>
    </row>
    <row r="120" spans="1:2" ht="15" customHeight="1">
      <c r="A120" s="108"/>
      <c r="B120" s="63" t="s">
        <v>368</v>
      </c>
    </row>
    <row r="121" spans="1:2" ht="47.25" customHeight="1">
      <c r="A121" s="62" t="s">
        <v>219</v>
      </c>
      <c r="B121" s="63" t="s">
        <v>369</v>
      </c>
    </row>
    <row r="122" spans="1:2" ht="63" customHeight="1">
      <c r="A122" s="62" t="s">
        <v>220</v>
      </c>
      <c r="B122" s="63" t="s">
        <v>230</v>
      </c>
    </row>
    <row r="123" spans="1:2" ht="47.25">
      <c r="A123" s="62" t="s">
        <v>221</v>
      </c>
      <c r="B123" s="63" t="s">
        <v>370</v>
      </c>
    </row>
    <row r="124" spans="1:2" ht="94.5" customHeight="1">
      <c r="A124" s="13" t="s">
        <v>296</v>
      </c>
      <c r="B124" s="63" t="s">
        <v>371</v>
      </c>
    </row>
    <row r="125" spans="1:2" ht="47.25">
      <c r="A125" s="62" t="s">
        <v>265</v>
      </c>
      <c r="B125" s="63" t="s">
        <v>372</v>
      </c>
    </row>
    <row r="126" spans="1:2" ht="47.25" customHeight="1">
      <c r="A126" s="62" t="s">
        <v>224</v>
      </c>
      <c r="B126" s="63" t="s">
        <v>235</v>
      </c>
    </row>
    <row r="127" spans="1:2" ht="78.75" customHeight="1">
      <c r="A127" s="62" t="s">
        <v>225</v>
      </c>
      <c r="B127" s="64" t="s">
        <v>236</v>
      </c>
    </row>
    <row r="128" spans="1:2" ht="63" customHeight="1">
      <c r="A128" s="62" t="s">
        <v>269</v>
      </c>
      <c r="B128" s="64"/>
    </row>
    <row r="129" spans="1:2" ht="47.25">
      <c r="A129" s="62" t="s">
        <v>272</v>
      </c>
      <c r="B129" s="64"/>
    </row>
    <row r="130" spans="1:2" ht="78.75" customHeight="1">
      <c r="A130" s="62" t="s">
        <v>226</v>
      </c>
      <c r="B130" s="64"/>
    </row>
    <row r="131" spans="1:2" ht="94.5" customHeight="1">
      <c r="A131" s="62" t="s">
        <v>228</v>
      </c>
      <c r="B131" s="64"/>
    </row>
    <row r="132" spans="1:2" ht="94.5" customHeight="1">
      <c r="A132" s="62" t="s">
        <v>230</v>
      </c>
      <c r="B132" s="65" t="s">
        <v>321</v>
      </c>
    </row>
    <row r="133" spans="1:2" ht="78.75" customHeight="1">
      <c r="A133" s="62" t="s">
        <v>232</v>
      </c>
      <c r="B133" s="65" t="s">
        <v>297</v>
      </c>
    </row>
    <row r="134" spans="1:2" ht="94.5" customHeight="1">
      <c r="A134" s="62" t="s">
        <v>233</v>
      </c>
      <c r="B134" s="65" t="s">
        <v>298</v>
      </c>
    </row>
    <row r="135" spans="1:2" ht="31.5" customHeight="1">
      <c r="A135" s="62" t="s">
        <v>234</v>
      </c>
      <c r="B135" s="65" t="s">
        <v>300</v>
      </c>
    </row>
    <row r="136" spans="1:2" ht="47.25" customHeight="1">
      <c r="A136" s="62" t="s">
        <v>235</v>
      </c>
      <c r="B136" s="65" t="s">
        <v>302</v>
      </c>
    </row>
    <row r="137" spans="1:2" ht="15" customHeight="1">
      <c r="A137" s="101" t="s">
        <v>236</v>
      </c>
      <c r="B137" s="65"/>
    </row>
    <row r="138" spans="1:2" ht="15" customHeight="1">
      <c r="A138" s="101"/>
      <c r="B138" s="65"/>
    </row>
    <row r="139" spans="1:2" ht="15" customHeight="1">
      <c r="A139" s="101"/>
      <c r="B139" s="65"/>
    </row>
    <row r="140" spans="1:2" ht="15.75">
      <c r="A140" s="101"/>
      <c r="B140" s="65"/>
    </row>
    <row r="141" spans="1:2" ht="63" customHeight="1">
      <c r="A141" s="101"/>
      <c r="B141" s="65"/>
    </row>
    <row r="142" spans="1:2" ht="47.25">
      <c r="A142" s="101"/>
      <c r="B142" s="65" t="s">
        <v>304</v>
      </c>
    </row>
    <row r="143" spans="1:2" ht="63">
      <c r="A143" s="62" t="s">
        <v>321</v>
      </c>
      <c r="B143" s="65" t="s">
        <v>306</v>
      </c>
    </row>
    <row r="144" spans="1:2" ht="78.75" customHeight="1">
      <c r="A144" s="62" t="s">
        <v>297</v>
      </c>
      <c r="B144" s="65" t="s">
        <v>308</v>
      </c>
    </row>
    <row r="145" spans="1:2" ht="47.25" customHeight="1">
      <c r="A145" s="62" t="s">
        <v>298</v>
      </c>
      <c r="B145" s="65" t="s">
        <v>310</v>
      </c>
    </row>
    <row r="146" spans="1:2" ht="94.5" customHeight="1">
      <c r="A146" s="62" t="s">
        <v>300</v>
      </c>
      <c r="B146" s="65" t="s">
        <v>311</v>
      </c>
    </row>
    <row r="147" spans="1:2" ht="15" customHeight="1">
      <c r="A147" s="100" t="s">
        <v>302</v>
      </c>
      <c r="B147" s="65" t="s">
        <v>312</v>
      </c>
    </row>
    <row r="148" spans="1:2" ht="15" customHeight="1">
      <c r="A148" s="100"/>
      <c r="B148" s="65" t="s">
        <v>314</v>
      </c>
    </row>
    <row r="149" spans="1:2" ht="15" customHeight="1">
      <c r="A149" s="100"/>
      <c r="B149" s="32" t="s">
        <v>81</v>
      </c>
    </row>
    <row r="150" spans="1:2" ht="15">
      <c r="A150" s="100"/>
      <c r="B150"/>
    </row>
    <row r="151" spans="1:2" ht="31.5">
      <c r="A151" s="100"/>
      <c r="B151" s="38" t="s">
        <v>242</v>
      </c>
    </row>
    <row r="152" spans="1:2" ht="31.5">
      <c r="A152" s="100"/>
      <c r="B152" s="39" t="s">
        <v>373</v>
      </c>
    </row>
    <row r="153" spans="1:2" ht="63" customHeight="1">
      <c r="A153" s="60" t="s">
        <v>304</v>
      </c>
      <c r="B153" s="38" t="s">
        <v>374</v>
      </c>
    </row>
    <row r="154" spans="1:2" ht="94.5" customHeight="1">
      <c r="A154" s="60" t="s">
        <v>306</v>
      </c>
      <c r="B154" s="38" t="s">
        <v>387</v>
      </c>
    </row>
    <row r="155" spans="1:2" ht="63" customHeight="1">
      <c r="A155" s="60" t="s">
        <v>308</v>
      </c>
      <c r="B155" s="38" t="s">
        <v>381</v>
      </c>
    </row>
    <row r="156" spans="1:2" ht="47.25" customHeight="1">
      <c r="A156" s="60" t="s">
        <v>310</v>
      </c>
      <c r="B156" s="40" t="s">
        <v>382</v>
      </c>
    </row>
    <row r="157" spans="1:2" ht="94.5" customHeight="1">
      <c r="A157" s="60" t="s">
        <v>311</v>
      </c>
      <c r="B157" s="41" t="s">
        <v>391</v>
      </c>
    </row>
    <row r="158" spans="1:2" ht="78.75" customHeight="1">
      <c r="A158" s="62" t="s">
        <v>312</v>
      </c>
      <c r="B158" s="41" t="s">
        <v>388</v>
      </c>
    </row>
    <row r="159" spans="1:2" ht="47.25" customHeight="1">
      <c r="A159" s="62" t="s">
        <v>314</v>
      </c>
      <c r="B159" s="41" t="s">
        <v>389</v>
      </c>
    </row>
    <row r="160" spans="1:2" ht="47.25" customHeight="1">
      <c r="A160" s="62"/>
      <c r="B160" s="41" t="s">
        <v>390</v>
      </c>
    </row>
    <row r="161" spans="1:2" ht="15.75">
      <c r="A161" s="62"/>
      <c r="B161" s="41"/>
    </row>
    <row r="162" spans="1:2" ht="15.75">
      <c r="A162" s="62"/>
      <c r="B162" s="41"/>
    </row>
    <row r="163" spans="1:2" ht="15.75">
      <c r="A163" s="62"/>
      <c r="B163" s="41"/>
    </row>
    <row r="164" spans="1:2" ht="15.75">
      <c r="A164" s="62"/>
      <c r="B164" s="41"/>
    </row>
    <row r="165" spans="1:2" ht="15.75">
      <c r="A165" s="62"/>
      <c r="B165" s="41"/>
    </row>
    <row r="166" spans="1:2" ht="15.75">
      <c r="A166" s="62"/>
      <c r="B166" s="41"/>
    </row>
    <row r="167" spans="1:2" ht="15.75">
      <c r="A167"/>
      <c r="B167" s="41"/>
    </row>
    <row r="168" spans="1:2" ht="31.5">
      <c r="A168" s="18" t="s">
        <v>242</v>
      </c>
      <c r="B168" s="41"/>
    </row>
    <row r="169" spans="1:2" ht="47.25" customHeight="1">
      <c r="A169" s="13" t="s">
        <v>380</v>
      </c>
      <c r="B169" s="41"/>
    </row>
    <row r="170" spans="1:2" ht="31.5" customHeight="1">
      <c r="A170" s="18" t="s">
        <v>381</v>
      </c>
      <c r="B170" s="41"/>
    </row>
    <row r="171" spans="1:2" ht="63" customHeight="1">
      <c r="A171" s="23" t="s">
        <v>382</v>
      </c>
      <c r="B171" s="41"/>
    </row>
    <row r="172" spans="1:2" ht="94.5" customHeight="1">
      <c r="A172" s="19" t="s">
        <v>383</v>
      </c>
      <c r="B172" s="41"/>
    </row>
    <row r="173" spans="1:2" ht="31.5" customHeight="1">
      <c r="A173" s="19" t="s">
        <v>384</v>
      </c>
      <c r="B173" s="41"/>
    </row>
    <row r="174" spans="1:2" ht="47.25" customHeight="1">
      <c r="A174" s="19" t="s">
        <v>385</v>
      </c>
      <c r="B174" s="41"/>
    </row>
    <row r="175" spans="1:2" ht="47.25" customHeight="1">
      <c r="A175" s="19" t="s">
        <v>386</v>
      </c>
      <c r="B175" s="41"/>
    </row>
    <row r="176" spans="1:2" ht="15.75">
      <c r="A176"/>
      <c r="B176" s="41"/>
    </row>
    <row r="177" spans="1:2" ht="47.25" customHeight="1">
      <c r="A177" s="54" t="s">
        <v>393</v>
      </c>
      <c r="B177" s="41"/>
    </row>
    <row r="178" spans="1:2" ht="78.75" customHeight="1">
      <c r="A178" s="60" t="s">
        <v>394</v>
      </c>
      <c r="B178" s="41"/>
    </row>
    <row r="179" spans="1:2" ht="47.25" customHeight="1">
      <c r="A179" s="62" t="s">
        <v>395</v>
      </c>
      <c r="B179" s="41"/>
    </row>
    <row r="180" spans="1:2" ht="94.5" customHeight="1">
      <c r="A180" s="62" t="s">
        <v>396</v>
      </c>
      <c r="B180" s="41"/>
    </row>
    <row r="181" spans="1:2" ht="15.75">
      <c r="A181" s="101" t="s">
        <v>397</v>
      </c>
      <c r="B181" s="41"/>
    </row>
    <row r="182" spans="1:2" ht="15.75">
      <c r="A182" s="101"/>
      <c r="B182" s="41"/>
    </row>
    <row r="183" spans="1:2" ht="15.75">
      <c r="A183" s="101"/>
      <c r="B183" s="41"/>
    </row>
    <row r="184" spans="1:2" ht="15.75">
      <c r="A184" s="101"/>
      <c r="B184" s="41"/>
    </row>
    <row r="185" spans="1:2" ht="15.75">
      <c r="A185" s="101"/>
      <c r="B185" s="41"/>
    </row>
    <row r="186" spans="1:2" ht="15.75">
      <c r="A186" s="101"/>
      <c r="B186" s="41"/>
    </row>
    <row r="187" spans="1:2" ht="63.75" customHeight="1" thickBot="1">
      <c r="A187" s="62" t="s">
        <v>398</v>
      </c>
      <c r="B187" s="41"/>
    </row>
    <row r="188" spans="1:2" ht="60.75" customHeight="1" thickBot="1">
      <c r="A188" s="55" t="s">
        <v>399</v>
      </c>
      <c r="B188" s="41"/>
    </row>
    <row r="189" spans="1:2" ht="94.5" customHeight="1">
      <c r="A189" s="56" t="s">
        <v>400</v>
      </c>
      <c r="B189" s="41"/>
    </row>
    <row r="190" spans="1:2" ht="47.25" customHeight="1">
      <c r="A190" s="62" t="s">
        <v>401</v>
      </c>
      <c r="B190" s="41"/>
    </row>
    <row r="191" spans="1:2" ht="47.25" customHeight="1">
      <c r="A191" s="62" t="s">
        <v>402</v>
      </c>
      <c r="B191" s="41"/>
    </row>
    <row r="192" spans="1:2" ht="95.25" customHeight="1" thickBot="1">
      <c r="A192" s="62" t="s">
        <v>403</v>
      </c>
      <c r="B192" s="41"/>
    </row>
    <row r="193" spans="1:2" ht="79.5" customHeight="1" thickBot="1">
      <c r="A193" s="57" t="s">
        <v>404</v>
      </c>
      <c r="B193" s="41"/>
    </row>
    <row r="194" spans="1:2" ht="48" customHeight="1" thickBot="1">
      <c r="A194" s="57" t="s">
        <v>405</v>
      </c>
      <c r="B194" s="41"/>
    </row>
    <row r="195" spans="1:2" ht="79.5" customHeight="1" thickBot="1">
      <c r="A195" s="57" t="s">
        <v>406</v>
      </c>
      <c r="B195" s="41"/>
    </row>
    <row r="196" spans="1:2" ht="48" customHeight="1" thickBot="1">
      <c r="A196" s="58" t="s">
        <v>407</v>
      </c>
      <c r="B196" s="41"/>
    </row>
    <row r="197" spans="1:2" ht="119.25" customHeight="1" thickBot="1">
      <c r="A197" s="58" t="s">
        <v>408</v>
      </c>
      <c r="B197" s="41"/>
    </row>
    <row r="198" spans="1:2" ht="95.25" customHeight="1" thickBot="1">
      <c r="A198" s="58" t="s">
        <v>409</v>
      </c>
      <c r="B198" s="41"/>
    </row>
    <row r="199" spans="1:2" ht="78.75" customHeight="1">
      <c r="A199" s="56" t="s">
        <v>410</v>
      </c>
      <c r="B199" s="41"/>
    </row>
    <row r="200" spans="1:2" ht="47.25" customHeight="1">
      <c r="A200" s="60" t="s">
        <v>411</v>
      </c>
      <c r="B200" s="41"/>
    </row>
    <row r="201" spans="1:2" ht="31.5" customHeight="1">
      <c r="A201" s="56" t="s">
        <v>412</v>
      </c>
      <c r="B201" s="41"/>
    </row>
    <row r="202" spans="1:2" ht="15.75">
      <c r="A202" s="53"/>
      <c r="B202" s="41"/>
    </row>
    <row r="203" spans="1:2" ht="15.75">
      <c r="A203" s="53"/>
      <c r="B203" s="41"/>
    </row>
    <row r="204" spans="1:2" ht="15.75">
      <c r="A204" s="53"/>
      <c r="B204" s="41"/>
    </row>
    <row r="205" spans="1:2" ht="15.75">
      <c r="A205" s="53"/>
      <c r="B205" s="41"/>
    </row>
    <row r="206" spans="1:2" ht="15.75">
      <c r="A206" s="53"/>
      <c r="B206" s="41"/>
    </row>
    <row r="207" spans="1:2" ht="15.75">
      <c r="A207" s="53"/>
      <c r="B207" s="41"/>
    </row>
    <row r="208" spans="1:2" ht="15.75">
      <c r="A208" s="53"/>
      <c r="B208" s="41"/>
    </row>
    <row r="209" spans="1:2" ht="15.75">
      <c r="A209" s="53"/>
      <c r="B209" s="41"/>
    </row>
    <row r="210" spans="1:2" ht="15.75">
      <c r="A210" s="53"/>
      <c r="B210" s="41"/>
    </row>
    <row r="211" spans="1:2" ht="15.75">
      <c r="A211" s="53"/>
      <c r="B211" s="41"/>
    </row>
    <row r="212" spans="1:2" ht="15.75">
      <c r="A212" s="53"/>
      <c r="B212" s="41"/>
    </row>
    <row r="213" spans="1:2" ht="15.75">
      <c r="A213" s="53"/>
      <c r="B213" s="41"/>
    </row>
    <row r="214" spans="1:2" ht="15.75">
      <c r="A214" s="53"/>
      <c r="B214" s="41"/>
    </row>
    <row r="215" spans="1:2" ht="15.75">
      <c r="A215" s="53"/>
      <c r="B215" s="41"/>
    </row>
    <row r="216" spans="1:2" ht="15.75">
      <c r="A216" s="53"/>
      <c r="B216" s="41"/>
    </row>
    <row r="217" spans="1:2" ht="15.75">
      <c r="A217" s="53"/>
      <c r="B217" s="41"/>
    </row>
    <row r="218" spans="1:2" ht="15.75">
      <c r="A218" s="53"/>
      <c r="B218" s="41"/>
    </row>
    <row r="219" spans="1:2" ht="15.75">
      <c r="A219" s="53"/>
      <c r="B219" s="41"/>
    </row>
    <row r="220" spans="1:2" ht="15.75">
      <c r="A220" s="53"/>
      <c r="B220" s="41"/>
    </row>
    <row r="221" spans="1:2" ht="15.75">
      <c r="A221" s="53"/>
      <c r="B221" s="41"/>
    </row>
    <row r="222" spans="1:2" ht="15.75">
      <c r="A222" s="53"/>
      <c r="B222" s="41"/>
    </row>
    <row r="223" spans="1:2" ht="15.75">
      <c r="A223" s="53"/>
      <c r="B223" s="41"/>
    </row>
    <row r="224" spans="1:2" ht="15.75">
      <c r="A224" s="53"/>
      <c r="B224" s="41"/>
    </row>
    <row r="225" spans="1:2" ht="15.75">
      <c r="A225" s="53"/>
      <c r="B225" s="41"/>
    </row>
    <row r="226" spans="1:2" ht="15.75">
      <c r="A226" s="53"/>
      <c r="B226" s="41"/>
    </row>
    <row r="227" spans="1:2" ht="15.75">
      <c r="A227" s="53"/>
      <c r="B227" s="41"/>
    </row>
    <row r="228" spans="1:2" ht="15.75">
      <c r="A228" s="53"/>
      <c r="B228" s="41"/>
    </row>
    <row r="229" spans="1:2" ht="15.75">
      <c r="A229" s="53"/>
      <c r="B229" s="41"/>
    </row>
    <row r="230" spans="1:2" ht="15.75">
      <c r="A230" s="53"/>
      <c r="B230" s="41"/>
    </row>
    <row r="231" spans="1:2" ht="15.75">
      <c r="A231" s="53"/>
      <c r="B231" s="41"/>
    </row>
    <row r="232" spans="1:2" ht="15.75">
      <c r="A232" s="53"/>
      <c r="B232" s="41"/>
    </row>
    <row r="233" spans="1:2" ht="15.75">
      <c r="A233" s="53"/>
      <c r="B233" s="41"/>
    </row>
    <row r="234" spans="1:2" ht="15.75">
      <c r="A234" s="53"/>
      <c r="B234" s="41"/>
    </row>
    <row r="235" spans="1:2" ht="15.75">
      <c r="A235" s="53"/>
      <c r="B235" s="41"/>
    </row>
    <row r="236" spans="1:2" ht="15.75">
      <c r="A236" s="53"/>
      <c r="B236" s="41"/>
    </row>
    <row r="237" spans="1:2" ht="15.75">
      <c r="A237" s="53"/>
      <c r="B237" s="41"/>
    </row>
    <row r="238" spans="1:2" ht="15.75">
      <c r="A238" s="53"/>
      <c r="B238" s="41"/>
    </row>
    <row r="239" spans="1:2" ht="15.75">
      <c r="A239" s="53"/>
      <c r="B239" s="41"/>
    </row>
    <row r="240" spans="1:2" ht="15.75">
      <c r="A240" s="53"/>
      <c r="B240" s="41"/>
    </row>
    <row r="241" spans="1:2" ht="15.75">
      <c r="A241" s="53"/>
      <c r="B241" s="41"/>
    </row>
    <row r="242" spans="1:2" ht="15.75">
      <c r="A242" s="53"/>
      <c r="B242" s="41"/>
    </row>
    <row r="243" spans="1:2" ht="15.75">
      <c r="A243" s="53"/>
      <c r="B243" s="41"/>
    </row>
    <row r="244" spans="1:2" ht="15.75">
      <c r="A244" s="53"/>
      <c r="B244" s="41"/>
    </row>
    <row r="245" spans="1:2" ht="15.75">
      <c r="A245" s="53"/>
      <c r="B245" s="41"/>
    </row>
    <row r="246" spans="1:2" ht="15.75">
      <c r="A246" s="53"/>
      <c r="B246" s="41"/>
    </row>
    <row r="247" spans="1:2" ht="15.75">
      <c r="A247" s="53"/>
      <c r="B247" s="41"/>
    </row>
    <row r="248" spans="1:2" ht="15.75">
      <c r="A248" s="53"/>
      <c r="B248" s="41"/>
    </row>
    <row r="249" spans="1:2" ht="15.75">
      <c r="A249" s="53"/>
      <c r="B249" s="41"/>
    </row>
    <row r="250" spans="1:2" ht="15.75">
      <c r="A250" s="53"/>
      <c r="B250" s="41"/>
    </row>
    <row r="251" spans="1:2" ht="15.75">
      <c r="A251" s="53"/>
      <c r="B251" s="41"/>
    </row>
    <row r="252" spans="1:2" ht="15.75">
      <c r="A252" s="53"/>
      <c r="B252" s="41"/>
    </row>
    <row r="253" spans="1:2" ht="15.75">
      <c r="A253" s="53"/>
      <c r="B253" s="41"/>
    </row>
    <row r="254" spans="1:2" ht="15.75">
      <c r="A254" s="53"/>
      <c r="B254" s="41"/>
    </row>
    <row r="255" spans="1:2" ht="15.75">
      <c r="A255" s="53"/>
      <c r="B255" s="41"/>
    </row>
    <row r="256" spans="1:2" ht="15.75">
      <c r="A256" s="53"/>
      <c r="B256" s="41"/>
    </row>
    <row r="257" spans="1:2" ht="15.75">
      <c r="A257" s="53"/>
      <c r="B257" s="41"/>
    </row>
    <row r="258" spans="1:2" ht="15.75">
      <c r="A258" s="53"/>
      <c r="B258" s="41"/>
    </row>
    <row r="259" spans="1:2" ht="15.75">
      <c r="A259" s="53"/>
      <c r="B259" s="41"/>
    </row>
    <row r="260" spans="1:2" ht="15.75">
      <c r="A260" s="53"/>
      <c r="B260" s="41"/>
    </row>
    <row r="261" spans="1:2" ht="15.75">
      <c r="A261" s="53"/>
      <c r="B261" s="41"/>
    </row>
    <row r="262" spans="1:2" ht="15.75">
      <c r="A262" s="53"/>
      <c r="B262" s="41"/>
    </row>
    <row r="263" spans="1:2" ht="15.75">
      <c r="B263" s="41"/>
    </row>
    <row r="264" spans="1:2" ht="15.75">
      <c r="B264" s="41"/>
    </row>
    <row r="265" spans="1:2" ht="15.75">
      <c r="B265" s="41"/>
    </row>
    <row r="266" spans="1:2" ht="15.75">
      <c r="A266" s="20" t="s">
        <v>392</v>
      </c>
      <c r="B266" s="41"/>
    </row>
    <row r="267" spans="1:2" ht="15.75">
      <c r="A267" s="17"/>
      <c r="B267" s="41"/>
    </row>
    <row r="268" spans="1:2" ht="15.75">
      <c r="B268" s="41"/>
    </row>
    <row r="269" spans="1:2" ht="15.75">
      <c r="B269" s="41"/>
    </row>
    <row r="270" spans="1:2" ht="15.75">
      <c r="B270" s="41"/>
    </row>
    <row r="271" spans="1:2" ht="15.75">
      <c r="B271" s="41"/>
    </row>
    <row r="272" spans="1:2" ht="15.75">
      <c r="B272" s="41"/>
    </row>
    <row r="273" spans="2:2" ht="15.75">
      <c r="B273" s="41"/>
    </row>
    <row r="274" spans="2:2" ht="15.75">
      <c r="B274" s="41"/>
    </row>
    <row r="275" spans="2:2" ht="15.75">
      <c r="B275" s="41"/>
    </row>
    <row r="276" spans="2:2" ht="15.75">
      <c r="B276" s="41"/>
    </row>
    <row r="277" spans="2:2" ht="15.75">
      <c r="B277" s="21"/>
    </row>
    <row r="278" spans="2:2" ht="15.75">
      <c r="B278" s="21"/>
    </row>
    <row r="279" spans="2:2" ht="15.75">
      <c r="B279" s="21"/>
    </row>
    <row r="280" spans="2:2" ht="15.75">
      <c r="B280" s="21"/>
    </row>
    <row r="281" spans="2:2" ht="15.75">
      <c r="B281" s="21"/>
    </row>
    <row r="282" spans="2:2" ht="15.75">
      <c r="B282" s="42" t="s">
        <v>82</v>
      </c>
    </row>
    <row r="283" spans="2:2" ht="15.75">
      <c r="B283" s="42"/>
    </row>
    <row r="284" spans="2:2" ht="47.25">
      <c r="B284" s="61" t="s">
        <v>18</v>
      </c>
    </row>
    <row r="285" spans="2:2" ht="15.75">
      <c r="B285" s="61"/>
    </row>
    <row r="286" spans="2:2" ht="15.75">
      <c r="B286" s="61"/>
    </row>
    <row r="287" spans="2:2" ht="15.75">
      <c r="B287" s="48"/>
    </row>
    <row r="288" spans="2:2" ht="15.75">
      <c r="B288" s="48"/>
    </row>
    <row r="289" spans="2:2" ht="15.75">
      <c r="B289" s="48"/>
    </row>
    <row r="290" spans="2:2" ht="15.75">
      <c r="B290" s="48"/>
    </row>
    <row r="291" spans="2:2" ht="15.75">
      <c r="B291" s="48"/>
    </row>
    <row r="292" spans="2:2" ht="15.75" customHeight="1">
      <c r="B292" s="48"/>
    </row>
    <row r="293" spans="2:2" ht="15.75">
      <c r="B293" s="48"/>
    </row>
    <row r="294" spans="2:2" ht="15.75">
      <c r="B294" s="48"/>
    </row>
    <row r="295" spans="2:2" ht="15.75">
      <c r="B295" s="48"/>
    </row>
    <row r="296" spans="2:2" ht="15.75">
      <c r="B296" s="48"/>
    </row>
    <row r="297" spans="2:2" ht="15.75">
      <c r="B297" s="48"/>
    </row>
    <row r="298" spans="2:2" ht="15.75">
      <c r="B298" s="48"/>
    </row>
    <row r="299" spans="2:2" ht="15.75">
      <c r="B299" s="48"/>
    </row>
    <row r="300" spans="2:2" ht="15.75">
      <c r="B300" s="48"/>
    </row>
    <row r="301" spans="2:2" ht="15.75">
      <c r="B301" s="48"/>
    </row>
    <row r="302" spans="2:2" ht="15.75">
      <c r="B302" s="48"/>
    </row>
    <row r="303" spans="2:2" ht="15.75">
      <c r="B303" s="48"/>
    </row>
    <row r="304" spans="2:2" ht="15.75">
      <c r="B304" s="48"/>
    </row>
    <row r="305" spans="2:2" ht="15.75">
      <c r="B305" s="48"/>
    </row>
    <row r="306" spans="2:2" ht="15.75">
      <c r="B306" s="48"/>
    </row>
    <row r="307" spans="2:2" ht="15.75">
      <c r="B307" s="48"/>
    </row>
    <row r="308" spans="2:2" ht="15.75">
      <c r="B308" s="48"/>
    </row>
    <row r="309" spans="2:2" ht="15.75">
      <c r="B309" s="48"/>
    </row>
    <row r="310" spans="2:2" ht="15.75">
      <c r="B310" s="48"/>
    </row>
    <row r="311" spans="2:2" ht="15.75">
      <c r="B311" s="48"/>
    </row>
    <row r="312" spans="2:2" ht="15.75">
      <c r="B312" s="48"/>
    </row>
    <row r="313" spans="2:2" ht="15.75">
      <c r="B313" s="48"/>
    </row>
    <row r="314" spans="2:2" ht="15.75">
      <c r="B314" s="48"/>
    </row>
    <row r="315" spans="2:2" ht="15.75">
      <c r="B315" s="48"/>
    </row>
    <row r="316" spans="2:2" ht="15.75">
      <c r="B316" s="48"/>
    </row>
    <row r="317" spans="2:2" ht="15.75">
      <c r="B317" s="48"/>
    </row>
    <row r="318" spans="2:2" ht="15.75">
      <c r="B318" s="48"/>
    </row>
    <row r="319" spans="2:2" ht="15.75">
      <c r="B319" s="48"/>
    </row>
    <row r="320" spans="2:2" ht="15.75">
      <c r="B320" s="48"/>
    </row>
    <row r="321" spans="2:2" ht="15.75">
      <c r="B321" s="48"/>
    </row>
    <row r="322" spans="2:2" ht="15.75">
      <c r="B322" s="48"/>
    </row>
    <row r="323" spans="2:2" ht="15.75">
      <c r="B323" s="48"/>
    </row>
    <row r="324" spans="2:2" ht="15.75">
      <c r="B324" s="48"/>
    </row>
    <row r="325" spans="2:2" ht="15.75">
      <c r="B325" s="48"/>
    </row>
    <row r="326" spans="2:2" ht="15.75">
      <c r="B326" s="48"/>
    </row>
    <row r="327" spans="2:2" ht="15.75">
      <c r="B327" s="48"/>
    </row>
    <row r="328" spans="2:2" ht="15.75">
      <c r="B328" s="48"/>
    </row>
    <row r="329" spans="2:2" ht="15.75">
      <c r="B329" s="48"/>
    </row>
    <row r="330" spans="2:2" ht="15.75">
      <c r="B330" s="48"/>
    </row>
    <row r="331" spans="2:2" ht="15.75">
      <c r="B331" s="48"/>
    </row>
    <row r="332" spans="2:2" ht="15.75">
      <c r="B332" s="48"/>
    </row>
    <row r="333" spans="2:2" ht="15.75">
      <c r="B333" s="48"/>
    </row>
    <row r="334" spans="2:2" ht="15.75">
      <c r="B334" s="48"/>
    </row>
    <row r="335" spans="2:2" ht="15.75">
      <c r="B335" s="48"/>
    </row>
    <row r="336" spans="2:2" ht="15.75">
      <c r="B336" s="48"/>
    </row>
    <row r="337" spans="2:2" ht="15.75">
      <c r="B337" s="48"/>
    </row>
    <row r="338" spans="2:2" ht="15.75">
      <c r="B338" s="48"/>
    </row>
    <row r="339" spans="2:2" ht="15.75">
      <c r="B339" s="48"/>
    </row>
    <row r="340" spans="2:2" ht="15.75">
      <c r="B340" s="48"/>
    </row>
    <row r="341" spans="2:2" ht="15.75">
      <c r="B341" s="48"/>
    </row>
    <row r="342" spans="2:2" ht="15.75">
      <c r="B342" s="48"/>
    </row>
    <row r="343" spans="2:2" ht="15.75">
      <c r="B343" s="48"/>
    </row>
    <row r="344" spans="2:2" ht="15.75">
      <c r="B344" s="48"/>
    </row>
    <row r="345" spans="2:2" ht="15.75">
      <c r="B345" s="48"/>
    </row>
    <row r="346" spans="2:2" ht="15.75">
      <c r="B346" s="48"/>
    </row>
    <row r="347" spans="2:2" ht="15.75">
      <c r="B347" s="48"/>
    </row>
    <row r="348" spans="2:2" ht="15.75">
      <c r="B348" s="48"/>
    </row>
    <row r="349" spans="2:2" ht="15.75">
      <c r="B349" s="48"/>
    </row>
    <row r="350" spans="2:2" ht="15.75">
      <c r="B350" s="48"/>
    </row>
    <row r="351" spans="2:2" ht="15.75">
      <c r="B351" s="48"/>
    </row>
    <row r="352" spans="2:2" ht="15.75">
      <c r="B352" s="48"/>
    </row>
    <row r="353" spans="2:2" ht="15.75">
      <c r="B353" s="48"/>
    </row>
    <row r="354" spans="2:2" ht="15.75">
      <c r="B354" s="48"/>
    </row>
    <row r="355" spans="2:2" ht="15.75">
      <c r="B355" s="48"/>
    </row>
    <row r="356" spans="2:2" ht="15.75">
      <c r="B356" s="48"/>
    </row>
    <row r="357" spans="2:2" ht="15.75">
      <c r="B357" s="48"/>
    </row>
    <row r="358" spans="2:2" ht="15.75">
      <c r="B358" s="48"/>
    </row>
    <row r="359" spans="2:2" ht="15.75">
      <c r="B359" s="48"/>
    </row>
    <row r="360" spans="2:2" ht="15.75">
      <c r="B360" s="48"/>
    </row>
    <row r="361" spans="2:2" ht="15.75">
      <c r="B361" s="48"/>
    </row>
    <row r="362" spans="2:2" ht="15.75">
      <c r="B362" s="48"/>
    </row>
    <row r="363" spans="2:2" ht="15.75">
      <c r="B363" s="48"/>
    </row>
    <row r="364" spans="2:2" ht="15.75">
      <c r="B364" s="48"/>
    </row>
    <row r="365" spans="2:2" ht="15.75">
      <c r="B365" s="48"/>
    </row>
    <row r="366" spans="2:2" ht="15.75">
      <c r="B366" s="48"/>
    </row>
    <row r="367" spans="2:2" ht="15.75">
      <c r="B367" s="48"/>
    </row>
    <row r="368" spans="2:2" ht="15.75">
      <c r="B368" s="48"/>
    </row>
    <row r="369" spans="2:2" ht="15.75">
      <c r="B369" s="48"/>
    </row>
    <row r="370" spans="2:2" ht="15.75">
      <c r="B370" s="48"/>
    </row>
    <row r="371" spans="2:2" ht="15.75">
      <c r="B371" s="48"/>
    </row>
    <row r="372" spans="2:2" ht="15.75">
      <c r="B372" s="48"/>
    </row>
    <row r="373" spans="2:2" ht="15.75">
      <c r="B373" s="48"/>
    </row>
    <row r="374" spans="2:2" ht="15.75">
      <c r="B374" s="48"/>
    </row>
    <row r="375" spans="2:2" ht="15.75">
      <c r="B375" s="48"/>
    </row>
    <row r="376" spans="2:2" ht="15.75">
      <c r="B376" s="48"/>
    </row>
    <row r="377" spans="2:2" ht="15.75">
      <c r="B377" s="48"/>
    </row>
    <row r="378" spans="2:2" ht="15.75">
      <c r="B378" s="48"/>
    </row>
    <row r="379" spans="2:2" ht="15.75">
      <c r="B379" s="48"/>
    </row>
    <row r="380" spans="2:2" ht="15.75">
      <c r="B380" s="48"/>
    </row>
    <row r="381" spans="2:2" ht="15.75">
      <c r="B381" s="48"/>
    </row>
    <row r="382" spans="2:2" ht="15.75">
      <c r="B382" s="48"/>
    </row>
    <row r="383" spans="2:2" ht="15.75">
      <c r="B383" s="48"/>
    </row>
    <row r="384" spans="2:2" ht="15.75">
      <c r="B384" s="48"/>
    </row>
    <row r="385" spans="2:2" ht="15.75">
      <c r="B385" s="48"/>
    </row>
    <row r="386" spans="2:2" ht="15.75">
      <c r="B386" s="48"/>
    </row>
    <row r="387" spans="2:2" ht="15.75">
      <c r="B387" s="48"/>
    </row>
    <row r="388" spans="2:2" ht="15.75">
      <c r="B388" s="48"/>
    </row>
    <row r="389" spans="2:2" ht="15.75">
      <c r="B389" s="48"/>
    </row>
    <row r="390" spans="2:2" ht="15.75">
      <c r="B390" s="48"/>
    </row>
    <row r="391" spans="2:2" ht="15.75">
      <c r="B391" s="48"/>
    </row>
    <row r="392" spans="2:2" ht="15.75">
      <c r="B392" s="48"/>
    </row>
    <row r="393" spans="2:2" ht="15.75">
      <c r="B393" s="48"/>
    </row>
    <row r="394" spans="2:2" ht="15.75">
      <c r="B394" s="48"/>
    </row>
    <row r="406" spans="2:2" ht="15.75">
      <c r="B406" s="20" t="s">
        <v>392</v>
      </c>
    </row>
    <row r="407" spans="2:2">
      <c r="B407" s="4"/>
    </row>
  </sheetData>
  <mergeCells count="18">
    <mergeCell ref="B33:B34"/>
    <mergeCell ref="B6:B7"/>
    <mergeCell ref="B10:B12"/>
    <mergeCell ref="B18:B22"/>
    <mergeCell ref="B27:B29"/>
    <mergeCell ref="B30:B31"/>
    <mergeCell ref="A181:A186"/>
    <mergeCell ref="A7:A10"/>
    <mergeCell ref="A18:A22"/>
    <mergeCell ref="A28:A32"/>
    <mergeCell ref="A45:A59"/>
    <mergeCell ref="A64:A65"/>
    <mergeCell ref="A84:A89"/>
    <mergeCell ref="A102:A107"/>
    <mergeCell ref="A109:A114"/>
    <mergeCell ref="A115:A120"/>
    <mergeCell ref="A137:A142"/>
    <mergeCell ref="A147:A1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Показатель</vt:lpstr>
      <vt:lpstr>Деньги</vt:lpstr>
      <vt:lpstr>Лист1</vt:lpstr>
      <vt:lpstr>Деньги!Заголовки_для_печати</vt:lpstr>
      <vt:lpstr>Показатель!Заголовки_для_печати</vt:lpstr>
      <vt:lpstr>Деньги!Область_печати</vt:lpstr>
      <vt:lpstr>Показатель!Область_печати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2022-09-07T13:43:18Z</dcterms:modified>
</cp:coreProperties>
</file>