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740" windowWidth="20730" windowHeight="7890" tabRatio="658"/>
  </bookViews>
  <sheets>
    <sheet name="Приложение 1" sheetId="14" r:id="rId1"/>
  </sheets>
  <externalReferences>
    <externalReference r:id="rId2"/>
    <externalReference r:id="rId3"/>
  </externalReferences>
  <definedNames>
    <definedName name="_xlnm.Print_Titles" localSheetId="0">'Приложение 1'!$6:$9</definedName>
    <definedName name="_xlnm.Print_Area" localSheetId="0">'Приложение 1'!$A$1:$P$98</definedName>
  </definedNames>
  <calcPr calcId="144525"/>
</workbook>
</file>

<file path=xl/calcChain.xml><?xml version="1.0" encoding="utf-8"?>
<calcChain xmlns="http://schemas.openxmlformats.org/spreadsheetml/2006/main">
  <c r="P81" i="14" l="1"/>
  <c r="J37" i="14" l="1"/>
  <c r="J79" i="14" l="1"/>
  <c r="P59" i="14"/>
  <c r="P58" i="14"/>
  <c r="P96" i="14" l="1"/>
  <c r="K37" i="14"/>
  <c r="P54" i="14" l="1"/>
  <c r="P52" i="14"/>
  <c r="P51" i="14"/>
  <c r="J22" i="14" l="1"/>
  <c r="P29" i="14"/>
  <c r="P28" i="14"/>
  <c r="H22" i="14" l="1"/>
  <c r="L22" i="14"/>
  <c r="N22" i="14"/>
  <c r="I22" i="14"/>
  <c r="P11" i="14" l="1"/>
  <c r="P47" i="14" l="1"/>
  <c r="O47" i="14"/>
  <c r="M47" i="14"/>
  <c r="K47" i="14"/>
  <c r="P46" i="14"/>
  <c r="O46" i="14"/>
  <c r="M46" i="14"/>
  <c r="K46" i="14"/>
  <c r="P45" i="14"/>
  <c r="O45" i="14"/>
  <c r="M45" i="14"/>
  <c r="K45" i="14"/>
  <c r="P44" i="14"/>
  <c r="P43" i="14"/>
  <c r="P56" i="14" l="1"/>
  <c r="P57" i="14"/>
  <c r="P89" i="14" l="1"/>
  <c r="P80" i="14"/>
  <c r="P73" i="14"/>
  <c r="P72" i="14"/>
  <c r="P63" i="14"/>
  <c r="P61" i="14"/>
  <c r="P36" i="14"/>
  <c r="P35" i="14"/>
  <c r="P34" i="14"/>
  <c r="P23" i="14"/>
  <c r="P33" i="14" l="1"/>
  <c r="P32" i="14"/>
  <c r="H15" i="14" l="1"/>
  <c r="H21" i="14" s="1"/>
  <c r="L15" i="14"/>
  <c r="L21" i="14" s="1"/>
  <c r="M15" i="14"/>
  <c r="M21" i="14" s="1"/>
  <c r="N15" i="14"/>
  <c r="P15" i="14" s="1"/>
  <c r="P21" i="14" s="1"/>
  <c r="O15" i="14"/>
  <c r="O21" i="14" s="1"/>
  <c r="K15" i="14"/>
  <c r="K21" i="14" s="1"/>
  <c r="N21" i="14" l="1"/>
  <c r="I15" i="14"/>
  <c r="I21" i="14" s="1"/>
  <c r="P14" i="14" l="1"/>
  <c r="H16" i="14" l="1"/>
  <c r="P16" i="14" s="1"/>
  <c r="P55" i="14"/>
  <c r="P60" i="14" l="1"/>
  <c r="P37" i="14" l="1"/>
  <c r="P22" i="14"/>
  <c r="P90" i="14"/>
  <c r="P92" i="14"/>
  <c r="P91" i="14"/>
  <c r="P95" i="14"/>
  <c r="P94" i="14"/>
  <c r="J71" i="14" l="1"/>
  <c r="J70" i="14"/>
  <c r="O38" i="14"/>
  <c r="M38" i="14"/>
  <c r="K38" i="14"/>
  <c r="O39" i="14"/>
  <c r="M39" i="14"/>
  <c r="K39" i="14"/>
  <c r="O40" i="14"/>
  <c r="M40" i="14"/>
  <c r="O37" i="14"/>
  <c r="O22" i="14" s="1"/>
  <c r="M37" i="14"/>
  <c r="M22" i="14" s="1"/>
  <c r="K40" i="14"/>
  <c r="K22" i="14"/>
  <c r="P50" i="14"/>
  <c r="P76" i="14" l="1"/>
  <c r="P78" i="14"/>
  <c r="C93" i="14" l="1"/>
  <c r="E93" i="14"/>
  <c r="F93" i="14"/>
  <c r="G93" i="14"/>
  <c r="J93" i="14"/>
  <c r="L93" i="14"/>
  <c r="N93" i="14"/>
  <c r="P93" i="14" l="1"/>
  <c r="P88" i="14"/>
  <c r="P79" i="14"/>
  <c r="P77" i="14"/>
  <c r="N71" i="14"/>
  <c r="P71" i="14" s="1"/>
  <c r="O71" i="14"/>
  <c r="P67" i="14"/>
  <c r="O43" i="14"/>
  <c r="N42" i="14"/>
  <c r="O42" i="14"/>
  <c r="P40" i="14"/>
  <c r="P39" i="14"/>
  <c r="P38" i="14"/>
  <c r="H19" i="14"/>
  <c r="N8" i="14"/>
  <c r="O8" i="14"/>
  <c r="C88" i="14" l="1"/>
  <c r="P65" i="14"/>
  <c r="P18" i="14"/>
  <c r="P17" i="14"/>
  <c r="P19" i="14"/>
  <c r="C85" i="14"/>
  <c r="C86" i="14"/>
  <c r="J15" i="14"/>
  <c r="J21" i="14" s="1"/>
  <c r="H18" i="14"/>
  <c r="I18" i="14"/>
  <c r="J18" i="14"/>
  <c r="K18" i="14"/>
  <c r="E18" i="14"/>
  <c r="G21" i="14"/>
  <c r="F21" i="14"/>
  <c r="P27" i="14" l="1"/>
  <c r="P26" i="14" l="1"/>
  <c r="P25" i="14" l="1"/>
  <c r="P24" i="14" l="1"/>
</calcChain>
</file>

<file path=xl/comments1.xml><?xml version="1.0" encoding="utf-8"?>
<comments xmlns="http://schemas.openxmlformats.org/spreadsheetml/2006/main">
  <authors>
    <author>Автор</author>
  </authors>
  <commentList>
    <comment ref="H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взяты из доклада главы</t>
        </r>
      </text>
    </comment>
    <comment ref="J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  <comment ref="L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</commentList>
</comments>
</file>

<file path=xl/sharedStrings.xml><?xml version="1.0" encoding="utf-8"?>
<sst xmlns="http://schemas.openxmlformats.org/spreadsheetml/2006/main" count="738" uniqueCount="185">
  <si>
    <t>№ п\п</t>
  </si>
  <si>
    <t>Цели, задачи наименование программных мероприятий</t>
  </si>
  <si>
    <t>Ответственные исполнители, соисполнители, участники</t>
  </si>
  <si>
    <t>Наименование показателя (индикатора)</t>
  </si>
  <si>
    <t>Всего</t>
  </si>
  <si>
    <t>Перечень</t>
  </si>
  <si>
    <t>В том числе на 01.07</t>
  </si>
  <si>
    <t>х</t>
  </si>
  <si>
    <t>кв.м.</t>
  </si>
  <si>
    <t>шт.</t>
  </si>
  <si>
    <t>км</t>
  </si>
  <si>
    <t>т. м2</t>
  </si>
  <si>
    <t>м3</t>
  </si>
  <si>
    <t>Подпрограмма 1 "Развитие дорожного хозяйства города Астрахани"</t>
  </si>
  <si>
    <t>%</t>
  </si>
  <si>
    <t>км.</t>
  </si>
  <si>
    <t>ед.</t>
  </si>
  <si>
    <t>x</t>
  </si>
  <si>
    <t>да (1)/   нет(0)</t>
  </si>
  <si>
    <t>"Развитие городской транспортной системы муниципального образования "Город Астрахань"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</si>
  <si>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</si>
  <si>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м</t>
  </si>
  <si>
    <t>тыс. чел.</t>
  </si>
  <si>
    <t>Муниципальная программа "Развитие городской транспортной системы муниципального образования "Город Астрахань"</t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</si>
  <si>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</si>
  <si>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>Проведение конкурсных мероприятий для привлечения перевозчиков с наилучшими показателями качества перевозок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</si>
  <si>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>Внесение изменений в маршрутную сеть г.Астрахань</t>
    </r>
  </si>
  <si>
    <r>
      <t xml:space="preserve">Мероприятие 1.1.1. </t>
    </r>
    <r>
      <rPr>
        <sz val="12"/>
        <rFont val="Times New Roman"/>
        <family val="1"/>
        <charset val="204"/>
      </rPr>
      <t>Текущее содержание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</si>
  <si>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</si>
  <si>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</si>
  <si>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</si>
  <si>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</si>
  <si>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</si>
  <si>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</si>
  <si>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</si>
  <si>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Количество нанесенной пешеходной разметки </t>
    </r>
  </si>
  <si>
    <r>
      <t xml:space="preserve">Показатель 3. </t>
    </r>
    <r>
      <rPr>
        <sz val="12"/>
        <rFont val="Times New Roman"/>
        <family val="1"/>
        <charset val="204"/>
      </rPr>
      <t>Площадь продольной разметки</t>
    </r>
  </si>
  <si>
    <r>
      <t xml:space="preserve">Цель 1. </t>
    </r>
    <r>
      <rPr>
        <sz val="12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</si>
  <si>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</si>
  <si>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</si>
  <si>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</si>
  <si>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конкурсов по определению перевозчиков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</si>
  <si>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Внесение изменений в маршрутную сеть </t>
    </r>
  </si>
  <si>
    <r>
      <rPr>
        <b/>
        <sz val="12"/>
        <rFont val="Times New Roman"/>
        <family val="1"/>
        <charset val="204"/>
      </rPr>
      <t>Мероприятие 1.1.3.</t>
    </r>
    <r>
      <rPr>
        <sz val="12"/>
        <rFont val="Times New Roman"/>
        <family val="1"/>
        <charset val="204"/>
      </rPr>
      <t xml:space="preserve"> Обеспечение регулярных перевозок по муниципальным маршрутам автобусами по регулируемому тарифу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</si>
  <si>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маршрутов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</si>
  <si>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подвижного состава на маршрутах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</si>
  <si>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карт маршрута регулярных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</si>
  <si>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свидетельств об осуществлении регулярных перевозок по маршрутам регулярных перевозок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</si>
  <si>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</si>
  <si>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</si>
  <si>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поднятых люков колодцев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</si>
  <si>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замененных дождеприемных решеток</t>
    </r>
  </si>
  <si>
    <r>
      <t xml:space="preserve">Показатель 3. </t>
    </r>
    <r>
      <rPr>
        <sz val="12"/>
        <rFont val="Times New Roman"/>
        <family val="1"/>
        <charset val="204"/>
      </rPr>
      <t>Протяженность прочищенной ливне-дренажной канализации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</si>
  <si>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Заказ карт маршрута регулярных перевозок</t>
    </r>
  </si>
  <si>
    <r>
      <rPr>
        <b/>
        <sz val="12"/>
        <rFont val="Times New Roman"/>
        <family val="1"/>
        <charset val="204"/>
      </rPr>
      <t xml:space="preserve">Мероприятие 1.1.5. </t>
    </r>
    <r>
      <rPr>
        <sz val="12"/>
        <rFont val="Times New Roman"/>
        <family val="1"/>
        <charset val="204"/>
      </rPr>
      <t>Заказ свидетельств об осуществлении регулярных перевозок по маршрутам регулярных перевозок</t>
    </r>
  </si>
  <si>
    <t>Текущий 2020 год</t>
  </si>
  <si>
    <t>Отчетный 2019 год</t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</si>
  <si>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</si>
  <si>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перевезенных пассажиров по маршрутам регулярных перевозок по регулируемым тарифам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</si>
  <si>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</si>
  <si>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</si>
  <si>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t>Приложение 1 к муниципальной программе муниципального образования "Город Астрахань" "Развитие городской транспортной системы муниципального образования "Город Астрахань"</t>
  </si>
  <si>
    <t>Подпрограмма 2 "Улучшение качества обслуживания населения на регулярных муниципальных маршрутах"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</si>
  <si>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</si>
  <si>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</si>
  <si>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</si>
  <si>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</si>
  <si>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t>Единица измерения</t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</si>
  <si>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</si>
  <si>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</si>
  <si>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</si>
  <si>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t>Управление дорожного хозяйства и транспорта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</si>
  <si>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</si>
  <si>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>Мероприятие 1.1.1.</t>
    </r>
    <r>
      <rPr>
        <sz val="12"/>
        <rFont val="Times New Roman"/>
        <family val="1"/>
        <charset val="204"/>
      </rPr>
      <t xml:space="preserve"> Ремонт автомобильных дорог общего пользования местного значения в г. Астрахань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</si>
  <si>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</si>
  <si>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</si>
  <si>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</si>
  <si>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</si>
  <si>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t>Показатель 2.</t>
    </r>
    <r>
      <rPr>
        <sz val="12"/>
        <rFont val="Times New Roman"/>
        <family val="1"/>
        <charset val="204"/>
      </rPr>
      <t xml:space="preserve"> Количество установленных, и содержащихся дорожных знаков </t>
    </r>
  </si>
  <si>
    <r>
      <t xml:space="preserve">Показатель 3.  </t>
    </r>
    <r>
      <rPr>
        <sz val="12"/>
        <rFont val="Times New Roman"/>
        <family val="1"/>
        <charset val="204"/>
      </rPr>
      <t>Площадь нанесенной разметки пешеходных полос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</si>
  <si>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нанесенной продольной разметки</t>
    </r>
  </si>
  <si>
    <t>т.м2</t>
  </si>
  <si>
    <r>
      <t xml:space="preserve">Показатель 1. </t>
    </r>
    <r>
      <rPr>
        <sz val="12"/>
        <rFont val="Times New Roman"/>
        <family val="1"/>
        <charset val="204"/>
      </rPr>
      <t>Количество мостов, в отношении которых проведены ремонтные работы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</si>
  <si>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дорог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</si>
  <si>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мероприятий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</si>
  <si>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оказанных услуг</t>
    </r>
  </si>
  <si>
    <t xml:space="preserve">Управление по капитальному строительству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</si>
  <si>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</t>
  </si>
  <si>
    <t>Целевое значение показателя (конечный результат) за весь период реализации программы (гр.8+гр.10+гр.12+гр.)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</si>
  <si>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Снижения дорожно-транспортных происшествий, связанных с наездом на пешеходов</t>
    </r>
  </si>
  <si>
    <r>
      <t xml:space="preserve">Мероприятие 1.1.4. </t>
    </r>
    <r>
      <rPr>
        <sz val="12"/>
        <rFont val="Times New Roman"/>
        <family val="1"/>
        <charset val="204"/>
      </rPr>
      <t>Ремонт                          ул. Минусинская на участке ул. Белгородская до ул. Бориса Алексеева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</si>
  <si>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Протяженность ремонтируемой дороги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</si>
  <si>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</si>
  <si>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>Мероприятие 1.1.2.</t>
    </r>
    <r>
      <rPr>
        <sz val="12"/>
        <rFont val="Times New Roman"/>
        <family val="1"/>
        <charset val="204"/>
      </rPr>
      <t xml:space="preserve"> Ремонт автомобильного проезда на участке от ул. 11 Красной Армии до ул. Куликова 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</si>
  <si>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Ремонт                          ул. Социалистическая на участке от  ул. Маркина до ул. Сун Ят-Сена </t>
    </r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</si>
  <si>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</si>
  <si>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</si>
  <si>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</si>
  <si>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Количество установленных мостов</t>
    </r>
  </si>
  <si>
    <t>ед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</si>
  <si>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ремонтируемых автомобильных дорог общего пользования</t>
    </r>
  </si>
  <si>
    <r>
      <rPr>
        <b/>
        <sz val="12"/>
        <rFont val="Times New Roman"/>
        <family val="1"/>
        <charset val="204"/>
      </rPr>
      <t>Задача 2.1</t>
    </r>
    <r>
      <rPr>
        <sz val="12"/>
        <rFont val="Times New Roman"/>
        <family val="1"/>
        <charset val="204"/>
      </rPr>
      <t>. Проведение мероприятий по содержанию мостовых сооружений</t>
    </r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</si>
  <si>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</si>
  <si>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Астрахань",          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</si>
  <si>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</si>
  <si>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</si>
  <si>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</si>
  <si>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</si>
  <si>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>Управление дорожного хозяйства и транспорта администрации    муниципального образования "Город Астрахань"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</si>
  <si>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</si>
  <si>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r>
      <t xml:space="preserve">Мероприятие 1.1.5. </t>
    </r>
    <r>
      <rPr>
        <sz val="12"/>
        <rFont val="Times New Roman"/>
        <family val="1"/>
        <charset val="204"/>
      </rPr>
      <t>Ремонт ул.Беринга</t>
    </r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</si>
  <si>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</si>
  <si>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перекрестков, расположенных на автомобильных дорогах общего пользования местного значения, на которых нанесена вертикальная и горизонтальная разметка</t>
    </r>
  </si>
  <si>
    <t xml:space="preserve">Управление дорожного хозяйства и транспорта администрации    муниципального образования "Город Астрахань"          </t>
  </si>
  <si>
    <r>
      <t xml:space="preserve">Мероприятие 1.1.2. </t>
    </r>
    <r>
      <rPr>
        <sz val="12"/>
        <rFont val="Times New Roman"/>
        <family val="1"/>
        <charset val="204"/>
      </rPr>
      <t>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</si>
  <si>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</si>
  <si>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r>
      <t>Показатель 4.</t>
    </r>
    <r>
      <rPr>
        <sz val="12"/>
        <rFont val="Times New Roman"/>
        <family val="1"/>
        <charset val="204"/>
      </rPr>
      <t xml:space="preserve">Количество установленных знаков </t>
    </r>
  </si>
  <si>
    <t xml:space="preserve"> 
</t>
  </si>
  <si>
    <r>
      <t>Показатель 1</t>
    </r>
    <r>
      <rPr>
        <sz val="12"/>
        <rFont val="Times New Roman"/>
        <family val="1"/>
        <charset val="204"/>
      </rPr>
      <t>. Доля перекрестков, на которых нанесена вертикальная и горизонтальная разметка (от запланированных на год)</t>
    </r>
  </si>
  <si>
    <r>
      <t>Показатель 2.</t>
    </r>
    <r>
      <rPr>
        <sz val="12"/>
        <rFont val="Times New Roman"/>
        <family val="1"/>
        <charset val="204"/>
      </rPr>
      <t xml:space="preserve"> Доля пешеходных переходов, обустроенных в соответствии с национальными стандартами (от запланированных на год)</t>
    </r>
  </si>
  <si>
    <r>
      <t>Мероприятие 1.1.2.</t>
    </r>
    <r>
      <rPr>
        <sz val="12"/>
        <color indexed="8"/>
        <rFont val="Times New Roman"/>
        <family val="1"/>
        <charset val="204"/>
      </rPr>
      <t xml:space="preserve"> Обустройство пешеходных переходов на участках автомобильных дорог общего пользования</t>
    </r>
  </si>
  <si>
    <r>
      <t xml:space="preserve">Мероприятие 2.1.1. </t>
    </r>
    <r>
      <rPr>
        <sz val="12"/>
        <rFont val="Times New Roman"/>
        <family val="1"/>
        <charset val="204"/>
      </rPr>
      <t xml:space="preserve">Разработка ПСД по ремонту опор Нового моста </t>
    </r>
  </si>
  <si>
    <t>м.</t>
  </si>
  <si>
    <r>
      <rPr>
        <b/>
        <sz val="12"/>
        <color indexed="8"/>
        <rFont val="Times New Roman"/>
        <family val="1"/>
        <charset val="204"/>
      </rPr>
      <t>Мероприятие 1.1.4.</t>
    </r>
    <r>
      <rPr>
        <sz val="12"/>
        <color indexed="8"/>
        <rFont val="Times New Roman"/>
        <family val="1"/>
        <charset val="204"/>
      </rPr>
      <t xml:space="preserve"> Модернизация пешеходных переходов</t>
    </r>
  </si>
  <si>
    <r>
      <rPr>
        <b/>
        <sz val="12"/>
        <color indexed="8"/>
        <rFont val="Times New Roman"/>
        <family val="1"/>
        <charset val="204"/>
      </rPr>
      <t>Мероприятие 1.1.3.</t>
    </r>
    <r>
      <rPr>
        <sz val="12"/>
        <color indexed="8"/>
        <rFont val="Times New Roman"/>
        <family val="1"/>
        <charset val="204"/>
      </rPr>
      <t xml:space="preserve"> Обустройство наиболее опасных участков улично-дорожной сети дорожными ограждениями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</si>
  <si>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</si>
  <si>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</si>
  <si>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 xml:space="preserve">. Количество обустроенных пешеходных переходов </t>
    </r>
  </si>
  <si>
    <r>
      <rPr>
        <b/>
        <sz val="12"/>
        <color indexed="8"/>
        <rFont val="Times New Roman"/>
        <family val="1"/>
        <charset val="204"/>
      </rPr>
      <t>Мероприятие 1.1.5.</t>
    </r>
    <r>
      <rPr>
        <sz val="12"/>
        <color indexed="8"/>
        <rFont val="Times New Roman"/>
        <family val="1"/>
        <charset val="204"/>
      </rPr>
      <t xml:space="preserve">
Обустройство остановочных комплексов </t>
    </r>
  </si>
  <si>
    <r>
      <t xml:space="preserve">Показатель 1. </t>
    </r>
    <r>
      <rPr>
        <sz val="12"/>
        <rFont val="Times New Roman"/>
        <family val="1"/>
        <charset val="204"/>
      </rPr>
      <t>Измерение основных геометрических параметров дорог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</si>
  <si>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обустроенных остановочных комплексов </t>
    </r>
  </si>
  <si>
    <t xml:space="preserve">
Заместитель главы муниципального образования 
«Город Астрахань» -начальник управления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</si>
  <si>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</si>
  <si>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</si>
  <si>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</si>
  <si>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</si>
  <si>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r>
      <rPr>
        <b/>
        <sz val="12"/>
        <rFont val="Times New Roman"/>
        <family val="1"/>
        <charset val="204"/>
      </rPr>
      <t>Мероприятие 1.1.1.</t>
    </r>
    <r>
      <rPr>
        <sz val="12"/>
        <rFont val="Times New Roman"/>
        <family val="1"/>
        <charset val="204"/>
      </rPr>
      <t xml:space="preserve">  Восстановление изношенной вертикальной и горизонтальной разметки</t>
    </r>
  </si>
  <si>
    <r>
      <t xml:space="preserve">Основное мероприятие 1. 
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«Региональная и местная дорожная сеть»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</si>
  <si>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.Количество обустроенных парковок</t>
    </r>
  </si>
  <si>
    <r>
      <t xml:space="preserve">Мероприятие 1.1.6. </t>
    </r>
    <r>
      <rPr>
        <sz val="12"/>
        <color indexed="8"/>
        <rFont val="Times New Roman"/>
        <family val="1"/>
        <charset val="204"/>
      </rPr>
      <t>Актуализация комплексной схемы организации дорожного движения мунципального образования "Город Астрахань"</t>
    </r>
  </si>
  <si>
    <r>
      <t xml:space="preserve">Мероприятие 1.1.7. </t>
    </r>
    <r>
      <rPr>
        <sz val="12"/>
        <color indexed="8"/>
        <rFont val="Times New Roman"/>
        <family val="1"/>
        <charset val="204"/>
      </rPr>
      <t>Разработка проекта организации дорожного движения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</si>
  <si>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актуализированных КСОДД</t>
    </r>
  </si>
  <si>
    <r>
      <rPr>
        <b/>
        <sz val="12"/>
        <rFont val="Times New Roman"/>
        <family val="1"/>
        <charset val="204"/>
      </rPr>
      <t>Показатель 1. К</t>
    </r>
    <r>
      <rPr>
        <sz val="12"/>
        <rFont val="Times New Roman"/>
        <family val="1"/>
        <charset val="204"/>
      </rPr>
      <t>оличество установленных светофорных объектов Т7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</si>
  <si>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 разработанных проектов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</si>
  <si>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Количество полученных заключений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</si>
  <si>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Протяженность автомобильных дорог общего пользования местного значения, в отношении которых разработан ПОДД 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</si>
  <si>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обслуженных светофорных объектов</t>
    </r>
  </si>
  <si>
    <t>Управление по коммунальному хозяйству и благоустройству администрации муниципального образования "Город Астрахань", Управление дорожного хозяйства и транспорта администрации муниципального образования "Город Астрахань" (МБУ "Чистый Город", МБУ "Мосты и каналы")</t>
  </si>
  <si>
    <r>
      <t xml:space="preserve">Показатель 1. </t>
    </r>
    <r>
      <rPr>
        <sz val="12"/>
        <color theme="1"/>
        <rFont val="Times New Roman"/>
        <family val="1"/>
        <charset val="204"/>
      </rPr>
      <t>Протяженность ремонтируемого моста</t>
    </r>
  </si>
  <si>
    <r>
      <t xml:space="preserve">Показатель 5. </t>
    </r>
    <r>
      <rPr>
        <sz val="12"/>
        <rFont val="Times New Roman"/>
        <family val="1"/>
        <charset val="204"/>
      </rPr>
      <t xml:space="preserve">Площадь </t>
    </r>
    <r>
      <rPr>
        <b/>
        <sz val="12"/>
        <rFont val="Times New Roman"/>
        <family val="1"/>
        <charset val="204"/>
      </rPr>
      <t>н</t>
    </r>
    <r>
      <rPr>
        <sz val="12"/>
        <rFont val="Times New Roman"/>
        <family val="1"/>
        <charset val="204"/>
      </rPr>
      <t>анесенной линии горизонтальной дорожной разметки</t>
    </r>
  </si>
  <si>
    <r>
      <t xml:space="preserve">Показатель 6. </t>
    </r>
    <r>
      <rPr>
        <sz val="12"/>
        <rFont val="Times New Roman"/>
        <family val="1"/>
        <charset val="204"/>
      </rPr>
      <t>Очистка и мойка водой дорожных знаков</t>
    </r>
  </si>
  <si>
    <r>
      <t xml:space="preserve">Показатель 8. </t>
    </r>
    <r>
      <rPr>
        <sz val="12"/>
        <rFont val="Times New Roman"/>
        <family val="1"/>
        <charset val="204"/>
      </rPr>
      <t>Количество содержащих мостов</t>
    </r>
  </si>
  <si>
    <r>
      <t xml:space="preserve">Показатель 9. </t>
    </r>
    <r>
      <rPr>
        <sz val="12"/>
        <rFont val="Times New Roman"/>
        <family val="1"/>
        <charset val="204"/>
      </rPr>
      <t>Содержание ЛНС</t>
    </r>
  </si>
  <si>
    <r>
      <t xml:space="preserve">Показатель 10. </t>
    </r>
    <r>
      <rPr>
        <sz val="12"/>
        <rFont val="Times New Roman"/>
        <family val="1"/>
        <charset val="204"/>
      </rPr>
      <t>Механизированная санитарная летняя уборка покрытий комбинированными дорожными машинами</t>
    </r>
  </si>
  <si>
    <r>
      <rPr>
        <b/>
        <sz val="12"/>
        <rFont val="Times New Roman"/>
        <family val="1"/>
        <charset val="204"/>
      </rPr>
      <t xml:space="preserve">Показатель 11. </t>
    </r>
    <r>
      <rPr>
        <sz val="12"/>
        <rFont val="Times New Roman"/>
        <family val="1"/>
        <charset val="204"/>
      </rPr>
      <t>Объем посыпки территории ПСС (механизировано)</t>
    </r>
  </si>
  <si>
    <r>
      <rPr>
        <b/>
        <sz val="12"/>
        <rFont val="Times New Roman"/>
        <family val="1"/>
        <charset val="204"/>
      </rPr>
      <t>Показатель 13</t>
    </r>
    <r>
      <rPr>
        <sz val="12"/>
        <rFont val="Times New Roman"/>
        <family val="1"/>
        <charset val="204"/>
      </rPr>
      <t>.Площадь сдвигаемого снега с дорог</t>
    </r>
  </si>
  <si>
    <r>
      <rPr>
        <b/>
        <sz val="12"/>
        <rFont val="Times New Roman"/>
        <family val="1"/>
        <charset val="204"/>
      </rPr>
      <t>Показатель 14</t>
    </r>
    <r>
      <rPr>
        <sz val="12"/>
        <rFont val="Times New Roman"/>
        <family val="1"/>
        <charset val="204"/>
      </rPr>
      <t>. Объем откаченных дождевых и талых вод с дорог</t>
    </r>
  </si>
  <si>
    <r>
      <rPr>
        <b/>
        <sz val="12"/>
        <rFont val="Times New Roman"/>
        <family val="1"/>
        <charset val="204"/>
      </rPr>
      <t>Показатель 15</t>
    </r>
    <r>
      <rPr>
        <sz val="12"/>
        <rFont val="Times New Roman"/>
        <family val="1"/>
        <charset val="204"/>
      </rPr>
      <t>. Площадь дороги, очищенной от снега плугом и щеткой или щеткой на базе комбинированной дорожной машины</t>
    </r>
  </si>
  <si>
    <r>
      <rPr>
        <b/>
        <sz val="12"/>
        <rFont val="Times New Roman"/>
        <family val="1"/>
        <charset val="204"/>
      </rPr>
      <t>Показатель 16</t>
    </r>
    <r>
      <rPr>
        <sz val="12"/>
        <rFont val="Times New Roman"/>
        <family val="1"/>
        <charset val="204"/>
      </rPr>
      <t>. Подметание территории от пыли и мусора вручную на усовершенствованных покрытиях</t>
    </r>
  </si>
  <si>
    <r>
      <rPr>
        <b/>
        <sz val="12"/>
        <rFont val="Times New Roman"/>
        <family val="1"/>
        <charset val="204"/>
      </rPr>
      <t>Показатель 17.</t>
    </r>
    <r>
      <rPr>
        <sz val="12"/>
        <rFont val="Times New Roman"/>
        <family val="1"/>
        <charset val="204"/>
      </rPr>
      <t xml:space="preserve"> Площадь территории, очищенной от случайного мусора</t>
    </r>
  </si>
  <si>
    <r>
      <t xml:space="preserve">Показатель 7. </t>
    </r>
    <r>
      <rPr>
        <sz val="12"/>
        <rFont val="Times New Roman"/>
        <family val="1"/>
        <charset val="204"/>
      </rPr>
      <t xml:space="preserve">Количество </t>
    </r>
    <r>
      <rPr>
        <b/>
        <sz val="12"/>
        <rFont val="Times New Roman"/>
        <family val="1"/>
        <charset val="204"/>
      </rPr>
      <t>у</t>
    </r>
    <r>
      <rPr>
        <sz val="12"/>
        <rFont val="Times New Roman"/>
        <family val="1"/>
        <charset val="204"/>
      </rPr>
      <t>становленных дорожных знаков</t>
    </r>
  </si>
  <si>
    <r>
      <rPr>
        <b/>
        <sz val="12"/>
        <rFont val="Times New Roman"/>
        <family val="1"/>
        <charset val="204"/>
      </rPr>
      <t>Показатель 12</t>
    </r>
    <r>
      <rPr>
        <sz val="12"/>
        <rFont val="Times New Roman"/>
        <family val="1"/>
        <charset val="204"/>
      </rPr>
      <t>. Объем убранного снега с дорог (механизировано)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</si>
  <si>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Доля полученных протоколов испытаний в объеме запланированных</t>
    </r>
  </si>
  <si>
    <r>
      <t xml:space="preserve">Мероприятие 1.1.7.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Жилая в г.Астрахани</t>
    </r>
  </si>
  <si>
    <r>
      <t xml:space="preserve">Мероприятие 1.1.8. </t>
    </r>
    <r>
      <rPr>
        <sz val="12"/>
        <rFont val="Times New Roman"/>
        <family val="1"/>
        <charset val="204"/>
      </rPr>
      <t xml:space="preserve"> Поставка и установка временного пешеходного наплавного моста через пр. Серебрянная Воложка в створе пер. Бутлерова г. Астрахани Астраханской области</t>
    </r>
  </si>
  <si>
    <r>
      <t xml:space="preserve">Мероприятие 1.1.9. </t>
    </r>
    <r>
      <rPr>
        <sz val="12"/>
        <rFont val="Times New Roman"/>
        <family val="1"/>
        <charset val="204"/>
      </rPr>
      <t>Капитальный ремонт мостов в г. Астрахани</t>
    </r>
  </si>
  <si>
    <r>
      <rPr>
        <b/>
        <sz val="12"/>
        <color indexed="8"/>
        <rFont val="Times New Roman"/>
        <family val="1"/>
        <charset val="204"/>
      </rPr>
      <t xml:space="preserve">Мероприятие 1.1.10. </t>
    </r>
    <r>
      <rPr>
        <sz val="12"/>
        <color indexed="8"/>
        <rFont val="Times New Roman"/>
        <family val="1"/>
        <charset val="204"/>
      </rPr>
      <t xml:space="preserve">Контроль за выполнением работ на обьекте: "Проведение противоаварийных мероприятий по восстановлению конструкции автомобильных мостов через р. Царев в створе ул. Боевая </t>
    </r>
  </si>
  <si>
    <r>
      <rPr>
        <b/>
        <sz val="12"/>
        <rFont val="Times New Roman"/>
        <family val="1"/>
        <charset val="204"/>
      </rPr>
      <t xml:space="preserve">Мероприятие 1.1.11. </t>
    </r>
    <r>
      <rPr>
        <sz val="12"/>
        <rFont val="Times New Roman"/>
        <family val="1"/>
        <charset val="204"/>
      </rPr>
      <t>Мероприятия дорожного хозяйства, реализуемые в рамках дотаций на поддержку мер по обеспечению сбалансированости бюджетов муниципальных образований Астраханской области</t>
    </r>
  </si>
  <si>
    <r>
      <rPr>
        <b/>
        <sz val="12"/>
        <rFont val="Times New Roman"/>
        <family val="1"/>
        <charset val="204"/>
      </rPr>
      <t>Мероприятие 1.1.12.</t>
    </r>
    <r>
      <rPr>
        <sz val="12"/>
        <rFont val="Times New Roman"/>
        <family val="1"/>
        <charset val="204"/>
      </rPr>
      <t xml:space="preserve"> Оказание услуг по охране незавершенного объекта (мост "Милицейский")</t>
    </r>
  </si>
  <si>
    <r>
      <rPr>
        <b/>
        <sz val="12"/>
        <rFont val="Times New Roman"/>
        <family val="1"/>
        <charset val="204"/>
      </rPr>
      <t xml:space="preserve">Мероприятие 1.1.13. </t>
    </r>
    <r>
      <rPr>
        <sz val="12"/>
        <rFont val="Times New Roman"/>
        <family val="1"/>
        <charset val="204"/>
      </rPr>
      <t>Ремонт и содержание дорог местного значения</t>
    </r>
  </si>
  <si>
    <r>
      <rPr>
        <b/>
        <sz val="12"/>
        <rFont val="Times New Roman"/>
        <family val="1"/>
        <charset val="204"/>
      </rPr>
      <t>Мероприятие 1.1.14.</t>
    </r>
    <r>
      <rPr>
        <sz val="12"/>
        <rFont val="Times New Roman"/>
        <family val="1"/>
        <charset val="204"/>
      </rPr>
      <t xml:space="preserve"> Текущее содержание объектов дорожного хозяйства</t>
    </r>
  </si>
  <si>
    <r>
      <rPr>
        <b/>
        <sz val="12"/>
        <rFont val="Times New Roman"/>
        <family val="1"/>
        <charset val="204"/>
      </rPr>
      <t xml:space="preserve">Мероприятие 1.1.15. </t>
    </r>
    <r>
      <rPr>
        <sz val="12"/>
        <rFont val="Times New Roman"/>
        <family val="1"/>
        <charset val="204"/>
      </rPr>
      <t>Инструментальное обследование дорог</t>
    </r>
  </si>
  <si>
    <r>
      <rPr>
        <b/>
        <sz val="12"/>
        <rFont val="Times New Roman"/>
        <family val="1"/>
        <charset val="204"/>
      </rPr>
      <t xml:space="preserve">Мероприятие 1.1.16. </t>
    </r>
    <r>
      <rPr>
        <sz val="12"/>
        <rFont val="Times New Roman"/>
        <family val="1"/>
        <charset val="204"/>
      </rPr>
      <t>Развитие территориальных округов.</t>
    </r>
  </si>
  <si>
    <r>
      <rPr>
        <b/>
        <sz val="12"/>
        <rFont val="Times New Roman"/>
        <family val="1"/>
        <charset val="204"/>
      </rPr>
      <t>Мероприятие 1.1.17.</t>
    </r>
    <r>
      <rPr>
        <sz val="12"/>
        <rFont val="Times New Roman"/>
        <family val="1"/>
        <charset val="204"/>
      </rPr>
      <t xml:space="preserve"> Осуществление лабораторного контроля автомобильных дорог общего пользования местного значения</t>
    </r>
  </si>
  <si>
    <r>
      <t xml:space="preserve">Показатель 1. </t>
    </r>
    <r>
      <rPr>
        <sz val="12"/>
        <rFont val="Times New Roman"/>
        <family val="1"/>
        <charset val="204"/>
      </rPr>
      <t>Выполнение работ по инженерным изысканиям, подготовке проектной документации и ее экспертизе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</si>
  <si>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объектов подлежащих реконструкции и модернизации</t>
    </r>
  </si>
  <si>
    <r>
      <t xml:space="preserve">Мероприятие 1.1.6.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Красноармейская на участке от ул. Б. Алексеева до ул. Беринга в г. Астрахани.</t>
    </r>
  </si>
  <si>
    <r>
      <t xml:space="preserve">Мероприятие 1.1.8. </t>
    </r>
    <r>
      <rPr>
        <sz val="12"/>
        <color indexed="8"/>
        <rFont val="Times New Roman"/>
        <family val="1"/>
        <charset val="204"/>
      </rPr>
      <t>Разработка проектов по устройству конечных остановочных пунктов</t>
    </r>
  </si>
  <si>
    <t xml:space="preserve">Заместитель начальника управления по экономике и финансам -
начальник отдела финансово-экономического анализа                          </t>
  </si>
  <si>
    <t>Б.С. Джукесова</t>
  </si>
  <si>
    <r>
      <t xml:space="preserve">Показатель 1. </t>
    </r>
    <r>
      <rPr>
        <sz val="12"/>
        <rFont val="Times New Roman"/>
        <family val="1"/>
        <charset val="204"/>
      </rPr>
      <t xml:space="preserve">Количество разработанных проектов по устройству конечных остановочных пунктов 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</si>
  <si>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>Реконструкция систем ливневых канализаций, расположенных на территории г.Астрахани по ул. Бурова, 2А, пл. Карла Маркса, 3А</t>
    </r>
  </si>
  <si>
    <t>Управление по коммунальному хозяйству и благоустройству  администрации муниципального образования "Город Астрахань" 
(МБУ г.Астрахани "Мосты и каналы")</t>
  </si>
  <si>
    <r>
      <t xml:space="preserve">Показатель 2.
</t>
    </r>
    <r>
      <rPr>
        <sz val="12"/>
        <rFont val="Times New Roman"/>
        <family val="1"/>
        <charset val="204"/>
      </rPr>
      <t>Количество объектов подлежащих реконструкции и модернизации</t>
    </r>
  </si>
  <si>
    <t xml:space="preserve">Управление по капитальному строительству администрации муниципального образования "Город Астрахань"
Управление по коммунальному хозяйству и благоустройству  администрации муниципального образования "Город Астрахань" (МБУ г.Астрахани "Мосты и каналы")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</si>
</sst>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&quot;р.&quot;_-;\-* #,##0.00&quot;р.&quot;_-;_-* &quot;-&quot;??&quot;р.&quot;_-;_-@_-"/>
    <numFmt numFmtId="165" formatCode="0.0"/>
    <numFmt numFmtId="166" formatCode="0.000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9">
    <xf numFmtId="0" fontId="0" fillId="0" borderId="0" xfId="0"/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3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0" xfId="0" applyFont="1" applyFill="1"/>
    <xf numFmtId="4" fontId="6" fillId="0" borderId="0" xfId="0" applyNumberFormat="1" applyFont="1" applyFill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8" fillId="0" borderId="0" xfId="0" applyFont="1" applyFill="1"/>
    <xf numFmtId="0" fontId="19" fillId="0" borderId="0" xfId="0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15" fillId="0" borderId="0" xfId="0" applyFont="1" applyFill="1"/>
    <xf numFmtId="0" fontId="14" fillId="0" borderId="0" xfId="0" applyFont="1" applyFill="1" applyAlignment="1">
      <alignment horizontal="right"/>
    </xf>
    <xf numFmtId="0" fontId="15" fillId="0" borderId="0" xfId="0" applyFont="1" applyFill="1" applyBorder="1" applyAlignment="1">
      <alignment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0" xfId="0" applyNumberFormat="1" applyFont="1" applyFill="1"/>
    <xf numFmtId="0" fontId="13" fillId="0" borderId="1" xfId="0" applyFont="1" applyFill="1" applyBorder="1" applyAlignment="1">
      <alignment horizontal="center" vertic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3" fontId="13" fillId="4" borderId="1" xfId="0" applyNumberFormat="1" applyFont="1" applyFill="1" applyBorder="1" applyAlignment="1">
      <alignment horizontal="center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 wrapText="1"/>
    </xf>
    <xf numFmtId="2" fontId="13" fillId="4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center" vertical="center" wrapText="1"/>
    </xf>
    <xf numFmtId="2" fontId="9" fillId="2" borderId="7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4" fillId="0" borderId="6" xfId="0" applyNumberFormat="1" applyFont="1" applyFill="1" applyBorder="1" applyAlignment="1">
      <alignment horizont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2" fontId="13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7" fillId="0" borderId="4" xfId="0" applyNumberFormat="1" applyFont="1" applyFill="1" applyBorder="1" applyAlignment="1">
      <alignment horizontal="center" vertical="center" wrapText="1"/>
    </xf>
  </cellXfs>
  <cellStyles count="7">
    <cellStyle name="Excel Built-in Normal" xfId="1"/>
    <cellStyle name="Денежный 2" xfId="6"/>
    <cellStyle name="Обычный" xfId="0" builtinId="0"/>
    <cellStyle name="Обычный 2" xfId="2"/>
    <cellStyle name="Обычный 2 2" xfId="3"/>
    <cellStyle name="Обычный 2_приложения МП 18.02.16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Users/&#1040;&#1076;&#1084;&#1080;&#1085;&#1080;&#1089;&#1090;&#1088;&#1072;&#1090;&#1086;&#1088;/Desktop/&#1052;&#1055;%20&#1044;&#1086;&#1088;&#1086;&#1078;&#1085;&#1072;&#1103;/&#1048;&#1089;&#1087;&#1088;%20&#1059;&#1044;&#1061;&#1058;/&#1053;&#1072;&#1096;&#1080;%20&#1080;&#1089;&#1087;&#1088;&#1072;&#1074;&#1083;&#1077;&#1085;&#1080;&#1103;%20&#1085;&#1072;%2021.07.2021/&#1052;&#1055;%20&#1044;&#1086;&#1088;&#1086;&#1078;&#1085;&#1072;&#1103;/&#1048;&#1089;&#1087;&#1088;%20&#1059;&#1044;&#1061;&#1058;/&#1087;&#1088;&#1080;&#1083;&#1086;&#1078;&#1077;&#1085;&#1080;&#1103;%202%20%2016.07.202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&#1059;&#1087;&#1088;&#1072;&#1074;&#1083;&#1077;&#1085;&#1080;&#1077;%20&#1076;&#1086;&#1088;&#1086;&#1078;&#1085;&#1086;&#1075;&#1086;%20&#1093;&#1086;&#1079;&#1103;&#1081;&#1089;&#1090;&#1074;&#1072;%20&#1080;%20&#1090;&#1088;&#1072;&#1085;&#1089;&#1087;&#1086;&#1088;&#1090;&#1072;/&#1044;&#1051;&#1071;%20&#1074;&#1089;&#1077;&#1093;/&#1040;&#1085;&#1076;&#1088;&#1077;&#1103;&#1085;&#1086;&#1074;&#1072;/!!!&#1055;&#1056;&#1054;&#1043;&#1056;&#1040;&#1052;&#1052;&#1067;/&#1055;&#1088;&#1086;&#1075;&#1088;&#1072;&#1084;&#1084;&#1072;%202024%20&#1075;/&#1052;&#1091;&#1085;.%20&#1087;&#1088;&#1086;&#1075;.%202024%20&#1075;/&#1050;&#1086;&#1087;&#1080;&#1103;%20&#1055;&#1088;&#1080;&#1083;&#1086;&#1078;&#1077;&#1085;&#1080;&#1077;%201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2"/>
    </sheetNames>
    <sheetDataSet>
      <sheetData sheetId="0" refreshError="1">
        <row r="75">
          <cell r="C75" t="str">
            <v>Управление дорожного хозяйства и транспорта администрации муниципального образования "Город Астрахань"</v>
          </cell>
        </row>
        <row r="76">
          <cell r="C76" t="str">
            <v>Управление дорожного хозяйства и транспорта администрации муниципального образования "Город Астрахань"</v>
          </cell>
        </row>
        <row r="79">
          <cell r="C79" t="str">
            <v>Управление дорожного хозяйства и транспорта администрации муниципального образования "Город Астрахань"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</sheetNames>
    <sheetDataSet>
      <sheetData sheetId="0">
        <row r="79">
          <cell r="J79">
            <v>60</v>
          </cell>
        </row>
        <row r="81">
          <cell r="C81" t="str">
            <v>Управление дорожного хозяйства и транспорта администрации муниципального образования "Город Астрахань"</v>
          </cell>
          <cell r="E81" t="str">
            <v>шт.</v>
          </cell>
          <cell r="F81" t="str">
            <v>х</v>
          </cell>
          <cell r="G81" t="str">
            <v>х</v>
          </cell>
          <cell r="J81">
            <v>20</v>
          </cell>
          <cell r="L81">
            <v>20</v>
          </cell>
          <cell r="N81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99"/>
  <sheetViews>
    <sheetView tabSelected="1" view="pageBreakPreview" topLeftCell="A80" zoomScale="70" zoomScaleNormal="80" zoomScaleSheetLayoutView="70" workbookViewId="0">
      <selection activeCell="D83" sqref="D83"/>
    </sheetView>
  </sheetViews>
  <sheetFormatPr defaultRowHeight="15" x14ac:dyDescent="0.25"/>
  <cols>
    <col min="1" max="1" width="4.28515625" style="23" customWidth="1"/>
    <col min="2" max="2" width="34.28515625" style="23" customWidth="1"/>
    <col min="3" max="3" width="34.85546875" style="28" customWidth="1"/>
    <col min="4" max="4" width="28.5703125" style="29" customWidth="1"/>
    <col min="5" max="5" width="9.28515625" style="30" customWidth="1"/>
    <col min="6" max="6" width="10" style="30" customWidth="1"/>
    <col min="7" max="7" width="8.85546875" style="30" customWidth="1"/>
    <col min="8" max="8" width="14" style="30" bestFit="1" customWidth="1"/>
    <col min="9" max="9" width="11.140625" style="30" customWidth="1"/>
    <col min="10" max="10" width="12.5703125" style="30" bestFit="1" customWidth="1"/>
    <col min="11" max="11" width="13" style="30" customWidth="1"/>
    <col min="12" max="12" width="12.5703125" style="30" bestFit="1" customWidth="1"/>
    <col min="13" max="13" width="12.140625" style="30" customWidth="1"/>
    <col min="14" max="14" width="12.5703125" style="30" bestFit="1" customWidth="1"/>
    <col min="15" max="15" width="12.5703125" style="30" customWidth="1"/>
    <col min="16" max="16" width="19.140625" style="32" customWidth="1"/>
    <col min="17" max="16384" width="9.140625" style="32"/>
  </cols>
  <sheetData>
    <row r="1" spans="1:20" s="27" customFormat="1" ht="57.75" customHeight="1" x14ac:dyDescent="0.25">
      <c r="A1" s="23"/>
      <c r="B1" s="23"/>
      <c r="C1" s="24"/>
      <c r="D1" s="25"/>
      <c r="E1" s="26"/>
      <c r="F1" s="26"/>
      <c r="G1" s="26"/>
      <c r="H1" s="120" t="s">
        <v>61</v>
      </c>
      <c r="I1" s="120"/>
      <c r="J1" s="120"/>
      <c r="K1" s="120"/>
      <c r="L1" s="120"/>
      <c r="M1" s="120"/>
      <c r="N1" s="120"/>
      <c r="O1" s="120"/>
      <c r="P1" s="120"/>
    </row>
    <row r="2" spans="1:20" ht="15.75" customHeight="1" x14ac:dyDescent="0.25">
      <c r="H2" s="31"/>
      <c r="I2" s="31"/>
      <c r="J2" s="31"/>
      <c r="K2" s="31"/>
      <c r="L2" s="31"/>
      <c r="M2" s="31"/>
      <c r="N2" s="31"/>
      <c r="O2" s="31"/>
    </row>
    <row r="3" spans="1:20" ht="18.75" customHeight="1" x14ac:dyDescent="0.3">
      <c r="A3" s="121" t="s">
        <v>5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pans="1:20" ht="18.75" customHeight="1" x14ac:dyDescent="0.3">
      <c r="A4" s="122" t="s">
        <v>20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spans="1:20" ht="23.25" customHeight="1" x14ac:dyDescent="0.3">
      <c r="A5" s="123" t="s">
        <v>19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</row>
    <row r="6" spans="1:20" ht="16.5" customHeight="1" x14ac:dyDescent="0.25">
      <c r="A6" s="118" t="s">
        <v>0</v>
      </c>
      <c r="B6" s="118" t="s">
        <v>1</v>
      </c>
      <c r="C6" s="118" t="s">
        <v>2</v>
      </c>
      <c r="D6" s="118" t="s">
        <v>3</v>
      </c>
      <c r="E6" s="103" t="s">
        <v>67</v>
      </c>
      <c r="F6" s="103" t="s">
        <v>56</v>
      </c>
      <c r="G6" s="103" t="s">
        <v>55</v>
      </c>
      <c r="H6" s="124"/>
      <c r="I6" s="125"/>
      <c r="J6" s="125"/>
      <c r="K6" s="125"/>
      <c r="L6" s="125"/>
      <c r="M6" s="125"/>
      <c r="N6" s="125"/>
      <c r="O6" s="126"/>
      <c r="P6" s="103" t="s">
        <v>88</v>
      </c>
    </row>
    <row r="7" spans="1:20" ht="14.25" customHeight="1" x14ac:dyDescent="0.25">
      <c r="A7" s="118"/>
      <c r="B7" s="118"/>
      <c r="C7" s="118"/>
      <c r="D7" s="118"/>
      <c r="E7" s="103"/>
      <c r="F7" s="103"/>
      <c r="G7" s="103"/>
      <c r="H7" s="103">
        <v>2021</v>
      </c>
      <c r="I7" s="103"/>
      <c r="J7" s="103">
        <v>2022</v>
      </c>
      <c r="K7" s="103"/>
      <c r="L7" s="103">
        <v>2023</v>
      </c>
      <c r="M7" s="103"/>
      <c r="N7" s="124">
        <v>2024</v>
      </c>
      <c r="O7" s="126"/>
      <c r="P7" s="103"/>
    </row>
    <row r="8" spans="1:20" ht="113.25" customHeight="1" x14ac:dyDescent="0.25">
      <c r="A8" s="118"/>
      <c r="B8" s="118"/>
      <c r="C8" s="118"/>
      <c r="D8" s="118"/>
      <c r="E8" s="103"/>
      <c r="F8" s="103"/>
      <c r="G8" s="103"/>
      <c r="H8" s="10" t="s">
        <v>4</v>
      </c>
      <c r="I8" s="2" t="s">
        <v>6</v>
      </c>
      <c r="J8" s="10" t="s">
        <v>4</v>
      </c>
      <c r="K8" s="2" t="s">
        <v>6</v>
      </c>
      <c r="L8" s="10" t="s">
        <v>4</v>
      </c>
      <c r="M8" s="2" t="s">
        <v>6</v>
      </c>
      <c r="N8" s="61" t="str">
        <f t="shared" ref="N8:O8" si="0">L8</f>
        <v>Всего</v>
      </c>
      <c r="O8" s="61" t="str">
        <f t="shared" si="0"/>
        <v>В том числе на 01.07</v>
      </c>
      <c r="P8" s="103"/>
    </row>
    <row r="9" spans="1:20" s="33" customFormat="1" ht="15.75" x14ac:dyDescent="0.2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2">
        <v>14</v>
      </c>
      <c r="O9" s="62">
        <v>15</v>
      </c>
      <c r="P9" s="6">
        <v>16</v>
      </c>
    </row>
    <row r="10" spans="1:20" ht="15.75" customHeight="1" x14ac:dyDescent="0.25">
      <c r="A10" s="19">
        <v>1</v>
      </c>
      <c r="B10" s="128" t="s">
        <v>23</v>
      </c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</row>
    <row r="11" spans="1:20" ht="198" customHeight="1" x14ac:dyDescent="0.25">
      <c r="A11" s="19">
        <v>2</v>
      </c>
      <c r="B11" s="14" t="s">
        <v>24</v>
      </c>
      <c r="C11" s="2" t="s">
        <v>104</v>
      </c>
      <c r="D11" s="5" t="s">
        <v>28</v>
      </c>
      <c r="E11" s="2" t="s">
        <v>14</v>
      </c>
      <c r="F11" s="2" t="s">
        <v>17</v>
      </c>
      <c r="G11" s="2" t="s">
        <v>17</v>
      </c>
      <c r="H11" s="54">
        <v>43.12</v>
      </c>
      <c r="I11" s="54">
        <v>43.67</v>
      </c>
      <c r="J11" s="54">
        <v>49.27</v>
      </c>
      <c r="K11" s="54">
        <v>49.82</v>
      </c>
      <c r="L11" s="54">
        <v>46.71</v>
      </c>
      <c r="M11" s="54">
        <v>47.26</v>
      </c>
      <c r="N11" s="54">
        <v>45.81</v>
      </c>
      <c r="O11" s="54">
        <v>46.36</v>
      </c>
      <c r="P11" s="54">
        <f>N11</f>
        <v>45.81</v>
      </c>
      <c r="S11" s="80"/>
      <c r="T11" s="80"/>
    </row>
    <row r="12" spans="1:20" ht="78.75" x14ac:dyDescent="0.25">
      <c r="A12" s="118">
        <v>3</v>
      </c>
      <c r="B12" s="127" t="s">
        <v>59</v>
      </c>
      <c r="C12" s="103" t="s">
        <v>102</v>
      </c>
      <c r="D12" s="12" t="s">
        <v>96</v>
      </c>
      <c r="E12" s="2" t="s">
        <v>14</v>
      </c>
      <c r="F12" s="2" t="s">
        <v>17</v>
      </c>
      <c r="G12" s="2" t="s">
        <v>17</v>
      </c>
      <c r="H12" s="57">
        <v>62</v>
      </c>
      <c r="I12" s="66" t="s">
        <v>17</v>
      </c>
      <c r="J12" s="66">
        <v>64</v>
      </c>
      <c r="K12" s="66" t="s">
        <v>17</v>
      </c>
      <c r="L12" s="66">
        <v>66</v>
      </c>
      <c r="M12" s="66" t="s">
        <v>17</v>
      </c>
      <c r="N12" s="66">
        <v>70</v>
      </c>
      <c r="O12" s="66" t="s">
        <v>7</v>
      </c>
      <c r="P12" s="57">
        <v>70</v>
      </c>
      <c r="Q12" s="34"/>
    </row>
    <row r="13" spans="1:20" ht="127.5" customHeight="1" x14ac:dyDescent="0.25">
      <c r="A13" s="118"/>
      <c r="B13" s="127"/>
      <c r="C13" s="103"/>
      <c r="D13" s="12" t="s">
        <v>97</v>
      </c>
      <c r="E13" s="2" t="s">
        <v>14</v>
      </c>
      <c r="F13" s="2" t="s">
        <v>17</v>
      </c>
      <c r="G13" s="2" t="s">
        <v>17</v>
      </c>
      <c r="H13" s="66">
        <v>56.32</v>
      </c>
      <c r="I13" s="66" t="s">
        <v>17</v>
      </c>
      <c r="J13" s="66">
        <v>60.6</v>
      </c>
      <c r="K13" s="66" t="s">
        <v>17</v>
      </c>
      <c r="L13" s="66">
        <v>64.290000000000006</v>
      </c>
      <c r="M13" s="66" t="s">
        <v>17</v>
      </c>
      <c r="N13" s="66">
        <v>67.98</v>
      </c>
      <c r="O13" s="66" t="s">
        <v>7</v>
      </c>
      <c r="P13" s="54">
        <v>67.98</v>
      </c>
      <c r="Q13" s="79"/>
      <c r="S13" s="79"/>
    </row>
    <row r="14" spans="1:20" ht="200.25" customHeight="1" x14ac:dyDescent="0.25">
      <c r="A14" s="19">
        <v>4</v>
      </c>
      <c r="B14" s="14" t="s">
        <v>137</v>
      </c>
      <c r="C14" s="2" t="s">
        <v>103</v>
      </c>
      <c r="D14" s="5" t="s">
        <v>57</v>
      </c>
      <c r="E14" s="2" t="s">
        <v>15</v>
      </c>
      <c r="F14" s="2" t="s">
        <v>17</v>
      </c>
      <c r="G14" s="2" t="s">
        <v>17</v>
      </c>
      <c r="H14" s="54">
        <v>21.11</v>
      </c>
      <c r="I14" s="66" t="s">
        <v>17</v>
      </c>
      <c r="J14" s="82">
        <v>24.786999999999999</v>
      </c>
      <c r="K14" s="66" t="s">
        <v>17</v>
      </c>
      <c r="L14" s="82">
        <v>14.175000000000001</v>
      </c>
      <c r="M14" s="76" t="s">
        <v>17</v>
      </c>
      <c r="N14" s="54">
        <v>18.02</v>
      </c>
      <c r="O14" s="76" t="s">
        <v>7</v>
      </c>
      <c r="P14" s="82">
        <f>H14+J14+L14+N14</f>
        <v>78.091999999999999</v>
      </c>
      <c r="Q14" s="34"/>
    </row>
    <row r="15" spans="1:20" ht="217.5" customHeight="1" x14ac:dyDescent="0.25">
      <c r="A15" s="19">
        <v>5</v>
      </c>
      <c r="B15" s="14" t="s">
        <v>60</v>
      </c>
      <c r="C15" s="2" t="s">
        <v>104</v>
      </c>
      <c r="D15" s="12" t="s">
        <v>29</v>
      </c>
      <c r="E15" s="2" t="s">
        <v>14</v>
      </c>
      <c r="F15" s="2" t="s">
        <v>17</v>
      </c>
      <c r="G15" s="2" t="s">
        <v>17</v>
      </c>
      <c r="H15" s="54">
        <f>100-H11</f>
        <v>56.88</v>
      </c>
      <c r="I15" s="54">
        <f>100-I11</f>
        <v>56.33</v>
      </c>
      <c r="J15" s="54">
        <f t="shared" ref="J15:O15" si="1">100-J11</f>
        <v>50.73</v>
      </c>
      <c r="K15" s="54">
        <f t="shared" si="1"/>
        <v>50.18</v>
      </c>
      <c r="L15" s="54">
        <f t="shared" si="1"/>
        <v>53.29</v>
      </c>
      <c r="M15" s="54">
        <f t="shared" si="1"/>
        <v>52.74</v>
      </c>
      <c r="N15" s="54">
        <f t="shared" si="1"/>
        <v>54.19</v>
      </c>
      <c r="O15" s="54">
        <f t="shared" si="1"/>
        <v>53.64</v>
      </c>
      <c r="P15" s="54">
        <f>N15</f>
        <v>54.19</v>
      </c>
    </row>
    <row r="16" spans="1:20" ht="146.25" customHeight="1" x14ac:dyDescent="0.25">
      <c r="A16" s="19">
        <v>6</v>
      </c>
      <c r="B16" s="8" t="s">
        <v>70</v>
      </c>
      <c r="C16" s="2" t="s">
        <v>105</v>
      </c>
      <c r="D16" s="12" t="s">
        <v>69</v>
      </c>
      <c r="E16" s="2" t="s">
        <v>16</v>
      </c>
      <c r="F16" s="2" t="s">
        <v>17</v>
      </c>
      <c r="G16" s="2" t="s">
        <v>17</v>
      </c>
      <c r="H16" s="57">
        <f t="shared" ref="H16" si="2">H61</f>
        <v>45</v>
      </c>
      <c r="I16" s="4" t="s">
        <v>7</v>
      </c>
      <c r="J16" s="4" t="s">
        <v>7</v>
      </c>
      <c r="K16" s="4" t="s">
        <v>7</v>
      </c>
      <c r="L16" s="4" t="s">
        <v>7</v>
      </c>
      <c r="M16" s="4" t="s">
        <v>7</v>
      </c>
      <c r="N16" s="56" t="s">
        <v>7</v>
      </c>
      <c r="O16" s="56" t="s">
        <v>7</v>
      </c>
      <c r="P16" s="17">
        <f>H16</f>
        <v>45</v>
      </c>
    </row>
    <row r="17" spans="1:16" ht="78.75" x14ac:dyDescent="0.25">
      <c r="A17" s="19">
        <v>7</v>
      </c>
      <c r="B17" s="14" t="s">
        <v>65</v>
      </c>
      <c r="C17" s="2" t="s">
        <v>87</v>
      </c>
      <c r="D17" s="9" t="s">
        <v>30</v>
      </c>
      <c r="E17" s="2" t="s">
        <v>14</v>
      </c>
      <c r="F17" s="2" t="s">
        <v>17</v>
      </c>
      <c r="G17" s="2" t="s">
        <v>17</v>
      </c>
      <c r="H17" s="2">
        <v>100</v>
      </c>
      <c r="I17" s="10">
        <v>100</v>
      </c>
      <c r="J17" s="10">
        <v>100</v>
      </c>
      <c r="K17" s="10">
        <v>100</v>
      </c>
      <c r="L17" s="10">
        <v>100</v>
      </c>
      <c r="M17" s="10">
        <v>100</v>
      </c>
      <c r="N17" s="10">
        <v>100</v>
      </c>
      <c r="O17" s="10">
        <v>100</v>
      </c>
      <c r="P17" s="17">
        <f>L17</f>
        <v>100</v>
      </c>
    </row>
    <row r="18" spans="1:16" s="35" customFormat="1" ht="192.75" customHeight="1" x14ac:dyDescent="0.25">
      <c r="A18" s="2">
        <v>8</v>
      </c>
      <c r="B18" s="15" t="s">
        <v>64</v>
      </c>
      <c r="C18" s="2" t="s">
        <v>135</v>
      </c>
      <c r="D18" s="12" t="s">
        <v>31</v>
      </c>
      <c r="E18" s="2" t="str">
        <f>E75</f>
        <v>%</v>
      </c>
      <c r="F18" s="2" t="s">
        <v>17</v>
      </c>
      <c r="G18" s="2" t="s">
        <v>17</v>
      </c>
      <c r="H18" s="2">
        <f>H75</f>
        <v>100</v>
      </c>
      <c r="I18" s="2">
        <f>I75</f>
        <v>100</v>
      </c>
      <c r="J18" s="2">
        <f>J75</f>
        <v>100</v>
      </c>
      <c r="K18" s="2">
        <f>K75</f>
        <v>100</v>
      </c>
      <c r="L18" s="2">
        <v>100</v>
      </c>
      <c r="M18" s="2">
        <v>100</v>
      </c>
      <c r="N18" s="61">
        <v>100</v>
      </c>
      <c r="O18" s="61">
        <v>100</v>
      </c>
      <c r="P18" s="17">
        <f>L18</f>
        <v>100</v>
      </c>
    </row>
    <row r="19" spans="1:16" s="35" customFormat="1" ht="63" x14ac:dyDescent="0.25">
      <c r="A19" s="6">
        <v>9</v>
      </c>
      <c r="B19" s="16" t="s">
        <v>72</v>
      </c>
      <c r="C19" s="2" t="s">
        <v>71</v>
      </c>
      <c r="D19" s="12" t="s">
        <v>89</v>
      </c>
      <c r="E19" s="2" t="s">
        <v>14</v>
      </c>
      <c r="F19" s="2" t="s">
        <v>7</v>
      </c>
      <c r="G19" s="2" t="s">
        <v>7</v>
      </c>
      <c r="H19" s="54">
        <f>I19</f>
        <v>5.7</v>
      </c>
      <c r="I19" s="54">
        <v>5.7</v>
      </c>
      <c r="J19" s="54">
        <v>5.7</v>
      </c>
      <c r="K19" s="54">
        <v>5.7</v>
      </c>
      <c r="L19" s="54">
        <v>5.7</v>
      </c>
      <c r="M19" s="54">
        <v>5.7</v>
      </c>
      <c r="N19" s="54">
        <v>5.7</v>
      </c>
      <c r="O19" s="54">
        <v>5.7</v>
      </c>
      <c r="P19" s="54">
        <f>H19</f>
        <v>5.7</v>
      </c>
    </row>
    <row r="20" spans="1:16" ht="30" customHeight="1" x14ac:dyDescent="0.25">
      <c r="A20" s="19">
        <v>10</v>
      </c>
      <c r="B20" s="128" t="s">
        <v>13</v>
      </c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</row>
    <row r="21" spans="1:16" ht="212.25" customHeight="1" x14ac:dyDescent="0.25">
      <c r="A21" s="19">
        <v>11</v>
      </c>
      <c r="B21" s="8" t="s">
        <v>32</v>
      </c>
      <c r="C21" s="2" t="s">
        <v>106</v>
      </c>
      <c r="D21" s="12" t="s">
        <v>29</v>
      </c>
      <c r="E21" s="2" t="s">
        <v>14</v>
      </c>
      <c r="F21" s="2" t="str">
        <f t="shared" ref="F21:G21" si="3">F15</f>
        <v>x</v>
      </c>
      <c r="G21" s="1" t="str">
        <f t="shared" si="3"/>
        <v>x</v>
      </c>
      <c r="H21" s="54">
        <f>H15</f>
        <v>56.88</v>
      </c>
      <c r="I21" s="54">
        <f t="shared" ref="I21:O21" si="4">I15</f>
        <v>56.33</v>
      </c>
      <c r="J21" s="54">
        <f t="shared" si="4"/>
        <v>50.73</v>
      </c>
      <c r="K21" s="54">
        <f t="shared" si="4"/>
        <v>50.18</v>
      </c>
      <c r="L21" s="54">
        <f t="shared" si="4"/>
        <v>53.29</v>
      </c>
      <c r="M21" s="54">
        <f t="shared" si="4"/>
        <v>52.74</v>
      </c>
      <c r="N21" s="54">
        <f t="shared" si="4"/>
        <v>54.19</v>
      </c>
      <c r="O21" s="54">
        <f t="shared" si="4"/>
        <v>53.64</v>
      </c>
      <c r="P21" s="54">
        <f>P15</f>
        <v>54.19</v>
      </c>
    </row>
    <row r="22" spans="1:16" ht="198.75" customHeight="1" x14ac:dyDescent="0.25">
      <c r="A22" s="6">
        <v>12</v>
      </c>
      <c r="B22" s="8" t="s">
        <v>33</v>
      </c>
      <c r="C22" s="2" t="s">
        <v>106</v>
      </c>
      <c r="D22" s="5" t="s">
        <v>34</v>
      </c>
      <c r="E22" s="2" t="s">
        <v>8</v>
      </c>
      <c r="F22" s="2" t="s">
        <v>17</v>
      </c>
      <c r="G22" s="2" t="s">
        <v>17</v>
      </c>
      <c r="H22" s="4">
        <f>SUM(H23,H24,H25,H26,H27,)*6*1000+H37</f>
        <v>68493</v>
      </c>
      <c r="I22" s="56">
        <f>SUM(I23,I24,I25,I26,I27,)*6*1000+I37</f>
        <v>45000</v>
      </c>
      <c r="J22" s="56">
        <f>SUM(J23,J24,J25,J26,J27,J28,J29)*6*1000+J37</f>
        <v>55962</v>
      </c>
      <c r="K22" s="56">
        <f>SUM(K23,K24,K25,K26,K27,)*6*1000+K37</f>
        <v>23511</v>
      </c>
      <c r="L22" s="56">
        <f>SUM(L23,L24,L25,L26,L27,)*6*1000+L37</f>
        <v>18473.52</v>
      </c>
      <c r="M22" s="56">
        <f>SUM(M23,M24,M25,M26,M27,)*6*1000+M37</f>
        <v>6296.76</v>
      </c>
      <c r="N22" s="56">
        <f>SUM(N23,N24,N25,N26,N27,)*6*1000+N37</f>
        <v>81417.789999999994</v>
      </c>
      <c r="O22" s="56">
        <f>SUM(O23,O24,O25,O26,O27,)*6*1000+O37</f>
        <v>37768.894999999997</v>
      </c>
      <c r="P22" s="56">
        <f>H22+J22+L22+N22+1</f>
        <v>224347.31</v>
      </c>
    </row>
    <row r="23" spans="1:16" ht="78.75" x14ac:dyDescent="0.25">
      <c r="A23" s="43">
        <v>13</v>
      </c>
      <c r="B23" s="8" t="s">
        <v>73</v>
      </c>
      <c r="C23" s="64" t="s">
        <v>87</v>
      </c>
      <c r="D23" s="12" t="s">
        <v>100</v>
      </c>
      <c r="E23" s="3" t="s">
        <v>15</v>
      </c>
      <c r="F23" s="3" t="s">
        <v>17</v>
      </c>
      <c r="G23" s="41" t="s">
        <v>17</v>
      </c>
      <c r="H23" s="21">
        <v>0.14000000000000001</v>
      </c>
      <c r="I23" s="41" t="s">
        <v>7</v>
      </c>
      <c r="J23" s="64" t="s">
        <v>7</v>
      </c>
      <c r="K23" s="64" t="s">
        <v>7</v>
      </c>
      <c r="L23" s="64">
        <v>0.98</v>
      </c>
      <c r="M23" s="64" t="s">
        <v>7</v>
      </c>
      <c r="N23" s="64">
        <v>0.98</v>
      </c>
      <c r="O23" s="61" t="s">
        <v>7</v>
      </c>
      <c r="P23" s="1">
        <f>H23+L23+N23</f>
        <v>2.1</v>
      </c>
    </row>
    <row r="24" spans="1:16" ht="65.25" customHeight="1" x14ac:dyDescent="0.25">
      <c r="A24" s="43">
        <v>14</v>
      </c>
      <c r="B24" s="8" t="s">
        <v>93</v>
      </c>
      <c r="C24" s="41" t="s">
        <v>87</v>
      </c>
      <c r="D24" s="20" t="s">
        <v>91</v>
      </c>
      <c r="E24" s="3" t="s">
        <v>15</v>
      </c>
      <c r="F24" s="3" t="s">
        <v>7</v>
      </c>
      <c r="G24" s="41" t="s">
        <v>7</v>
      </c>
      <c r="H24" s="3">
        <v>0.38</v>
      </c>
      <c r="I24" s="41" t="s">
        <v>7</v>
      </c>
      <c r="J24" s="3" t="s">
        <v>7</v>
      </c>
      <c r="K24" s="41" t="s">
        <v>7</v>
      </c>
      <c r="L24" s="3" t="s">
        <v>7</v>
      </c>
      <c r="M24" s="41" t="s">
        <v>7</v>
      </c>
      <c r="N24" s="61" t="s">
        <v>7</v>
      </c>
      <c r="O24" s="61" t="s">
        <v>7</v>
      </c>
      <c r="P24" s="18">
        <f>H24</f>
        <v>0.38</v>
      </c>
    </row>
    <row r="25" spans="1:16" ht="63" x14ac:dyDescent="0.25">
      <c r="A25" s="43">
        <v>15</v>
      </c>
      <c r="B25" s="8" t="s">
        <v>94</v>
      </c>
      <c r="C25" s="41" t="s">
        <v>71</v>
      </c>
      <c r="D25" s="20" t="s">
        <v>91</v>
      </c>
      <c r="E25" s="3" t="s">
        <v>15</v>
      </c>
      <c r="F25" s="3" t="s">
        <v>7</v>
      </c>
      <c r="G25" s="41" t="s">
        <v>7</v>
      </c>
      <c r="H25" s="3">
        <v>0.22</v>
      </c>
      <c r="I25" s="41" t="s">
        <v>7</v>
      </c>
      <c r="J25" s="3" t="s">
        <v>7</v>
      </c>
      <c r="K25" s="41" t="s">
        <v>7</v>
      </c>
      <c r="L25" s="3" t="s">
        <v>7</v>
      </c>
      <c r="M25" s="41" t="s">
        <v>7</v>
      </c>
      <c r="N25" s="61" t="s">
        <v>7</v>
      </c>
      <c r="O25" s="61" t="s">
        <v>7</v>
      </c>
      <c r="P25" s="18">
        <f>H25</f>
        <v>0.22</v>
      </c>
    </row>
    <row r="26" spans="1:16" ht="63" x14ac:dyDescent="0.25">
      <c r="A26" s="43">
        <v>16</v>
      </c>
      <c r="B26" s="8" t="s">
        <v>90</v>
      </c>
      <c r="C26" s="41" t="s">
        <v>71</v>
      </c>
      <c r="D26" s="20" t="s">
        <v>91</v>
      </c>
      <c r="E26" s="3" t="s">
        <v>15</v>
      </c>
      <c r="F26" s="3" t="s">
        <v>7</v>
      </c>
      <c r="G26" s="41" t="s">
        <v>17</v>
      </c>
      <c r="H26" s="3">
        <v>0.43</v>
      </c>
      <c r="I26" s="41" t="s">
        <v>7</v>
      </c>
      <c r="J26" s="3" t="s">
        <v>7</v>
      </c>
      <c r="K26" s="41" t="s">
        <v>7</v>
      </c>
      <c r="L26" s="3" t="s">
        <v>7</v>
      </c>
      <c r="M26" s="41" t="s">
        <v>7</v>
      </c>
      <c r="N26" s="61" t="s">
        <v>7</v>
      </c>
      <c r="O26" s="61" t="s">
        <v>7</v>
      </c>
      <c r="P26" s="18">
        <f>H26</f>
        <v>0.43</v>
      </c>
    </row>
    <row r="27" spans="1:16" ht="61.5" customHeight="1" x14ac:dyDescent="0.25">
      <c r="A27" s="43">
        <v>17</v>
      </c>
      <c r="B27" s="8" t="s">
        <v>110</v>
      </c>
      <c r="C27" s="41" t="s">
        <v>71</v>
      </c>
      <c r="D27" s="20" t="s">
        <v>91</v>
      </c>
      <c r="E27" s="3" t="s">
        <v>15</v>
      </c>
      <c r="F27" s="3" t="s">
        <v>7</v>
      </c>
      <c r="G27" s="41" t="s">
        <v>7</v>
      </c>
      <c r="H27" s="3">
        <v>0.4</v>
      </c>
      <c r="I27" s="41" t="s">
        <v>7</v>
      </c>
      <c r="J27" s="3" t="s">
        <v>7</v>
      </c>
      <c r="K27" s="41" t="s">
        <v>7</v>
      </c>
      <c r="L27" s="3" t="s">
        <v>7</v>
      </c>
      <c r="M27" s="41" t="s">
        <v>7</v>
      </c>
      <c r="N27" s="61" t="s">
        <v>7</v>
      </c>
      <c r="O27" s="61" t="s">
        <v>7</v>
      </c>
      <c r="P27" s="18">
        <f>H27</f>
        <v>0.4</v>
      </c>
    </row>
    <row r="28" spans="1:16" ht="94.5" x14ac:dyDescent="0.25">
      <c r="A28" s="84">
        <v>18</v>
      </c>
      <c r="B28" s="8" t="s">
        <v>176</v>
      </c>
      <c r="C28" s="83" t="s">
        <v>71</v>
      </c>
      <c r="D28" s="20" t="s">
        <v>91</v>
      </c>
      <c r="E28" s="3" t="s">
        <v>15</v>
      </c>
      <c r="F28" s="3" t="s">
        <v>7</v>
      </c>
      <c r="G28" s="83" t="s">
        <v>7</v>
      </c>
      <c r="H28" s="3" t="s">
        <v>7</v>
      </c>
      <c r="I28" s="83" t="s">
        <v>7</v>
      </c>
      <c r="J28" s="3">
        <v>0.51500000000000001</v>
      </c>
      <c r="K28" s="83" t="s">
        <v>7</v>
      </c>
      <c r="L28" s="83" t="s">
        <v>7</v>
      </c>
      <c r="M28" s="83" t="s">
        <v>7</v>
      </c>
      <c r="N28" s="83" t="s">
        <v>7</v>
      </c>
      <c r="O28" s="83" t="s">
        <v>7</v>
      </c>
      <c r="P28" s="18">
        <f>J28</f>
        <v>0.51500000000000001</v>
      </c>
    </row>
    <row r="29" spans="1:16" ht="63" x14ac:dyDescent="0.25">
      <c r="A29" s="84">
        <v>19</v>
      </c>
      <c r="B29" s="8" t="s">
        <v>163</v>
      </c>
      <c r="C29" s="83" t="s">
        <v>71</v>
      </c>
      <c r="D29" s="20" t="s">
        <v>91</v>
      </c>
      <c r="E29" s="3" t="s">
        <v>15</v>
      </c>
      <c r="F29" s="3" t="s">
        <v>7</v>
      </c>
      <c r="G29" s="83" t="s">
        <v>7</v>
      </c>
      <c r="H29" s="3" t="s">
        <v>7</v>
      </c>
      <c r="I29" s="83" t="s">
        <v>7</v>
      </c>
      <c r="J29" s="3">
        <v>0.97499999999999998</v>
      </c>
      <c r="K29" s="83" t="s">
        <v>7</v>
      </c>
      <c r="L29" s="83" t="s">
        <v>7</v>
      </c>
      <c r="M29" s="83" t="s">
        <v>7</v>
      </c>
      <c r="N29" s="83" t="s">
        <v>7</v>
      </c>
      <c r="O29" s="83" t="s">
        <v>7</v>
      </c>
      <c r="P29" s="18">
        <f>J29</f>
        <v>0.97499999999999998</v>
      </c>
    </row>
    <row r="30" spans="1:16" ht="102" customHeight="1" x14ac:dyDescent="0.25">
      <c r="A30" s="43">
        <v>20</v>
      </c>
      <c r="B30" s="8" t="s">
        <v>164</v>
      </c>
      <c r="C30" s="41" t="s">
        <v>86</v>
      </c>
      <c r="D30" s="20" t="s">
        <v>98</v>
      </c>
      <c r="E30" s="41" t="s">
        <v>9</v>
      </c>
      <c r="F30" s="3" t="s">
        <v>17</v>
      </c>
      <c r="G30" s="41" t="s">
        <v>17</v>
      </c>
      <c r="H30" s="3">
        <v>1</v>
      </c>
      <c r="I30" s="41" t="s">
        <v>7</v>
      </c>
      <c r="J30" s="3" t="s">
        <v>7</v>
      </c>
      <c r="K30" s="41" t="s">
        <v>7</v>
      </c>
      <c r="L30" s="3" t="s">
        <v>7</v>
      </c>
      <c r="M30" s="41" t="s">
        <v>7</v>
      </c>
      <c r="N30" s="61" t="s">
        <v>7</v>
      </c>
      <c r="O30" s="61" t="s">
        <v>7</v>
      </c>
      <c r="P30" s="18">
        <v>1</v>
      </c>
    </row>
    <row r="31" spans="1:16" ht="51" customHeight="1" x14ac:dyDescent="0.25">
      <c r="A31" s="133">
        <v>21</v>
      </c>
      <c r="B31" s="130" t="s">
        <v>165</v>
      </c>
      <c r="C31" s="116" t="s">
        <v>71</v>
      </c>
      <c r="D31" s="20" t="s">
        <v>148</v>
      </c>
      <c r="E31" s="77" t="s">
        <v>122</v>
      </c>
      <c r="F31" s="3" t="s">
        <v>7</v>
      </c>
      <c r="G31" s="77" t="s">
        <v>7</v>
      </c>
      <c r="H31" s="3" t="s">
        <v>7</v>
      </c>
      <c r="I31" s="77" t="s">
        <v>7</v>
      </c>
      <c r="J31" s="3" t="s">
        <v>7</v>
      </c>
      <c r="K31" s="77" t="s">
        <v>7</v>
      </c>
      <c r="L31" s="3" t="s">
        <v>7</v>
      </c>
      <c r="M31" s="77" t="s">
        <v>7</v>
      </c>
      <c r="N31" s="77" t="s">
        <v>7</v>
      </c>
      <c r="O31" s="77" t="s">
        <v>7</v>
      </c>
      <c r="P31" s="18" t="s">
        <v>7</v>
      </c>
    </row>
    <row r="32" spans="1:16" ht="46.5" customHeight="1" x14ac:dyDescent="0.25">
      <c r="A32" s="134"/>
      <c r="B32" s="131"/>
      <c r="C32" s="119"/>
      <c r="D32" s="71" t="s">
        <v>143</v>
      </c>
      <c r="E32" s="64" t="s">
        <v>9</v>
      </c>
      <c r="F32" s="3" t="s">
        <v>7</v>
      </c>
      <c r="G32" s="49" t="s">
        <v>7</v>
      </c>
      <c r="H32" s="55" t="s">
        <v>7</v>
      </c>
      <c r="I32" s="49" t="s">
        <v>7</v>
      </c>
      <c r="J32" s="3" t="s">
        <v>7</v>
      </c>
      <c r="K32" s="49" t="s">
        <v>7</v>
      </c>
      <c r="L32" s="3">
        <v>2</v>
      </c>
      <c r="M32" s="49" t="s">
        <v>7</v>
      </c>
      <c r="N32" s="61" t="s">
        <v>7</v>
      </c>
      <c r="O32" s="61" t="s">
        <v>7</v>
      </c>
      <c r="P32" s="18">
        <f>L32</f>
        <v>2</v>
      </c>
    </row>
    <row r="33" spans="1:16" ht="54" customHeight="1" x14ac:dyDescent="0.25">
      <c r="A33" s="135"/>
      <c r="B33" s="132"/>
      <c r="C33" s="117"/>
      <c r="D33" s="72" t="s">
        <v>144</v>
      </c>
      <c r="E33" s="64" t="s">
        <v>9</v>
      </c>
      <c r="F33" s="3" t="s">
        <v>7</v>
      </c>
      <c r="G33" s="64" t="s">
        <v>7</v>
      </c>
      <c r="H33" s="64" t="s">
        <v>7</v>
      </c>
      <c r="I33" s="64" t="s">
        <v>7</v>
      </c>
      <c r="J33" s="3">
        <v>1</v>
      </c>
      <c r="K33" s="64" t="s">
        <v>7</v>
      </c>
      <c r="L33" s="3" t="s">
        <v>7</v>
      </c>
      <c r="M33" s="64" t="s">
        <v>7</v>
      </c>
      <c r="N33" s="64" t="s">
        <v>7</v>
      </c>
      <c r="O33" s="64" t="s">
        <v>7</v>
      </c>
      <c r="P33" s="18">
        <f>J33</f>
        <v>1</v>
      </c>
    </row>
    <row r="34" spans="1:16" s="36" customFormat="1" ht="121.5" customHeight="1" x14ac:dyDescent="0.25">
      <c r="A34" s="43">
        <v>22</v>
      </c>
      <c r="B34" s="42" t="s">
        <v>166</v>
      </c>
      <c r="C34" s="41" t="s">
        <v>86</v>
      </c>
      <c r="D34" s="5" t="s">
        <v>85</v>
      </c>
      <c r="E34" s="41" t="s">
        <v>16</v>
      </c>
      <c r="F34" s="41" t="s">
        <v>17</v>
      </c>
      <c r="G34" s="41" t="s">
        <v>17</v>
      </c>
      <c r="H34" s="17">
        <v>1</v>
      </c>
      <c r="I34" s="4" t="s">
        <v>7</v>
      </c>
      <c r="J34" s="4" t="s">
        <v>7</v>
      </c>
      <c r="K34" s="4" t="s">
        <v>7</v>
      </c>
      <c r="L34" s="4" t="s">
        <v>7</v>
      </c>
      <c r="M34" s="4" t="s">
        <v>7</v>
      </c>
      <c r="N34" s="56" t="s">
        <v>7</v>
      </c>
      <c r="O34" s="56" t="s">
        <v>7</v>
      </c>
      <c r="P34" s="57">
        <f>H34</f>
        <v>1</v>
      </c>
    </row>
    <row r="35" spans="1:16" s="36" customFormat="1" ht="132.75" customHeight="1" x14ac:dyDescent="0.25">
      <c r="A35" s="41">
        <v>23</v>
      </c>
      <c r="B35" s="81" t="s">
        <v>167</v>
      </c>
      <c r="C35" s="41" t="s">
        <v>95</v>
      </c>
      <c r="D35" s="5" t="s">
        <v>84</v>
      </c>
      <c r="E35" s="41" t="s">
        <v>9</v>
      </c>
      <c r="F35" s="41" t="s">
        <v>17</v>
      </c>
      <c r="G35" s="41" t="s">
        <v>17</v>
      </c>
      <c r="H35" s="41">
        <v>3</v>
      </c>
      <c r="I35" s="41" t="s">
        <v>7</v>
      </c>
      <c r="J35" s="41" t="s">
        <v>7</v>
      </c>
      <c r="K35" s="41" t="s">
        <v>7</v>
      </c>
      <c r="L35" s="41" t="s">
        <v>7</v>
      </c>
      <c r="M35" s="41" t="s">
        <v>7</v>
      </c>
      <c r="N35" s="61" t="s">
        <v>7</v>
      </c>
      <c r="O35" s="61" t="s">
        <v>7</v>
      </c>
      <c r="P35" s="17">
        <f>H35</f>
        <v>3</v>
      </c>
    </row>
    <row r="36" spans="1:16" s="36" customFormat="1" ht="133.5" customHeight="1" x14ac:dyDescent="0.25">
      <c r="A36" s="41">
        <v>24</v>
      </c>
      <c r="B36" s="41" t="s">
        <v>168</v>
      </c>
      <c r="C36" s="41" t="s">
        <v>107</v>
      </c>
      <c r="D36" s="5" t="s">
        <v>85</v>
      </c>
      <c r="E36" s="41" t="s">
        <v>99</v>
      </c>
      <c r="F36" s="41" t="s">
        <v>7</v>
      </c>
      <c r="G36" s="41" t="s">
        <v>7</v>
      </c>
      <c r="H36" s="4">
        <v>1</v>
      </c>
      <c r="I36" s="4" t="s">
        <v>7</v>
      </c>
      <c r="J36" s="4" t="s">
        <v>7</v>
      </c>
      <c r="K36" s="4" t="s">
        <v>7</v>
      </c>
      <c r="L36" s="4" t="s">
        <v>7</v>
      </c>
      <c r="M36" s="4" t="s">
        <v>7</v>
      </c>
      <c r="N36" s="56" t="s">
        <v>7</v>
      </c>
      <c r="O36" s="56" t="s">
        <v>7</v>
      </c>
      <c r="P36" s="56">
        <f>H36</f>
        <v>1</v>
      </c>
    </row>
    <row r="37" spans="1:16" s="36" customFormat="1" ht="42" customHeight="1" x14ac:dyDescent="0.25">
      <c r="A37" s="116">
        <v>25</v>
      </c>
      <c r="B37" s="116" t="s">
        <v>169</v>
      </c>
      <c r="C37" s="116" t="s">
        <v>108</v>
      </c>
      <c r="D37" s="5" t="s">
        <v>83</v>
      </c>
      <c r="E37" s="41" t="s">
        <v>8</v>
      </c>
      <c r="F37" s="41" t="s">
        <v>17</v>
      </c>
      <c r="G37" s="41" t="s">
        <v>17</v>
      </c>
      <c r="H37" s="56">
        <v>59073</v>
      </c>
      <c r="I37" s="56">
        <v>45000</v>
      </c>
      <c r="J37" s="95">
        <f>47022</f>
        <v>47022</v>
      </c>
      <c r="K37" s="56">
        <f>J37/2</f>
        <v>23511</v>
      </c>
      <c r="L37" s="56">
        <v>12593.52</v>
      </c>
      <c r="M37" s="56">
        <f>L37/2</f>
        <v>6296.76</v>
      </c>
      <c r="N37" s="56">
        <v>75537.789999999994</v>
      </c>
      <c r="O37" s="56">
        <f>N37/2</f>
        <v>37768.894999999997</v>
      </c>
      <c r="P37" s="56">
        <f>H37+J37+L37+N37</f>
        <v>194226.31</v>
      </c>
    </row>
    <row r="38" spans="1:16" s="36" customFormat="1" ht="47.25" x14ac:dyDescent="0.25">
      <c r="A38" s="119"/>
      <c r="B38" s="119"/>
      <c r="C38" s="119"/>
      <c r="D38" s="5" t="s">
        <v>35</v>
      </c>
      <c r="E38" s="41" t="s">
        <v>9</v>
      </c>
      <c r="F38" s="41" t="s">
        <v>17</v>
      </c>
      <c r="G38" s="41" t="s">
        <v>17</v>
      </c>
      <c r="H38" s="56">
        <v>916</v>
      </c>
      <c r="I38" s="56">
        <v>916</v>
      </c>
      <c r="J38" s="95">
        <v>3105</v>
      </c>
      <c r="K38" s="56">
        <f>J38/2</f>
        <v>1552.5</v>
      </c>
      <c r="L38" s="56">
        <v>5000</v>
      </c>
      <c r="M38" s="56">
        <f>L38/2</f>
        <v>2500</v>
      </c>
      <c r="N38" s="56">
        <v>5000</v>
      </c>
      <c r="O38" s="56">
        <f>N38/2</f>
        <v>2500</v>
      </c>
      <c r="P38" s="18">
        <f>H38+J38+L38+N38</f>
        <v>14021</v>
      </c>
    </row>
    <row r="39" spans="1:16" s="36" customFormat="1" ht="43.5" customHeight="1" x14ac:dyDescent="0.25">
      <c r="A39" s="119"/>
      <c r="B39" s="119"/>
      <c r="C39" s="119"/>
      <c r="D39" s="5" t="s">
        <v>36</v>
      </c>
      <c r="E39" s="41" t="s">
        <v>8</v>
      </c>
      <c r="F39" s="41" t="s">
        <v>17</v>
      </c>
      <c r="G39" s="41" t="s">
        <v>17</v>
      </c>
      <c r="H39" s="56">
        <v>8846</v>
      </c>
      <c r="I39" s="56">
        <v>4423</v>
      </c>
      <c r="J39" s="95">
        <v>13036.95</v>
      </c>
      <c r="K39" s="56">
        <f>J39/2</f>
        <v>6518.4750000000004</v>
      </c>
      <c r="L39" s="56">
        <v>12000</v>
      </c>
      <c r="M39" s="56">
        <f>L39/2</f>
        <v>6000</v>
      </c>
      <c r="N39" s="56">
        <v>12000</v>
      </c>
      <c r="O39" s="56">
        <f>N39/2</f>
        <v>6000</v>
      </c>
      <c r="P39" s="56">
        <f>H39+J39+L39+N39</f>
        <v>45882.95</v>
      </c>
    </row>
    <row r="40" spans="1:16" s="36" customFormat="1" ht="43.5" customHeight="1" x14ac:dyDescent="0.25">
      <c r="A40" s="117"/>
      <c r="B40" s="117"/>
      <c r="C40" s="117"/>
      <c r="D40" s="5" t="s">
        <v>116</v>
      </c>
      <c r="E40" s="41" t="s">
        <v>9</v>
      </c>
      <c r="F40" s="41" t="s">
        <v>17</v>
      </c>
      <c r="G40" s="41" t="s">
        <v>17</v>
      </c>
      <c r="H40" s="56">
        <v>175</v>
      </c>
      <c r="I40" s="56">
        <v>0</v>
      </c>
      <c r="J40" s="95">
        <v>501</v>
      </c>
      <c r="K40" s="56">
        <f>J40/2</f>
        <v>250.5</v>
      </c>
      <c r="L40" s="56">
        <v>238</v>
      </c>
      <c r="M40" s="56">
        <f>L40/2</f>
        <v>119</v>
      </c>
      <c r="N40" s="56">
        <v>238</v>
      </c>
      <c r="O40" s="56">
        <f>N40/2</f>
        <v>119</v>
      </c>
      <c r="P40" s="56">
        <f>H40+J40+L40+N40</f>
        <v>1152</v>
      </c>
    </row>
    <row r="41" spans="1:16" s="36" customFormat="1" ht="57" customHeight="1" x14ac:dyDescent="0.25">
      <c r="A41" s="116">
        <v>26</v>
      </c>
      <c r="B41" s="116" t="s">
        <v>170</v>
      </c>
      <c r="C41" s="116" t="s">
        <v>147</v>
      </c>
      <c r="D41" s="5" t="s">
        <v>146</v>
      </c>
      <c r="E41" s="73" t="s">
        <v>9</v>
      </c>
      <c r="F41" s="73" t="s">
        <v>7</v>
      </c>
      <c r="G41" s="73" t="s">
        <v>7</v>
      </c>
      <c r="H41" s="73">
        <v>172</v>
      </c>
      <c r="I41" s="73">
        <v>172</v>
      </c>
      <c r="J41" s="73">
        <v>172</v>
      </c>
      <c r="K41" s="73">
        <v>172</v>
      </c>
      <c r="L41" s="73">
        <v>172</v>
      </c>
      <c r="M41" s="73">
        <v>172</v>
      </c>
      <c r="N41" s="73">
        <v>172</v>
      </c>
      <c r="O41" s="73">
        <v>172</v>
      </c>
      <c r="P41" s="73">
        <v>172</v>
      </c>
    </row>
    <row r="42" spans="1:16" s="36" customFormat="1" ht="83.25" customHeight="1" x14ac:dyDescent="0.25">
      <c r="A42" s="119"/>
      <c r="B42" s="119"/>
      <c r="C42" s="119"/>
      <c r="D42" s="5" t="s">
        <v>78</v>
      </c>
      <c r="E42" s="2" t="s">
        <v>9</v>
      </c>
      <c r="F42" s="2" t="s">
        <v>7</v>
      </c>
      <c r="G42" s="2" t="s">
        <v>7</v>
      </c>
      <c r="H42" s="56">
        <v>2084</v>
      </c>
      <c r="I42" s="56">
        <v>1040</v>
      </c>
      <c r="J42" s="56" t="s">
        <v>7</v>
      </c>
      <c r="K42" s="56" t="s">
        <v>7</v>
      </c>
      <c r="L42" s="56" t="s">
        <v>7</v>
      </c>
      <c r="M42" s="56" t="s">
        <v>7</v>
      </c>
      <c r="N42" s="56" t="str">
        <f t="shared" ref="N42:O42" si="5">L42</f>
        <v>х</v>
      </c>
      <c r="O42" s="56" t="str">
        <f t="shared" si="5"/>
        <v>х</v>
      </c>
      <c r="P42" s="56">
        <v>2084</v>
      </c>
    </row>
    <row r="43" spans="1:16" s="36" customFormat="1" ht="54.75" customHeight="1" x14ac:dyDescent="0.25">
      <c r="A43" s="119"/>
      <c r="B43" s="119"/>
      <c r="C43" s="119"/>
      <c r="D43" s="5" t="s">
        <v>79</v>
      </c>
      <c r="E43" s="2" t="s">
        <v>8</v>
      </c>
      <c r="F43" s="2" t="s">
        <v>7</v>
      </c>
      <c r="G43" s="2" t="s">
        <v>7</v>
      </c>
      <c r="H43" s="56">
        <v>20000</v>
      </c>
      <c r="I43" s="56">
        <v>10000</v>
      </c>
      <c r="J43" s="56" t="s">
        <v>7</v>
      </c>
      <c r="K43" s="56" t="s">
        <v>7</v>
      </c>
      <c r="L43" s="56" t="s">
        <v>7</v>
      </c>
      <c r="M43" s="56" t="s">
        <v>7</v>
      </c>
      <c r="N43" s="56" t="s">
        <v>7</v>
      </c>
      <c r="O43" s="56" t="str">
        <f t="shared" ref="O43" si="6">M43</f>
        <v>х</v>
      </c>
      <c r="P43" s="56">
        <f>H43</f>
        <v>20000</v>
      </c>
    </row>
    <row r="44" spans="1:16" s="36" customFormat="1" ht="47.25" x14ac:dyDescent="0.25">
      <c r="A44" s="119"/>
      <c r="B44" s="119"/>
      <c r="C44" s="119"/>
      <c r="D44" s="5" t="s">
        <v>80</v>
      </c>
      <c r="E44" s="2" t="s">
        <v>10</v>
      </c>
      <c r="F44" s="2" t="s">
        <v>7</v>
      </c>
      <c r="G44" s="2" t="s">
        <v>7</v>
      </c>
      <c r="H44" s="77">
        <v>100</v>
      </c>
      <c r="I44" s="77">
        <v>50</v>
      </c>
      <c r="J44" s="78" t="s">
        <v>7</v>
      </c>
      <c r="K44" s="78" t="s">
        <v>7</v>
      </c>
      <c r="L44" s="78" t="s">
        <v>7</v>
      </c>
      <c r="M44" s="78" t="s">
        <v>7</v>
      </c>
      <c r="N44" s="78" t="s">
        <v>7</v>
      </c>
      <c r="O44" s="78" t="s">
        <v>7</v>
      </c>
      <c r="P44" s="56">
        <f>H44</f>
        <v>100</v>
      </c>
    </row>
    <row r="45" spans="1:16" s="36" customFormat="1" ht="72" customHeight="1" x14ac:dyDescent="0.25">
      <c r="A45" s="119"/>
      <c r="B45" s="119"/>
      <c r="C45" s="119"/>
      <c r="D45" s="5" t="s">
        <v>149</v>
      </c>
      <c r="E45" s="78" t="s">
        <v>8</v>
      </c>
      <c r="F45" s="78" t="s">
        <v>7</v>
      </c>
      <c r="G45" s="78" t="s">
        <v>7</v>
      </c>
      <c r="H45" s="78" t="s">
        <v>7</v>
      </c>
      <c r="I45" s="78" t="s">
        <v>7</v>
      </c>
      <c r="J45" s="56">
        <v>8000</v>
      </c>
      <c r="K45" s="56">
        <f>J45/2</f>
        <v>4000</v>
      </c>
      <c r="L45" s="56">
        <v>8000</v>
      </c>
      <c r="M45" s="56">
        <f>L45/2</f>
        <v>4000</v>
      </c>
      <c r="N45" s="56">
        <v>8000</v>
      </c>
      <c r="O45" s="56">
        <f>N45/2</f>
        <v>4000</v>
      </c>
      <c r="P45" s="56">
        <f>J45+L45+N45</f>
        <v>24000</v>
      </c>
    </row>
    <row r="46" spans="1:16" s="36" customFormat="1" ht="56.25" customHeight="1" x14ac:dyDescent="0.25">
      <c r="A46" s="119"/>
      <c r="B46" s="119"/>
      <c r="C46" s="119"/>
      <c r="D46" s="5" t="s">
        <v>150</v>
      </c>
      <c r="E46" s="78" t="s">
        <v>9</v>
      </c>
      <c r="F46" s="78" t="s">
        <v>7</v>
      </c>
      <c r="G46" s="78" t="s">
        <v>7</v>
      </c>
      <c r="H46" s="78" t="s">
        <v>7</v>
      </c>
      <c r="I46" s="78" t="s">
        <v>7</v>
      </c>
      <c r="J46" s="56">
        <v>2100</v>
      </c>
      <c r="K46" s="56">
        <f>J46/2</f>
        <v>1050</v>
      </c>
      <c r="L46" s="56">
        <v>2100</v>
      </c>
      <c r="M46" s="56">
        <f>L46/2</f>
        <v>1050</v>
      </c>
      <c r="N46" s="56">
        <v>2100</v>
      </c>
      <c r="O46" s="56">
        <f>N46/2</f>
        <v>1050</v>
      </c>
      <c r="P46" s="56">
        <f>J46+L46+N46</f>
        <v>6300</v>
      </c>
    </row>
    <row r="47" spans="1:16" s="36" customFormat="1" ht="47.25" x14ac:dyDescent="0.25">
      <c r="A47" s="119"/>
      <c r="B47" s="119"/>
      <c r="C47" s="119"/>
      <c r="D47" s="5" t="s">
        <v>160</v>
      </c>
      <c r="E47" s="78" t="s">
        <v>9</v>
      </c>
      <c r="F47" s="78" t="s">
        <v>7</v>
      </c>
      <c r="G47" s="78" t="s">
        <v>7</v>
      </c>
      <c r="H47" s="78" t="s">
        <v>7</v>
      </c>
      <c r="I47" s="78" t="s">
        <v>7</v>
      </c>
      <c r="J47" s="56">
        <v>450</v>
      </c>
      <c r="K47" s="56">
        <f>J47/2</f>
        <v>225</v>
      </c>
      <c r="L47" s="56">
        <v>450</v>
      </c>
      <c r="M47" s="56">
        <f>L47/2</f>
        <v>225</v>
      </c>
      <c r="N47" s="56">
        <v>450</v>
      </c>
      <c r="O47" s="56">
        <f>N47/2</f>
        <v>225</v>
      </c>
      <c r="P47" s="56">
        <f>J47+L47+N47</f>
        <v>1350</v>
      </c>
    </row>
    <row r="48" spans="1:16" s="36" customFormat="1" ht="51" customHeight="1" x14ac:dyDescent="0.25">
      <c r="A48" s="119"/>
      <c r="B48" s="119"/>
      <c r="C48" s="119"/>
      <c r="D48" s="5" t="s">
        <v>151</v>
      </c>
      <c r="E48" s="2" t="s">
        <v>9</v>
      </c>
      <c r="F48" s="2" t="s">
        <v>7</v>
      </c>
      <c r="G48" s="2" t="s">
        <v>7</v>
      </c>
      <c r="H48" s="73">
        <v>45</v>
      </c>
      <c r="I48" s="73">
        <v>45</v>
      </c>
      <c r="J48" s="73">
        <v>45</v>
      </c>
      <c r="K48" s="73">
        <v>45</v>
      </c>
      <c r="L48" s="73">
        <v>45</v>
      </c>
      <c r="M48" s="73">
        <v>45</v>
      </c>
      <c r="N48" s="73">
        <v>45</v>
      </c>
      <c r="O48" s="73">
        <v>45</v>
      </c>
      <c r="P48" s="57">
        <v>45</v>
      </c>
    </row>
    <row r="49" spans="1:16" s="36" customFormat="1" ht="39.75" customHeight="1" x14ac:dyDescent="0.25">
      <c r="A49" s="119"/>
      <c r="B49" s="119"/>
      <c r="C49" s="119"/>
      <c r="D49" s="5" t="s">
        <v>152</v>
      </c>
      <c r="E49" s="2" t="s">
        <v>9</v>
      </c>
      <c r="F49" s="2" t="s">
        <v>7</v>
      </c>
      <c r="G49" s="2" t="s">
        <v>7</v>
      </c>
      <c r="H49" s="73">
        <v>22</v>
      </c>
      <c r="I49" s="73">
        <v>22</v>
      </c>
      <c r="J49" s="73">
        <v>22</v>
      </c>
      <c r="K49" s="73">
        <v>22</v>
      </c>
      <c r="L49" s="73">
        <v>22</v>
      </c>
      <c r="M49" s="73">
        <v>22</v>
      </c>
      <c r="N49" s="73">
        <v>22</v>
      </c>
      <c r="O49" s="73">
        <v>22</v>
      </c>
      <c r="P49" s="57">
        <v>22</v>
      </c>
    </row>
    <row r="50" spans="1:16" s="36" customFormat="1" ht="94.5" x14ac:dyDescent="0.25">
      <c r="A50" s="119"/>
      <c r="B50" s="119"/>
      <c r="C50" s="119"/>
      <c r="D50" s="5" t="s">
        <v>153</v>
      </c>
      <c r="E50" s="2" t="s">
        <v>81</v>
      </c>
      <c r="F50" s="2" t="s">
        <v>7</v>
      </c>
      <c r="G50" s="2" t="s">
        <v>7</v>
      </c>
      <c r="H50" s="4">
        <v>259000</v>
      </c>
      <c r="I50" s="4">
        <v>120000</v>
      </c>
      <c r="J50" s="11">
        <v>179942.65</v>
      </c>
      <c r="K50" s="11">
        <v>80495.53</v>
      </c>
      <c r="L50" s="11">
        <v>191043.65</v>
      </c>
      <c r="M50" s="11">
        <v>85461.45</v>
      </c>
      <c r="N50" s="11">
        <v>191043.65</v>
      </c>
      <c r="O50" s="11">
        <v>85461.45</v>
      </c>
      <c r="P50" s="11">
        <f>H50+J50+L50+N50</f>
        <v>821029.95000000007</v>
      </c>
    </row>
    <row r="51" spans="1:16" s="36" customFormat="1" ht="47.25" x14ac:dyDescent="0.25">
      <c r="A51" s="119"/>
      <c r="B51" s="119"/>
      <c r="C51" s="119"/>
      <c r="D51" s="12" t="s">
        <v>154</v>
      </c>
      <c r="E51" s="85" t="s">
        <v>81</v>
      </c>
      <c r="F51" s="85" t="s">
        <v>7</v>
      </c>
      <c r="G51" s="85" t="s">
        <v>7</v>
      </c>
      <c r="H51" s="11">
        <v>58143.37</v>
      </c>
      <c r="I51" s="11">
        <v>41337.370000000003</v>
      </c>
      <c r="J51" s="11">
        <v>40990.620000000003</v>
      </c>
      <c r="K51" s="11">
        <v>21169.38</v>
      </c>
      <c r="L51" s="11">
        <v>40990.620000000003</v>
      </c>
      <c r="M51" s="11">
        <v>21169.38</v>
      </c>
      <c r="N51" s="11">
        <v>40990.620000000003</v>
      </c>
      <c r="O51" s="11">
        <v>21169.38</v>
      </c>
      <c r="P51" s="11">
        <f>H51+J51+L51+N51</f>
        <v>181115.23</v>
      </c>
    </row>
    <row r="52" spans="1:16" s="36" customFormat="1" ht="47.25" x14ac:dyDescent="0.25">
      <c r="A52" s="119"/>
      <c r="B52" s="119"/>
      <c r="C52" s="119"/>
      <c r="D52" s="12" t="s">
        <v>161</v>
      </c>
      <c r="E52" s="85" t="s">
        <v>81</v>
      </c>
      <c r="F52" s="85" t="s">
        <v>7</v>
      </c>
      <c r="G52" s="85" t="s">
        <v>7</v>
      </c>
      <c r="H52" s="11">
        <v>13071.02</v>
      </c>
      <c r="I52" s="11">
        <v>7553.26</v>
      </c>
      <c r="J52" s="11" t="s">
        <v>7</v>
      </c>
      <c r="K52" s="56" t="s">
        <v>7</v>
      </c>
      <c r="L52" s="11" t="s">
        <v>7</v>
      </c>
      <c r="M52" s="56" t="s">
        <v>7</v>
      </c>
      <c r="N52" s="11" t="s">
        <v>7</v>
      </c>
      <c r="O52" s="56" t="s">
        <v>7</v>
      </c>
      <c r="P52" s="11">
        <f>H52</f>
        <v>13071.02</v>
      </c>
    </row>
    <row r="53" spans="1:16" s="36" customFormat="1" ht="31.5" x14ac:dyDescent="0.25">
      <c r="A53" s="119"/>
      <c r="B53" s="119"/>
      <c r="C53" s="119"/>
      <c r="D53" s="12" t="s">
        <v>155</v>
      </c>
      <c r="E53" s="85" t="s">
        <v>81</v>
      </c>
      <c r="F53" s="85" t="s">
        <v>7</v>
      </c>
      <c r="G53" s="85" t="s">
        <v>7</v>
      </c>
      <c r="H53" s="11">
        <v>43791.08</v>
      </c>
      <c r="I53" s="11">
        <v>30593.31</v>
      </c>
      <c r="J53" s="11" t="s">
        <v>7</v>
      </c>
      <c r="K53" s="56" t="s">
        <v>7</v>
      </c>
      <c r="L53" s="11" t="s">
        <v>7</v>
      </c>
      <c r="M53" s="56" t="s">
        <v>7</v>
      </c>
      <c r="N53" s="11" t="s">
        <v>7</v>
      </c>
      <c r="O53" s="56" t="s">
        <v>7</v>
      </c>
      <c r="P53" s="11">
        <v>43791</v>
      </c>
    </row>
    <row r="54" spans="1:16" s="36" customFormat="1" ht="47.25" x14ac:dyDescent="0.25">
      <c r="A54" s="119"/>
      <c r="B54" s="119"/>
      <c r="C54" s="119"/>
      <c r="D54" s="12" t="s">
        <v>156</v>
      </c>
      <c r="E54" s="85" t="s">
        <v>12</v>
      </c>
      <c r="F54" s="85" t="s">
        <v>7</v>
      </c>
      <c r="G54" s="85" t="s">
        <v>7</v>
      </c>
      <c r="H54" s="11">
        <v>53409.08</v>
      </c>
      <c r="I54" s="11">
        <v>28949.3</v>
      </c>
      <c r="J54" s="11">
        <v>23023.599999999999</v>
      </c>
      <c r="K54" s="11">
        <v>19023.599999999999</v>
      </c>
      <c r="L54" s="11">
        <v>23023.599999999999</v>
      </c>
      <c r="M54" s="11">
        <v>19023.599999999999</v>
      </c>
      <c r="N54" s="11">
        <v>23023.599999999999</v>
      </c>
      <c r="O54" s="11">
        <v>19023.599999999999</v>
      </c>
      <c r="P54" s="11">
        <f>H54+J54+L54+N54</f>
        <v>122479.88</v>
      </c>
    </row>
    <row r="55" spans="1:16" s="36" customFormat="1" ht="108.75" customHeight="1" x14ac:dyDescent="0.25">
      <c r="A55" s="119"/>
      <c r="B55" s="119"/>
      <c r="C55" s="119"/>
      <c r="D55" s="12" t="s">
        <v>157</v>
      </c>
      <c r="E55" s="2" t="s">
        <v>11</v>
      </c>
      <c r="F55" s="2" t="s">
        <v>7</v>
      </c>
      <c r="G55" s="2" t="s">
        <v>7</v>
      </c>
      <c r="H55" s="56" t="s">
        <v>7</v>
      </c>
      <c r="I55" s="56" t="s">
        <v>7</v>
      </c>
      <c r="J55" s="11">
        <v>2990.98</v>
      </c>
      <c r="K55" s="11">
        <v>1490.98</v>
      </c>
      <c r="L55" s="11">
        <v>2990.98</v>
      </c>
      <c r="M55" s="11">
        <v>1490.98</v>
      </c>
      <c r="N55" s="11">
        <v>2990.98</v>
      </c>
      <c r="O55" s="11">
        <v>1490.98</v>
      </c>
      <c r="P55" s="11">
        <f>J55+L55+N55</f>
        <v>8972.94</v>
      </c>
    </row>
    <row r="56" spans="1:16" s="36" customFormat="1" ht="78.75" x14ac:dyDescent="0.25">
      <c r="A56" s="119"/>
      <c r="B56" s="119"/>
      <c r="C56" s="119"/>
      <c r="D56" s="12" t="s">
        <v>158</v>
      </c>
      <c r="E56" s="78" t="s">
        <v>11</v>
      </c>
      <c r="F56" s="78" t="s">
        <v>7</v>
      </c>
      <c r="G56" s="78" t="s">
        <v>7</v>
      </c>
      <c r="H56" s="56" t="s">
        <v>7</v>
      </c>
      <c r="I56" s="56" t="s">
        <v>7</v>
      </c>
      <c r="J56" s="11">
        <v>118167.37</v>
      </c>
      <c r="K56" s="11">
        <v>57402.79</v>
      </c>
      <c r="L56" s="11">
        <v>122072.62</v>
      </c>
      <c r="M56" s="11">
        <v>61036.31</v>
      </c>
      <c r="N56" s="11">
        <v>122072.62</v>
      </c>
      <c r="O56" s="11">
        <v>61036.31</v>
      </c>
      <c r="P56" s="11">
        <f>J56+L56+N56</f>
        <v>362312.61</v>
      </c>
    </row>
    <row r="57" spans="1:16" s="36" customFormat="1" ht="54.75" customHeight="1" x14ac:dyDescent="0.25">
      <c r="A57" s="117"/>
      <c r="B57" s="117"/>
      <c r="C57" s="117"/>
      <c r="D57" s="12" t="s">
        <v>159</v>
      </c>
      <c r="E57" s="78" t="s">
        <v>11</v>
      </c>
      <c r="F57" s="78" t="s">
        <v>7</v>
      </c>
      <c r="G57" s="78" t="s">
        <v>7</v>
      </c>
      <c r="H57" s="56" t="s">
        <v>7</v>
      </c>
      <c r="I57" s="56" t="s">
        <v>7</v>
      </c>
      <c r="J57" s="11">
        <v>204516.91</v>
      </c>
      <c r="K57" s="11">
        <v>101857.53</v>
      </c>
      <c r="L57" s="11">
        <v>206966.79</v>
      </c>
      <c r="M57" s="11">
        <v>103483.39</v>
      </c>
      <c r="N57" s="11">
        <v>206966.79</v>
      </c>
      <c r="O57" s="11">
        <v>103483.39</v>
      </c>
      <c r="P57" s="11">
        <f>J57+L57+N57</f>
        <v>618450.49</v>
      </c>
    </row>
    <row r="58" spans="1:16" s="36" customFormat="1" ht="63" customHeight="1" x14ac:dyDescent="0.25">
      <c r="A58" s="61">
        <v>27</v>
      </c>
      <c r="B58" s="61" t="s">
        <v>171</v>
      </c>
      <c r="C58" s="61" t="s">
        <v>113</v>
      </c>
      <c r="D58" s="5" t="s">
        <v>129</v>
      </c>
      <c r="E58" s="61" t="s">
        <v>15</v>
      </c>
      <c r="F58" s="61" t="s">
        <v>7</v>
      </c>
      <c r="G58" s="61" t="s">
        <v>7</v>
      </c>
      <c r="H58" s="11" t="s">
        <v>7</v>
      </c>
      <c r="I58" s="11" t="s">
        <v>7</v>
      </c>
      <c r="J58" s="95">
        <v>264</v>
      </c>
      <c r="K58" s="11" t="s">
        <v>7</v>
      </c>
      <c r="L58" s="11" t="s">
        <v>7</v>
      </c>
      <c r="M58" s="11" t="s">
        <v>7</v>
      </c>
      <c r="N58" s="11" t="s">
        <v>7</v>
      </c>
      <c r="O58" s="11" t="s">
        <v>7</v>
      </c>
      <c r="P58" s="56">
        <f>J58</f>
        <v>264</v>
      </c>
    </row>
    <row r="59" spans="1:16" s="36" customFormat="1" ht="63" x14ac:dyDescent="0.25">
      <c r="A59" s="64">
        <v>28</v>
      </c>
      <c r="B59" s="86" t="s">
        <v>172</v>
      </c>
      <c r="C59" s="64" t="s">
        <v>71</v>
      </c>
      <c r="D59" s="12" t="s">
        <v>138</v>
      </c>
      <c r="E59" s="64" t="s">
        <v>99</v>
      </c>
      <c r="F59" s="64" t="s">
        <v>7</v>
      </c>
      <c r="G59" s="64" t="s">
        <v>7</v>
      </c>
      <c r="H59" s="11" t="s">
        <v>7</v>
      </c>
      <c r="I59" s="11" t="s">
        <v>7</v>
      </c>
      <c r="J59" s="95">
        <v>1</v>
      </c>
      <c r="K59" s="11" t="s">
        <v>7</v>
      </c>
      <c r="L59" s="11" t="s">
        <v>7</v>
      </c>
      <c r="M59" s="11" t="s">
        <v>7</v>
      </c>
      <c r="N59" s="11" t="s">
        <v>7</v>
      </c>
      <c r="O59" s="11" t="s">
        <v>7</v>
      </c>
      <c r="P59" s="56">
        <f>J59</f>
        <v>1</v>
      </c>
    </row>
    <row r="60" spans="1:16" s="36" customFormat="1" ht="78.75" x14ac:dyDescent="0.25">
      <c r="A60" s="66">
        <v>29</v>
      </c>
      <c r="B60" s="86" t="s">
        <v>173</v>
      </c>
      <c r="C60" s="66" t="s">
        <v>71</v>
      </c>
      <c r="D60" s="12" t="s">
        <v>162</v>
      </c>
      <c r="E60" s="66" t="s">
        <v>14</v>
      </c>
      <c r="F60" s="66" t="s">
        <v>7</v>
      </c>
      <c r="G60" s="66" t="s">
        <v>7</v>
      </c>
      <c r="H60" s="11" t="s">
        <v>7</v>
      </c>
      <c r="I60" s="11" t="s">
        <v>7</v>
      </c>
      <c r="J60" s="96">
        <v>100</v>
      </c>
      <c r="K60" s="11" t="s">
        <v>7</v>
      </c>
      <c r="L60" s="11" t="s">
        <v>7</v>
      </c>
      <c r="M60" s="11" t="s">
        <v>7</v>
      </c>
      <c r="N60" s="11" t="s">
        <v>7</v>
      </c>
      <c r="O60" s="11" t="s">
        <v>7</v>
      </c>
      <c r="P60" s="11">
        <f>J60</f>
        <v>100</v>
      </c>
    </row>
    <row r="61" spans="1:16" s="36" customFormat="1" ht="139.5" customHeight="1" x14ac:dyDescent="0.25">
      <c r="A61" s="2">
        <v>30</v>
      </c>
      <c r="B61" s="8" t="s">
        <v>68</v>
      </c>
      <c r="C61" s="2" t="s">
        <v>132</v>
      </c>
      <c r="D61" s="5" t="s">
        <v>82</v>
      </c>
      <c r="E61" s="2" t="s">
        <v>16</v>
      </c>
      <c r="F61" s="2" t="s">
        <v>17</v>
      </c>
      <c r="G61" s="2" t="s">
        <v>17</v>
      </c>
      <c r="H61" s="2">
        <v>45</v>
      </c>
      <c r="I61" s="2" t="s">
        <v>7</v>
      </c>
      <c r="J61" s="2" t="s">
        <v>7</v>
      </c>
      <c r="K61" s="2" t="s">
        <v>7</v>
      </c>
      <c r="L61" s="2" t="s">
        <v>7</v>
      </c>
      <c r="M61" s="2" t="s">
        <v>7</v>
      </c>
      <c r="N61" s="61" t="s">
        <v>7</v>
      </c>
      <c r="O61" s="61" t="s">
        <v>7</v>
      </c>
      <c r="P61" s="18">
        <f>H61</f>
        <v>45</v>
      </c>
    </row>
    <row r="62" spans="1:16" s="36" customFormat="1" ht="144" customHeight="1" x14ac:dyDescent="0.25">
      <c r="A62" s="2">
        <v>31</v>
      </c>
      <c r="B62" s="2" t="s">
        <v>101</v>
      </c>
      <c r="C62" s="2" t="s">
        <v>133</v>
      </c>
      <c r="D62" s="12" t="s">
        <v>111</v>
      </c>
      <c r="E62" s="2" t="s">
        <v>14</v>
      </c>
      <c r="F62" s="2" t="s">
        <v>17</v>
      </c>
      <c r="G62" s="2" t="s">
        <v>17</v>
      </c>
      <c r="H62" s="17">
        <v>100</v>
      </c>
      <c r="I62" s="2" t="s">
        <v>7</v>
      </c>
      <c r="J62" s="4" t="s">
        <v>7</v>
      </c>
      <c r="K62" s="2" t="s">
        <v>7</v>
      </c>
      <c r="L62" s="4" t="s">
        <v>7</v>
      </c>
      <c r="M62" s="2" t="s">
        <v>7</v>
      </c>
      <c r="N62" s="61" t="s">
        <v>7</v>
      </c>
      <c r="O62" s="61" t="s">
        <v>7</v>
      </c>
      <c r="P62" s="17">
        <v>100</v>
      </c>
    </row>
    <row r="63" spans="1:16" s="36" customFormat="1" ht="132" customHeight="1" x14ac:dyDescent="0.25">
      <c r="A63" s="2">
        <v>32</v>
      </c>
      <c r="B63" s="8" t="s">
        <v>121</v>
      </c>
      <c r="C63" s="2" t="s">
        <v>134</v>
      </c>
      <c r="D63" s="12" t="s">
        <v>92</v>
      </c>
      <c r="E63" s="2" t="s">
        <v>9</v>
      </c>
      <c r="F63" s="2" t="s">
        <v>17</v>
      </c>
      <c r="G63" s="2" t="s">
        <v>17</v>
      </c>
      <c r="H63" s="4">
        <v>2</v>
      </c>
      <c r="I63" s="4" t="s">
        <v>7</v>
      </c>
      <c r="J63" s="4" t="s">
        <v>7</v>
      </c>
      <c r="K63" s="4" t="s">
        <v>7</v>
      </c>
      <c r="L63" s="4" t="s">
        <v>7</v>
      </c>
      <c r="M63" s="4" t="s">
        <v>7</v>
      </c>
      <c r="N63" s="56" t="s">
        <v>7</v>
      </c>
      <c r="O63" s="56" t="s">
        <v>7</v>
      </c>
      <c r="P63" s="17">
        <f>H63</f>
        <v>2</v>
      </c>
    </row>
    <row r="64" spans="1:16" ht="30" customHeight="1" x14ac:dyDescent="0.25">
      <c r="A64" s="2">
        <v>33</v>
      </c>
      <c r="B64" s="106" t="s">
        <v>62</v>
      </c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</row>
    <row r="65" spans="1:16" ht="78.75" x14ac:dyDescent="0.25">
      <c r="A65" s="6">
        <v>34</v>
      </c>
      <c r="B65" s="8" t="s">
        <v>37</v>
      </c>
      <c r="C65" s="2" t="s">
        <v>71</v>
      </c>
      <c r="D65" s="9" t="s">
        <v>38</v>
      </c>
      <c r="E65" s="2" t="s">
        <v>14</v>
      </c>
      <c r="F65" s="2" t="s">
        <v>17</v>
      </c>
      <c r="G65" s="2" t="s">
        <v>17</v>
      </c>
      <c r="H65" s="17">
        <v>100</v>
      </c>
      <c r="I65" s="22">
        <v>100</v>
      </c>
      <c r="J65" s="22">
        <v>100</v>
      </c>
      <c r="K65" s="22">
        <v>100</v>
      </c>
      <c r="L65" s="22">
        <v>100</v>
      </c>
      <c r="M65" s="22">
        <v>100</v>
      </c>
      <c r="N65" s="22">
        <v>100</v>
      </c>
      <c r="O65" s="22">
        <v>100</v>
      </c>
      <c r="P65" s="22">
        <f>L65</f>
        <v>100</v>
      </c>
    </row>
    <row r="66" spans="1:16" ht="78.75" x14ac:dyDescent="0.25">
      <c r="A66" s="6">
        <v>35</v>
      </c>
      <c r="B66" s="8" t="s">
        <v>39</v>
      </c>
      <c r="C66" s="2" t="s">
        <v>71</v>
      </c>
      <c r="D66" s="9" t="s">
        <v>40</v>
      </c>
      <c r="E66" s="2" t="s">
        <v>14</v>
      </c>
      <c r="F66" s="2" t="s">
        <v>17</v>
      </c>
      <c r="G66" s="2" t="s">
        <v>17</v>
      </c>
      <c r="H66" s="17">
        <v>100</v>
      </c>
      <c r="I66" s="22">
        <v>100</v>
      </c>
      <c r="J66" s="22">
        <v>100</v>
      </c>
      <c r="K66" s="22">
        <v>100</v>
      </c>
      <c r="L66" s="22">
        <v>100</v>
      </c>
      <c r="M66" s="22">
        <v>100</v>
      </c>
      <c r="N66" s="22">
        <v>100</v>
      </c>
      <c r="O66" s="22">
        <v>100</v>
      </c>
      <c r="P66" s="22">
        <v>100</v>
      </c>
    </row>
    <row r="67" spans="1:16" ht="78.75" x14ac:dyDescent="0.25">
      <c r="A67" s="6">
        <v>36</v>
      </c>
      <c r="B67" s="2" t="s">
        <v>25</v>
      </c>
      <c r="C67" s="2" t="s">
        <v>71</v>
      </c>
      <c r="D67" s="9" t="s">
        <v>41</v>
      </c>
      <c r="E67" s="2" t="s">
        <v>16</v>
      </c>
      <c r="F67" s="2" t="s">
        <v>17</v>
      </c>
      <c r="G67" s="2" t="s">
        <v>17</v>
      </c>
      <c r="H67" s="13">
        <v>20</v>
      </c>
      <c r="I67" s="2">
        <v>10</v>
      </c>
      <c r="J67" s="10">
        <v>10</v>
      </c>
      <c r="K67" s="2">
        <v>5</v>
      </c>
      <c r="L67" s="10">
        <v>10</v>
      </c>
      <c r="M67" s="2">
        <v>5</v>
      </c>
      <c r="N67" s="61">
        <v>10</v>
      </c>
      <c r="O67" s="61">
        <v>5</v>
      </c>
      <c r="P67" s="13">
        <f>H67+J67+L67+N67</f>
        <v>50</v>
      </c>
    </row>
    <row r="68" spans="1:16" ht="63" x14ac:dyDescent="0.25">
      <c r="A68" s="6">
        <v>37</v>
      </c>
      <c r="B68" s="2" t="s">
        <v>26</v>
      </c>
      <c r="C68" s="2" t="s">
        <v>71</v>
      </c>
      <c r="D68" s="9" t="s">
        <v>42</v>
      </c>
      <c r="E68" s="2" t="s">
        <v>18</v>
      </c>
      <c r="F68" s="2" t="s">
        <v>17</v>
      </c>
      <c r="G68" s="2" t="s">
        <v>17</v>
      </c>
      <c r="H68" s="13">
        <v>1</v>
      </c>
      <c r="I68" s="10">
        <v>1</v>
      </c>
      <c r="J68" s="10">
        <v>1</v>
      </c>
      <c r="K68" s="10">
        <v>1</v>
      </c>
      <c r="L68" s="10">
        <v>1</v>
      </c>
      <c r="M68" s="10">
        <v>1</v>
      </c>
      <c r="N68" s="10">
        <v>1</v>
      </c>
      <c r="O68" s="10">
        <v>1</v>
      </c>
      <c r="P68" s="10">
        <v>1</v>
      </c>
    </row>
    <row r="69" spans="1:16" ht="65.25" customHeight="1" x14ac:dyDescent="0.25">
      <c r="A69" s="137">
        <v>38</v>
      </c>
      <c r="B69" s="103" t="s">
        <v>43</v>
      </c>
      <c r="C69" s="103" t="s">
        <v>71</v>
      </c>
      <c r="D69" s="9" t="s">
        <v>44</v>
      </c>
      <c r="E69" s="2" t="s">
        <v>16</v>
      </c>
      <c r="F69" s="2" t="s">
        <v>17</v>
      </c>
      <c r="G69" s="10" t="s">
        <v>7</v>
      </c>
      <c r="H69" s="13">
        <v>72</v>
      </c>
      <c r="I69" s="13">
        <v>72</v>
      </c>
      <c r="J69" s="13">
        <v>72</v>
      </c>
      <c r="K69" s="13">
        <v>72</v>
      </c>
      <c r="L69" s="13">
        <v>72</v>
      </c>
      <c r="M69" s="13">
        <v>72</v>
      </c>
      <c r="N69" s="13">
        <v>72</v>
      </c>
      <c r="O69" s="13">
        <v>72</v>
      </c>
      <c r="P69" s="10">
        <v>72</v>
      </c>
    </row>
    <row r="70" spans="1:16" ht="80.25" customHeight="1" x14ac:dyDescent="0.25">
      <c r="A70" s="137"/>
      <c r="B70" s="103"/>
      <c r="C70" s="103"/>
      <c r="D70" s="9" t="s">
        <v>45</v>
      </c>
      <c r="E70" s="2" t="s">
        <v>16</v>
      </c>
      <c r="F70" s="2" t="s">
        <v>17</v>
      </c>
      <c r="G70" s="10" t="s">
        <v>7</v>
      </c>
      <c r="H70" s="13">
        <v>182</v>
      </c>
      <c r="I70" s="13">
        <v>182</v>
      </c>
      <c r="J70" s="22">
        <f>182/4*3</f>
        <v>136.5</v>
      </c>
      <c r="K70" s="10">
        <v>137</v>
      </c>
      <c r="L70" s="10">
        <v>182</v>
      </c>
      <c r="M70" s="10">
        <v>182</v>
      </c>
      <c r="N70" s="10">
        <v>182</v>
      </c>
      <c r="O70" s="10">
        <v>182</v>
      </c>
      <c r="P70" s="10">
        <v>182</v>
      </c>
    </row>
    <row r="71" spans="1:16" ht="81" customHeight="1" x14ac:dyDescent="0.25">
      <c r="A71" s="137"/>
      <c r="B71" s="103"/>
      <c r="C71" s="103"/>
      <c r="D71" s="9" t="s">
        <v>58</v>
      </c>
      <c r="E71" s="2" t="s">
        <v>22</v>
      </c>
      <c r="F71" s="2" t="s">
        <v>17</v>
      </c>
      <c r="G71" s="10" t="s">
        <v>7</v>
      </c>
      <c r="H71" s="13" t="s">
        <v>7</v>
      </c>
      <c r="I71" s="13" t="s">
        <v>7</v>
      </c>
      <c r="J71" s="13">
        <f>13150/4*3</f>
        <v>9862.5</v>
      </c>
      <c r="K71" s="13">
        <v>4932</v>
      </c>
      <c r="L71" s="13">
        <v>13150</v>
      </c>
      <c r="M71" s="13">
        <v>6580</v>
      </c>
      <c r="N71" s="13">
        <f t="shared" ref="N71:O71" si="7">L71</f>
        <v>13150</v>
      </c>
      <c r="O71" s="13">
        <f t="shared" si="7"/>
        <v>6580</v>
      </c>
      <c r="P71" s="13">
        <f>J71+L71+N71</f>
        <v>36162.5</v>
      </c>
    </row>
    <row r="72" spans="1:16" ht="63" x14ac:dyDescent="0.25">
      <c r="A72" s="6">
        <v>39</v>
      </c>
      <c r="B72" s="2" t="s">
        <v>53</v>
      </c>
      <c r="C72" s="2" t="s">
        <v>71</v>
      </c>
      <c r="D72" s="9" t="s">
        <v>46</v>
      </c>
      <c r="E72" s="2" t="s">
        <v>16</v>
      </c>
      <c r="F72" s="2" t="s">
        <v>17</v>
      </c>
      <c r="G72" s="10" t="s">
        <v>7</v>
      </c>
      <c r="H72" s="13" t="s">
        <v>7</v>
      </c>
      <c r="I72" s="13" t="s">
        <v>7</v>
      </c>
      <c r="J72" s="13">
        <v>1000</v>
      </c>
      <c r="K72" s="13" t="s">
        <v>7</v>
      </c>
      <c r="L72" s="13">
        <v>1000</v>
      </c>
      <c r="M72" s="13" t="s">
        <v>7</v>
      </c>
      <c r="N72" s="13">
        <v>1000</v>
      </c>
      <c r="O72" s="13" t="s">
        <v>7</v>
      </c>
      <c r="P72" s="13">
        <f>J72+L72+N72</f>
        <v>3000</v>
      </c>
    </row>
    <row r="73" spans="1:16" ht="78.75" x14ac:dyDescent="0.25">
      <c r="A73" s="6">
        <v>40</v>
      </c>
      <c r="B73" s="2" t="s">
        <v>54</v>
      </c>
      <c r="C73" s="2" t="s">
        <v>71</v>
      </c>
      <c r="D73" s="9" t="s">
        <v>47</v>
      </c>
      <c r="E73" s="2" t="s">
        <v>16</v>
      </c>
      <c r="F73" s="2" t="s">
        <v>17</v>
      </c>
      <c r="G73" s="10" t="s">
        <v>7</v>
      </c>
      <c r="H73" s="13" t="s">
        <v>7</v>
      </c>
      <c r="I73" s="13" t="s">
        <v>7</v>
      </c>
      <c r="J73" s="13">
        <v>50</v>
      </c>
      <c r="K73" s="13" t="s">
        <v>7</v>
      </c>
      <c r="L73" s="13">
        <v>50</v>
      </c>
      <c r="M73" s="13" t="s">
        <v>7</v>
      </c>
      <c r="N73" s="13">
        <v>50</v>
      </c>
      <c r="O73" s="13" t="s">
        <v>7</v>
      </c>
      <c r="P73" s="13">
        <f>J73+L73+N73</f>
        <v>150</v>
      </c>
    </row>
    <row r="74" spans="1:16" s="37" customFormat="1" ht="30" customHeight="1" x14ac:dyDescent="0.25">
      <c r="A74" s="19">
        <v>41</v>
      </c>
      <c r="B74" s="106" t="s">
        <v>66</v>
      </c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</row>
    <row r="75" spans="1:16" s="37" customFormat="1" ht="187.5" customHeight="1" x14ac:dyDescent="0.25">
      <c r="A75" s="6">
        <v>42</v>
      </c>
      <c r="B75" s="2" t="s">
        <v>63</v>
      </c>
      <c r="C75" s="2" t="s">
        <v>135</v>
      </c>
      <c r="D75" s="12" t="s">
        <v>31</v>
      </c>
      <c r="E75" s="2" t="s">
        <v>14</v>
      </c>
      <c r="F75" s="2" t="s">
        <v>17</v>
      </c>
      <c r="G75" s="2" t="s">
        <v>7</v>
      </c>
      <c r="H75" s="2">
        <v>100</v>
      </c>
      <c r="I75" s="2">
        <v>100</v>
      </c>
      <c r="J75" s="2">
        <v>100</v>
      </c>
      <c r="K75" s="2">
        <v>100</v>
      </c>
      <c r="L75" s="2">
        <v>100</v>
      </c>
      <c r="M75" s="2">
        <v>100</v>
      </c>
      <c r="N75" s="61">
        <v>100</v>
      </c>
      <c r="O75" s="61">
        <v>100</v>
      </c>
      <c r="P75" s="2">
        <v>100</v>
      </c>
    </row>
    <row r="76" spans="1:16" s="37" customFormat="1" ht="192" customHeight="1" x14ac:dyDescent="0.25">
      <c r="A76" s="6">
        <v>43</v>
      </c>
      <c r="B76" s="8" t="s">
        <v>48</v>
      </c>
      <c r="C76" s="63" t="s">
        <v>135</v>
      </c>
      <c r="D76" s="5" t="s">
        <v>49</v>
      </c>
      <c r="E76" s="2" t="s">
        <v>15</v>
      </c>
      <c r="F76" s="2" t="s">
        <v>17</v>
      </c>
      <c r="G76" s="2" t="s">
        <v>7</v>
      </c>
      <c r="H76" s="2">
        <v>10</v>
      </c>
      <c r="I76" s="2">
        <v>5</v>
      </c>
      <c r="J76" s="2">
        <v>10</v>
      </c>
      <c r="K76" s="2">
        <v>5</v>
      </c>
      <c r="L76" s="2">
        <v>10</v>
      </c>
      <c r="M76" s="2">
        <v>5</v>
      </c>
      <c r="N76" s="61">
        <v>10</v>
      </c>
      <c r="O76" s="61">
        <v>5</v>
      </c>
      <c r="P76" s="2">
        <f>H76+J76+L76+N76</f>
        <v>40</v>
      </c>
    </row>
    <row r="77" spans="1:16" ht="51" customHeight="1" x14ac:dyDescent="0.25">
      <c r="A77" s="103">
        <v>44</v>
      </c>
      <c r="B77" s="108" t="s">
        <v>27</v>
      </c>
      <c r="C77" s="103" t="s">
        <v>109</v>
      </c>
      <c r="D77" s="5" t="s">
        <v>50</v>
      </c>
      <c r="E77" s="2" t="s">
        <v>9</v>
      </c>
      <c r="F77" s="2" t="s">
        <v>17</v>
      </c>
      <c r="G77" s="2" t="s">
        <v>7</v>
      </c>
      <c r="H77" s="2">
        <v>21</v>
      </c>
      <c r="I77" s="2">
        <v>15</v>
      </c>
      <c r="J77" s="97">
        <v>0</v>
      </c>
      <c r="K77" s="2">
        <v>15</v>
      </c>
      <c r="L77" s="2">
        <v>21</v>
      </c>
      <c r="M77" s="2">
        <v>15</v>
      </c>
      <c r="N77" s="61">
        <v>21</v>
      </c>
      <c r="O77" s="61">
        <v>15</v>
      </c>
      <c r="P77" s="2">
        <f>H77+J77+L77+N77</f>
        <v>63</v>
      </c>
    </row>
    <row r="78" spans="1:16" ht="50.25" customHeight="1" x14ac:dyDescent="0.25">
      <c r="A78" s="103"/>
      <c r="B78" s="108"/>
      <c r="C78" s="103"/>
      <c r="D78" s="5" t="s">
        <v>51</v>
      </c>
      <c r="E78" s="2" t="s">
        <v>9</v>
      </c>
      <c r="F78" s="2" t="s">
        <v>17</v>
      </c>
      <c r="G78" s="2" t="s">
        <v>7</v>
      </c>
      <c r="H78" s="2">
        <v>21</v>
      </c>
      <c r="I78" s="2">
        <v>10</v>
      </c>
      <c r="J78" s="97">
        <v>0</v>
      </c>
      <c r="K78" s="2">
        <v>10</v>
      </c>
      <c r="L78" s="2">
        <v>21</v>
      </c>
      <c r="M78" s="2">
        <v>10</v>
      </c>
      <c r="N78" s="61">
        <v>21</v>
      </c>
      <c r="O78" s="61">
        <v>10</v>
      </c>
      <c r="P78" s="2">
        <f>H78+J78+L78+N78</f>
        <v>63</v>
      </c>
    </row>
    <row r="79" spans="1:16" ht="67.5" customHeight="1" x14ac:dyDescent="0.25">
      <c r="A79" s="103"/>
      <c r="B79" s="108"/>
      <c r="C79" s="103"/>
      <c r="D79" s="5" t="s">
        <v>52</v>
      </c>
      <c r="E79" s="2" t="s">
        <v>21</v>
      </c>
      <c r="F79" s="2" t="s">
        <v>17</v>
      </c>
      <c r="G79" s="2" t="s">
        <v>7</v>
      </c>
      <c r="H79" s="4">
        <v>3000</v>
      </c>
      <c r="I79" s="4">
        <v>800</v>
      </c>
      <c r="J79" s="95">
        <f>288+288</f>
        <v>576</v>
      </c>
      <c r="K79" s="4">
        <v>800</v>
      </c>
      <c r="L79" s="4">
        <v>3000</v>
      </c>
      <c r="M79" s="4">
        <v>800</v>
      </c>
      <c r="N79" s="56">
        <v>3000</v>
      </c>
      <c r="O79" s="56">
        <v>800</v>
      </c>
      <c r="P79" s="13">
        <f>H79+J79+L79+N79</f>
        <v>9576</v>
      </c>
    </row>
    <row r="80" spans="1:16" ht="71.25" customHeight="1" x14ac:dyDescent="0.25">
      <c r="A80" s="116">
        <v>45</v>
      </c>
      <c r="B80" s="138" t="s">
        <v>114</v>
      </c>
      <c r="C80" s="116" t="s">
        <v>184</v>
      </c>
      <c r="D80" s="5" t="s">
        <v>115</v>
      </c>
      <c r="E80" s="2" t="s">
        <v>9</v>
      </c>
      <c r="F80" s="2" t="s">
        <v>7</v>
      </c>
      <c r="G80" s="2" t="s">
        <v>7</v>
      </c>
      <c r="H80" s="4">
        <v>1</v>
      </c>
      <c r="I80" s="4" t="s">
        <v>7</v>
      </c>
      <c r="J80" s="4" t="s">
        <v>7</v>
      </c>
      <c r="K80" s="4" t="s">
        <v>7</v>
      </c>
      <c r="L80" s="4" t="s">
        <v>7</v>
      </c>
      <c r="M80" s="4" t="s">
        <v>7</v>
      </c>
      <c r="N80" s="56" t="s">
        <v>7</v>
      </c>
      <c r="O80" s="56" t="s">
        <v>7</v>
      </c>
      <c r="P80" s="13">
        <f>H80</f>
        <v>1</v>
      </c>
    </row>
    <row r="81" spans="1:16" ht="97.5" customHeight="1" x14ac:dyDescent="0.25">
      <c r="A81" s="117"/>
      <c r="B81" s="115"/>
      <c r="C81" s="117"/>
      <c r="D81" s="5" t="s">
        <v>183</v>
      </c>
      <c r="E81" s="101" t="s">
        <v>16</v>
      </c>
      <c r="F81" s="101" t="s">
        <v>7</v>
      </c>
      <c r="G81" s="101" t="s">
        <v>7</v>
      </c>
      <c r="H81" s="56" t="s">
        <v>7</v>
      </c>
      <c r="I81" s="56" t="s">
        <v>7</v>
      </c>
      <c r="J81" s="56" t="s">
        <v>7</v>
      </c>
      <c r="K81" s="56" t="s">
        <v>7</v>
      </c>
      <c r="L81" s="56">
        <v>1</v>
      </c>
      <c r="M81" s="56">
        <v>0</v>
      </c>
      <c r="N81" s="56" t="s">
        <v>7</v>
      </c>
      <c r="O81" s="56" t="s">
        <v>7</v>
      </c>
      <c r="P81" s="13">
        <f>L81</f>
        <v>1</v>
      </c>
    </row>
    <row r="82" spans="1:16" ht="94.5" x14ac:dyDescent="0.25">
      <c r="A82" s="116">
        <v>46</v>
      </c>
      <c r="B82" s="114" t="s">
        <v>181</v>
      </c>
      <c r="C82" s="116" t="s">
        <v>182</v>
      </c>
      <c r="D82" s="5" t="s">
        <v>174</v>
      </c>
      <c r="E82" s="88" t="s">
        <v>16</v>
      </c>
      <c r="F82" s="88" t="s">
        <v>7</v>
      </c>
      <c r="G82" s="88" t="s">
        <v>7</v>
      </c>
      <c r="H82" s="56" t="s">
        <v>7</v>
      </c>
      <c r="I82" s="56" t="s">
        <v>7</v>
      </c>
      <c r="J82" s="56">
        <v>0</v>
      </c>
      <c r="K82" s="56">
        <v>0</v>
      </c>
      <c r="L82" s="56">
        <v>2</v>
      </c>
      <c r="M82" s="56">
        <v>1</v>
      </c>
      <c r="N82" s="56" t="s">
        <v>7</v>
      </c>
      <c r="O82" s="56" t="s">
        <v>7</v>
      </c>
      <c r="P82" s="13">
        <v>2</v>
      </c>
    </row>
    <row r="83" spans="1:16" ht="90.75" customHeight="1" x14ac:dyDescent="0.25">
      <c r="A83" s="117"/>
      <c r="B83" s="115"/>
      <c r="C83" s="117"/>
      <c r="D83" s="5" t="s">
        <v>175</v>
      </c>
      <c r="E83" s="88" t="s">
        <v>16</v>
      </c>
      <c r="F83" s="88" t="s">
        <v>7</v>
      </c>
      <c r="G83" s="88" t="s">
        <v>7</v>
      </c>
      <c r="H83" s="56" t="s">
        <v>7</v>
      </c>
      <c r="I83" s="56" t="s">
        <v>7</v>
      </c>
      <c r="J83" s="56" t="s">
        <v>7</v>
      </c>
      <c r="K83" s="56" t="s">
        <v>7</v>
      </c>
      <c r="L83" s="56" t="s">
        <v>7</v>
      </c>
      <c r="M83" s="56" t="s">
        <v>7</v>
      </c>
      <c r="N83" s="56">
        <v>2</v>
      </c>
      <c r="O83" s="56">
        <v>0</v>
      </c>
      <c r="P83" s="13">
        <v>3</v>
      </c>
    </row>
    <row r="84" spans="1:16" ht="30.75" customHeight="1" x14ac:dyDescent="0.25">
      <c r="A84" s="2">
        <v>47</v>
      </c>
      <c r="B84" s="104" t="s">
        <v>74</v>
      </c>
      <c r="C84" s="105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</row>
    <row r="85" spans="1:16" ht="69" customHeight="1" x14ac:dyDescent="0.25">
      <c r="A85" s="2">
        <v>48</v>
      </c>
      <c r="B85" s="1" t="s">
        <v>75</v>
      </c>
      <c r="C85" s="1" t="str">
        <f>'[1]Приложение 2'!C75</f>
        <v>Управление дорожного хозяйства и транспорта администрации муниципального образования "Город Астрахань"</v>
      </c>
      <c r="D85" s="7" t="s">
        <v>77</v>
      </c>
      <c r="E85" s="1" t="s">
        <v>14</v>
      </c>
      <c r="F85" s="1" t="s">
        <v>7</v>
      </c>
      <c r="G85" s="1" t="s">
        <v>7</v>
      </c>
      <c r="H85" s="1">
        <v>5.7</v>
      </c>
      <c r="I85" s="54">
        <v>5.7</v>
      </c>
      <c r="J85" s="54">
        <v>5.7</v>
      </c>
      <c r="K85" s="54">
        <v>5.7</v>
      </c>
      <c r="L85" s="54">
        <v>5.7</v>
      </c>
      <c r="M85" s="54">
        <v>5.7</v>
      </c>
      <c r="N85" s="54">
        <v>5.7</v>
      </c>
      <c r="O85" s="54">
        <v>5.7</v>
      </c>
      <c r="P85" s="54">
        <v>5.7</v>
      </c>
    </row>
    <row r="86" spans="1:16" ht="96.75" customHeight="1" x14ac:dyDescent="0.25">
      <c r="A86" s="116">
        <v>49</v>
      </c>
      <c r="B86" s="114" t="s">
        <v>76</v>
      </c>
      <c r="C86" s="114" t="str">
        <f>'[1]Приложение 2'!C76</f>
        <v>Управление дорожного хозяйства и транспорта администрации муниципального образования "Город Астрахань"</v>
      </c>
      <c r="D86" s="47" t="s">
        <v>118</v>
      </c>
      <c r="E86" s="1" t="s">
        <v>14</v>
      </c>
      <c r="F86" s="1" t="s">
        <v>7</v>
      </c>
      <c r="G86" s="1" t="s">
        <v>7</v>
      </c>
      <c r="H86" s="17">
        <v>100</v>
      </c>
      <c r="I86" s="17" t="s">
        <v>7</v>
      </c>
      <c r="J86" s="17">
        <v>100</v>
      </c>
      <c r="K86" s="17" t="s">
        <v>7</v>
      </c>
      <c r="L86" s="17">
        <v>100</v>
      </c>
      <c r="M86" s="17" t="s">
        <v>7</v>
      </c>
      <c r="N86" s="57">
        <v>100</v>
      </c>
      <c r="O86" s="57" t="s">
        <v>7</v>
      </c>
      <c r="P86" s="17">
        <v>100</v>
      </c>
    </row>
    <row r="87" spans="1:16" ht="112.5" customHeight="1" x14ac:dyDescent="0.25">
      <c r="A87" s="119"/>
      <c r="B87" s="136"/>
      <c r="C87" s="136"/>
      <c r="D87" s="47" t="s">
        <v>119</v>
      </c>
      <c r="E87" s="1" t="s">
        <v>14</v>
      </c>
      <c r="F87" s="1" t="s">
        <v>7</v>
      </c>
      <c r="G87" s="1" t="s">
        <v>7</v>
      </c>
      <c r="H87" s="17">
        <v>100</v>
      </c>
      <c r="I87" s="17" t="s">
        <v>7</v>
      </c>
      <c r="J87" s="17">
        <v>100</v>
      </c>
      <c r="K87" s="17" t="s">
        <v>7</v>
      </c>
      <c r="L87" s="17">
        <v>100</v>
      </c>
      <c r="M87" s="17" t="s">
        <v>7</v>
      </c>
      <c r="N87" s="57">
        <v>100</v>
      </c>
      <c r="O87" s="57" t="s">
        <v>7</v>
      </c>
      <c r="P87" s="17">
        <v>100</v>
      </c>
    </row>
    <row r="88" spans="1:16" ht="158.25" customHeight="1" x14ac:dyDescent="0.25">
      <c r="A88" s="2">
        <v>50</v>
      </c>
      <c r="B88" s="1" t="s">
        <v>136</v>
      </c>
      <c r="C88" s="1" t="str">
        <f>'[1]Приложение 2'!C79</f>
        <v>Управление дорожного хозяйства и транспорта администрации муниципального образования "Город Астрахань"</v>
      </c>
      <c r="D88" s="48" t="s">
        <v>112</v>
      </c>
      <c r="E88" s="1" t="s">
        <v>9</v>
      </c>
      <c r="F88" s="1" t="s">
        <v>7</v>
      </c>
      <c r="G88" s="1" t="s">
        <v>7</v>
      </c>
      <c r="H88" s="17">
        <v>20</v>
      </c>
      <c r="I88" s="17" t="s">
        <v>7</v>
      </c>
      <c r="J88" s="98">
        <v>20</v>
      </c>
      <c r="K88" s="17" t="s">
        <v>7</v>
      </c>
      <c r="L88" s="18">
        <v>20</v>
      </c>
      <c r="M88" s="17" t="s">
        <v>7</v>
      </c>
      <c r="N88" s="57">
        <v>20</v>
      </c>
      <c r="O88" s="57" t="s">
        <v>7</v>
      </c>
      <c r="P88" s="17">
        <f>H88+J88+L88+N88</f>
        <v>80</v>
      </c>
    </row>
    <row r="89" spans="1:16" ht="93.75" customHeight="1" x14ac:dyDescent="0.25">
      <c r="A89" s="44">
        <v>51</v>
      </c>
      <c r="B89" s="87" t="s">
        <v>120</v>
      </c>
      <c r="C89" s="45" t="s">
        <v>71</v>
      </c>
      <c r="D89" s="12" t="s">
        <v>127</v>
      </c>
      <c r="E89" s="46" t="s">
        <v>99</v>
      </c>
      <c r="F89" s="46" t="s">
        <v>7</v>
      </c>
      <c r="G89" s="1" t="s">
        <v>7</v>
      </c>
      <c r="H89" s="17">
        <v>39</v>
      </c>
      <c r="I89" s="17" t="s">
        <v>7</v>
      </c>
      <c r="J89" s="18">
        <v>39</v>
      </c>
      <c r="K89" s="57" t="s">
        <v>7</v>
      </c>
      <c r="L89" s="18" t="s">
        <v>7</v>
      </c>
      <c r="M89" s="57" t="s">
        <v>7</v>
      </c>
      <c r="N89" s="57" t="s">
        <v>7</v>
      </c>
      <c r="O89" s="57" t="s">
        <v>7</v>
      </c>
      <c r="P89" s="57">
        <f>H89</f>
        <v>39</v>
      </c>
    </row>
    <row r="90" spans="1:16" ht="84" customHeight="1" x14ac:dyDescent="0.25">
      <c r="A90" s="50">
        <v>52</v>
      </c>
      <c r="B90" s="89" t="s">
        <v>124</v>
      </c>
      <c r="C90" s="53" t="s">
        <v>71</v>
      </c>
      <c r="D90" s="12" t="s">
        <v>126</v>
      </c>
      <c r="E90" s="50" t="s">
        <v>122</v>
      </c>
      <c r="F90" s="50" t="s">
        <v>7</v>
      </c>
      <c r="G90" s="1" t="s">
        <v>7</v>
      </c>
      <c r="H90" s="58">
        <v>2601.8000000000002</v>
      </c>
      <c r="I90" s="17" t="s">
        <v>7</v>
      </c>
      <c r="J90" s="99">
        <v>5842</v>
      </c>
      <c r="K90" s="57" t="s">
        <v>7</v>
      </c>
      <c r="L90" s="57">
        <v>689</v>
      </c>
      <c r="M90" s="57" t="s">
        <v>7</v>
      </c>
      <c r="N90" s="57">
        <v>689</v>
      </c>
      <c r="O90" s="57" t="s">
        <v>7</v>
      </c>
      <c r="P90" s="59">
        <f>H90+J90+L90+N90</f>
        <v>9821.7999999999993</v>
      </c>
    </row>
    <row r="91" spans="1:16" ht="54" customHeight="1" x14ac:dyDescent="0.25">
      <c r="A91" s="116">
        <v>53</v>
      </c>
      <c r="B91" s="111" t="s">
        <v>123</v>
      </c>
      <c r="C91" s="109" t="s">
        <v>71</v>
      </c>
      <c r="D91" s="48" t="s">
        <v>142</v>
      </c>
      <c r="E91" s="55" t="s">
        <v>16</v>
      </c>
      <c r="F91" s="60" t="s">
        <v>7</v>
      </c>
      <c r="G91" s="54" t="s">
        <v>7</v>
      </c>
      <c r="H91" s="17">
        <v>60</v>
      </c>
      <c r="I91" s="17" t="s">
        <v>7</v>
      </c>
      <c r="J91" s="99">
        <v>0</v>
      </c>
      <c r="K91" s="57" t="s">
        <v>7</v>
      </c>
      <c r="L91" s="57">
        <v>35</v>
      </c>
      <c r="M91" s="57" t="s">
        <v>7</v>
      </c>
      <c r="N91" s="57">
        <v>35</v>
      </c>
      <c r="O91" s="57" t="s">
        <v>7</v>
      </c>
      <c r="P91" s="59">
        <f>H91+J91+L91+N91</f>
        <v>130</v>
      </c>
    </row>
    <row r="92" spans="1:16" ht="58.5" customHeight="1" x14ac:dyDescent="0.25">
      <c r="A92" s="117"/>
      <c r="B92" s="112"/>
      <c r="C92" s="110"/>
      <c r="D92" s="48" t="s">
        <v>125</v>
      </c>
      <c r="E92" s="55" t="s">
        <v>16</v>
      </c>
      <c r="F92" s="60" t="s">
        <v>7</v>
      </c>
      <c r="G92" s="54" t="s">
        <v>7</v>
      </c>
      <c r="H92" s="17">
        <v>30</v>
      </c>
      <c r="I92" s="17" t="s">
        <v>7</v>
      </c>
      <c r="J92" s="99">
        <v>33</v>
      </c>
      <c r="K92" s="57" t="s">
        <v>7</v>
      </c>
      <c r="L92" s="57">
        <v>17</v>
      </c>
      <c r="M92" s="57" t="s">
        <v>7</v>
      </c>
      <c r="N92" s="57">
        <v>17</v>
      </c>
      <c r="O92" s="57" t="s">
        <v>7</v>
      </c>
      <c r="P92" s="59">
        <f>H92+J92+L92+N92</f>
        <v>97</v>
      </c>
    </row>
    <row r="93" spans="1:16" ht="75" customHeight="1" x14ac:dyDescent="0.25">
      <c r="A93" s="61">
        <v>54</v>
      </c>
      <c r="B93" s="53" t="s">
        <v>128</v>
      </c>
      <c r="C93" s="53" t="str">
        <f>'[2]Приложение 1'!C81</f>
        <v>Управление дорожного хозяйства и транспорта администрации муниципального образования "Город Астрахань"</v>
      </c>
      <c r="D93" s="48" t="s">
        <v>130</v>
      </c>
      <c r="E93" s="54" t="str">
        <f>'[2]Приложение 1'!E81</f>
        <v>шт.</v>
      </c>
      <c r="F93" s="54" t="str">
        <f>'[2]Приложение 1'!F81</f>
        <v>х</v>
      </c>
      <c r="G93" s="54" t="str">
        <f>'[2]Приложение 1'!G81</f>
        <v>х</v>
      </c>
      <c r="H93" s="57" t="s">
        <v>7</v>
      </c>
      <c r="I93" s="57" t="s">
        <v>7</v>
      </c>
      <c r="J93" s="57">
        <f>'[2]Приложение 1'!J81</f>
        <v>20</v>
      </c>
      <c r="K93" s="57" t="s">
        <v>7</v>
      </c>
      <c r="L93" s="57">
        <f>'[2]Приложение 1'!L81</f>
        <v>20</v>
      </c>
      <c r="M93" s="57" t="s">
        <v>7</v>
      </c>
      <c r="N93" s="57">
        <f>'[2]Приложение 1'!N81</f>
        <v>20</v>
      </c>
      <c r="O93" s="57" t="s">
        <v>7</v>
      </c>
      <c r="P93" s="59">
        <f>J93+L93+N93</f>
        <v>60</v>
      </c>
    </row>
    <row r="94" spans="1:16" ht="78.75" x14ac:dyDescent="0.25">
      <c r="A94" s="64">
        <v>55</v>
      </c>
      <c r="B94" s="90" t="s">
        <v>139</v>
      </c>
      <c r="C94" s="65" t="s">
        <v>71</v>
      </c>
      <c r="D94" s="48" t="s">
        <v>141</v>
      </c>
      <c r="E94" s="54" t="s">
        <v>99</v>
      </c>
      <c r="F94" s="54" t="s">
        <v>7</v>
      </c>
      <c r="G94" s="54" t="s">
        <v>7</v>
      </c>
      <c r="H94" s="57" t="s">
        <v>7</v>
      </c>
      <c r="I94" s="57" t="s">
        <v>7</v>
      </c>
      <c r="J94" s="99">
        <v>1</v>
      </c>
      <c r="K94" s="57" t="s">
        <v>7</v>
      </c>
      <c r="L94" s="57" t="s">
        <v>7</v>
      </c>
      <c r="M94" s="57" t="s">
        <v>7</v>
      </c>
      <c r="N94" s="57" t="s">
        <v>7</v>
      </c>
      <c r="O94" s="57" t="s">
        <v>7</v>
      </c>
      <c r="P94" s="59">
        <f>J94</f>
        <v>1</v>
      </c>
    </row>
    <row r="95" spans="1:16" ht="114" customHeight="1" x14ac:dyDescent="0.25">
      <c r="A95" s="64">
        <v>56</v>
      </c>
      <c r="B95" s="90" t="s">
        <v>140</v>
      </c>
      <c r="C95" s="65" t="s">
        <v>71</v>
      </c>
      <c r="D95" s="47" t="s">
        <v>145</v>
      </c>
      <c r="E95" s="54" t="s">
        <v>10</v>
      </c>
      <c r="F95" s="54" t="s">
        <v>7</v>
      </c>
      <c r="G95" s="54" t="s">
        <v>7</v>
      </c>
      <c r="H95" s="57" t="s">
        <v>7</v>
      </c>
      <c r="I95" s="57" t="s">
        <v>7</v>
      </c>
      <c r="J95" s="99">
        <v>18</v>
      </c>
      <c r="K95" s="57" t="s">
        <v>7</v>
      </c>
      <c r="L95" s="57" t="s">
        <v>7</v>
      </c>
      <c r="M95" s="57" t="s">
        <v>7</v>
      </c>
      <c r="N95" s="57" t="s">
        <v>7</v>
      </c>
      <c r="O95" s="57" t="s">
        <v>7</v>
      </c>
      <c r="P95" s="59">
        <f>J95</f>
        <v>18</v>
      </c>
    </row>
    <row r="96" spans="1:16" ht="84" customHeight="1" x14ac:dyDescent="0.25">
      <c r="A96" s="91">
        <v>57</v>
      </c>
      <c r="B96" s="90" t="s">
        <v>177</v>
      </c>
      <c r="C96" s="93" t="s">
        <v>71</v>
      </c>
      <c r="D96" s="47" t="s">
        <v>180</v>
      </c>
      <c r="E96" s="54" t="s">
        <v>99</v>
      </c>
      <c r="F96" s="54" t="s">
        <v>7</v>
      </c>
      <c r="G96" s="54" t="s">
        <v>7</v>
      </c>
      <c r="H96" s="54" t="s">
        <v>7</v>
      </c>
      <c r="I96" s="54" t="s">
        <v>7</v>
      </c>
      <c r="J96" s="100">
        <v>29</v>
      </c>
      <c r="K96" s="57" t="s">
        <v>7</v>
      </c>
      <c r="L96" s="54" t="s">
        <v>7</v>
      </c>
      <c r="M96" s="54" t="s">
        <v>7</v>
      </c>
      <c r="N96" s="54" t="s">
        <v>7</v>
      </c>
      <c r="O96" s="54" t="s">
        <v>7</v>
      </c>
      <c r="P96" s="59">
        <f>J96</f>
        <v>29</v>
      </c>
    </row>
    <row r="97" spans="1:16" ht="15.75" x14ac:dyDescent="0.25">
      <c r="A97" s="67"/>
      <c r="B97" s="92"/>
      <c r="C97" s="94"/>
      <c r="D97" s="70"/>
      <c r="E97" s="68"/>
      <c r="F97" s="68"/>
      <c r="G97" s="68"/>
      <c r="H97" s="69"/>
      <c r="I97" s="69"/>
      <c r="J97" s="69"/>
      <c r="K97" s="69"/>
      <c r="L97" s="69"/>
      <c r="M97" s="69"/>
      <c r="N97" s="69"/>
      <c r="O97" s="69"/>
      <c r="P97" s="74"/>
    </row>
    <row r="98" spans="1:16" s="38" customFormat="1" ht="57" customHeight="1" x14ac:dyDescent="0.3">
      <c r="A98" s="67"/>
      <c r="B98" s="113" t="s">
        <v>178</v>
      </c>
      <c r="C98" s="113"/>
      <c r="D98" s="113"/>
      <c r="E98" s="68"/>
      <c r="F98" s="68"/>
      <c r="G98" s="68"/>
      <c r="H98" s="69"/>
      <c r="I98" s="69"/>
      <c r="J98" s="69"/>
      <c r="K98" s="69"/>
      <c r="M98" s="75" t="s">
        <v>179</v>
      </c>
      <c r="N98" s="51"/>
      <c r="O98" s="51"/>
      <c r="P98" s="52"/>
    </row>
    <row r="99" spans="1:16" ht="18.75" x14ac:dyDescent="0.3">
      <c r="A99" s="40" t="s">
        <v>117</v>
      </c>
      <c r="B99" s="102" t="s">
        <v>131</v>
      </c>
      <c r="C99" s="102"/>
      <c r="D99" s="102"/>
      <c r="E99" s="102"/>
      <c r="F99" s="40"/>
      <c r="G99" s="40"/>
      <c r="H99" s="38"/>
      <c r="I99" s="38"/>
      <c r="J99" s="39"/>
      <c r="K99" s="38"/>
    </row>
  </sheetData>
  <mergeCells count="54">
    <mergeCell ref="A31:A33"/>
    <mergeCell ref="A91:A92"/>
    <mergeCell ref="A77:A79"/>
    <mergeCell ref="C77:C79"/>
    <mergeCell ref="B86:B87"/>
    <mergeCell ref="C86:C87"/>
    <mergeCell ref="A86:A87"/>
    <mergeCell ref="A69:A71"/>
    <mergeCell ref="C37:C40"/>
    <mergeCell ref="B41:B57"/>
    <mergeCell ref="C41:C57"/>
    <mergeCell ref="A37:A40"/>
    <mergeCell ref="C31:C33"/>
    <mergeCell ref="A82:A83"/>
    <mergeCell ref="B80:B81"/>
    <mergeCell ref="A80:A81"/>
    <mergeCell ref="B10:P10"/>
    <mergeCell ref="B6:B8"/>
    <mergeCell ref="P6:P8"/>
    <mergeCell ref="D6:D8"/>
    <mergeCell ref="C12:C13"/>
    <mergeCell ref="C6:C8"/>
    <mergeCell ref="F6:F8"/>
    <mergeCell ref="G6:G8"/>
    <mergeCell ref="E6:E8"/>
    <mergeCell ref="A12:A13"/>
    <mergeCell ref="A41:A57"/>
    <mergeCell ref="H1:P1"/>
    <mergeCell ref="A3:P3"/>
    <mergeCell ref="A4:P4"/>
    <mergeCell ref="A5:P5"/>
    <mergeCell ref="H7:I7"/>
    <mergeCell ref="L7:M7"/>
    <mergeCell ref="J7:K7"/>
    <mergeCell ref="H6:O6"/>
    <mergeCell ref="N7:O7"/>
    <mergeCell ref="A6:A8"/>
    <mergeCell ref="B12:B13"/>
    <mergeCell ref="B20:P20"/>
    <mergeCell ref="B37:B40"/>
    <mergeCell ref="B31:B33"/>
    <mergeCell ref="B99:E99"/>
    <mergeCell ref="B69:B71"/>
    <mergeCell ref="B84:P84"/>
    <mergeCell ref="B74:P74"/>
    <mergeCell ref="B64:P64"/>
    <mergeCell ref="B77:B79"/>
    <mergeCell ref="C91:C92"/>
    <mergeCell ref="B91:B92"/>
    <mergeCell ref="B98:D98"/>
    <mergeCell ref="C69:C71"/>
    <mergeCell ref="B82:B83"/>
    <mergeCell ref="C82:C83"/>
    <mergeCell ref="C80:C81"/>
  </mergeCells>
  <phoneticPr fontId="10" type="noConversion"/>
  <pageMargins left="0.39370078740157483" right="0.39370078740157483" top="1.299212598425197" bottom="0.51181102362204722" header="0.31496062992125984" footer="0.31496062992125984"/>
  <pageSetup paperSize="9" scale="55" fitToHeight="0" orientation="landscape" r:id="rId1"/>
  <headerFooter alignWithMargins="0"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2022-07-26T08:55:08Z</dcterms:modified>
</cp:coreProperties>
</file>