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1920" windowWidth="20730" windowHeight="7710" tabRatio="658"/>
  </bookViews>
  <sheets>
    <sheet name="Приложение 1" sheetId="14" r:id="rId1"/>
  </sheets>
  <externalReferences>
    <externalReference r:id="rId2"/>
  </externalReferences>
  <definedNames>
    <definedName name="_xlnm.Print_Titles" localSheetId="0">'Приложение 1'!$7:$9</definedName>
    <definedName name="_xlnm.Print_Area" localSheetId="0">'Приложение 1'!$A$1:$V$132</definedName>
  </definedNames>
  <calcPr calcId="144525"/>
</workbook>
</file>

<file path=xl/calcChain.xml><?xml version="1.0" encoding="utf-8"?>
<calcChain xmlns="http://schemas.openxmlformats.org/spreadsheetml/2006/main">
  <c r="V22" i="14" l="1"/>
  <c r="V11" i="14" l="1"/>
  <c r="V99" i="14" l="1"/>
  <c r="V100" i="14"/>
  <c r="V95" i="14"/>
  <c r="U22" i="14" l="1"/>
  <c r="V107" i="14"/>
  <c r="V131" i="14"/>
  <c r="V130" i="14"/>
  <c r="V129" i="14"/>
  <c r="V128" i="14"/>
  <c r="V127" i="14"/>
  <c r="V126" i="14"/>
  <c r="V71" i="14"/>
  <c r="V53" i="14"/>
  <c r="V119" i="14"/>
  <c r="U53" i="14"/>
  <c r="U51" i="14"/>
  <c r="U52" i="14"/>
  <c r="Q52" i="14"/>
  <c r="N16" i="14"/>
  <c r="N22" i="14" s="1"/>
  <c r="V93" i="14"/>
  <c r="U93" i="14"/>
  <c r="Q93" i="14"/>
  <c r="S93" i="14"/>
  <c r="N23" i="14"/>
  <c r="V43" i="14"/>
  <c r="V42" i="14"/>
  <c r="V41" i="14"/>
  <c r="V40" i="14"/>
  <c r="U40" i="14"/>
  <c r="U42" i="14"/>
  <c r="U41" i="14"/>
  <c r="U46" i="14"/>
  <c r="Q46" i="14"/>
  <c r="U45" i="14"/>
  <c r="U44" i="14"/>
  <c r="U43" i="14"/>
  <c r="V39" i="14"/>
  <c r="U39" i="14"/>
  <c r="U23" i="14" s="1"/>
  <c r="Q39" i="14"/>
  <c r="U90" i="14"/>
  <c r="V112" i="14"/>
  <c r="V72" i="14"/>
  <c r="T23" i="14"/>
  <c r="R23" i="14"/>
  <c r="P23" i="14"/>
  <c r="V66" i="14" l="1"/>
  <c r="V65" i="14"/>
  <c r="V64" i="14"/>
  <c r="V63" i="14"/>
  <c r="V62" i="14"/>
  <c r="V61" i="14"/>
  <c r="V60" i="14"/>
  <c r="V57" i="14"/>
  <c r="V56" i="14"/>
  <c r="U63" i="14"/>
  <c r="U62" i="14"/>
  <c r="U61" i="14"/>
  <c r="U60" i="14"/>
  <c r="U57" i="14"/>
  <c r="U56" i="14"/>
  <c r="S63" i="14"/>
  <c r="S62" i="14"/>
  <c r="S61" i="14"/>
  <c r="S60" i="14"/>
  <c r="S57" i="14"/>
  <c r="S56" i="14"/>
  <c r="Q63" i="14"/>
  <c r="Q62" i="14"/>
  <c r="Q61" i="14"/>
  <c r="Q60" i="14"/>
  <c r="Q57" i="14"/>
  <c r="Q56" i="14"/>
  <c r="V55" i="14"/>
  <c r="V54" i="14"/>
  <c r="V52" i="14"/>
  <c r="V51" i="14"/>
  <c r="V46" i="14"/>
  <c r="V45" i="14"/>
  <c r="V44" i="14"/>
  <c r="V25" i="14"/>
  <c r="V14" i="14"/>
  <c r="V15" i="14"/>
  <c r="T16" i="14"/>
  <c r="T22" i="14" s="1"/>
  <c r="V17" i="14"/>
  <c r="U17" i="14"/>
  <c r="T17" i="14"/>
  <c r="U18" i="14"/>
  <c r="T18" i="14"/>
  <c r="S18" i="14"/>
  <c r="V19" i="14"/>
  <c r="U19" i="14"/>
  <c r="T19" i="14"/>
  <c r="S19" i="14"/>
  <c r="U20" i="14"/>
  <c r="T20" i="14"/>
  <c r="V20" i="14" s="1"/>
  <c r="V13" i="14"/>
  <c r="V121" i="14"/>
  <c r="V24" i="14"/>
  <c r="V125" i="14"/>
  <c r="V123" i="14"/>
  <c r="V122" i="14"/>
  <c r="V76" i="14" l="1"/>
  <c r="V77" i="14"/>
  <c r="V75" i="14"/>
  <c r="V110" i="14" l="1"/>
  <c r="S90" i="14" l="1"/>
  <c r="Q90" i="14"/>
  <c r="M90" i="14"/>
  <c r="L23" i="14" l="1"/>
  <c r="H23" i="14" l="1"/>
  <c r="L16" i="14" l="1"/>
  <c r="P16" i="14"/>
  <c r="R16" i="14"/>
  <c r="V16" i="14" l="1"/>
  <c r="M22" i="14"/>
  <c r="S39" i="14" l="1"/>
  <c r="Q45" i="14"/>
  <c r="S45" i="14"/>
  <c r="S46" i="14"/>
  <c r="S41" i="14"/>
  <c r="S42" i="14"/>
  <c r="S43" i="14"/>
  <c r="S44" i="14"/>
  <c r="Q44" i="14"/>
  <c r="S52" i="14" l="1"/>
  <c r="S53" i="14"/>
  <c r="I23" i="14" l="1"/>
  <c r="J23" i="14"/>
  <c r="V23" i="14" s="1"/>
  <c r="K23" i="14"/>
  <c r="M23" i="14"/>
  <c r="Q23" i="14"/>
  <c r="S23" i="14"/>
  <c r="V124" i="14" l="1"/>
  <c r="V70" i="14" l="1"/>
  <c r="V69" i="14"/>
  <c r="V68" i="14"/>
  <c r="V118" i="14"/>
  <c r="V58" i="14"/>
  <c r="V59" i="14"/>
  <c r="R22" i="14" l="1"/>
  <c r="S22" i="14"/>
  <c r="R17" i="14"/>
  <c r="S17" i="14"/>
  <c r="R19" i="14"/>
  <c r="R20" i="14"/>
  <c r="S20" i="14"/>
  <c r="R18" i="14"/>
  <c r="V114" i="14" l="1"/>
  <c r="V113" i="14"/>
  <c r="V115" i="14"/>
  <c r="V92" i="14" l="1"/>
  <c r="V91" i="14"/>
  <c r="V12" i="14" l="1"/>
  <c r="V90" i="14" l="1"/>
  <c r="P22" i="14"/>
  <c r="Q22" i="14"/>
  <c r="H16" i="14"/>
  <c r="I17" i="14"/>
  <c r="J17" i="14"/>
  <c r="K17" i="14"/>
  <c r="L17" i="14"/>
  <c r="M17" i="14"/>
  <c r="N17" i="14"/>
  <c r="O17" i="14"/>
  <c r="P17" i="14"/>
  <c r="Q17" i="14"/>
  <c r="H17" i="14"/>
  <c r="V79" i="14"/>
  <c r="V18" i="14" s="1"/>
  <c r="V80" i="14"/>
  <c r="I18" i="14"/>
  <c r="J18" i="14"/>
  <c r="K18" i="14"/>
  <c r="L18" i="14"/>
  <c r="M18" i="14"/>
  <c r="N18" i="14"/>
  <c r="O18" i="14"/>
  <c r="P18" i="14"/>
  <c r="Q18" i="14"/>
  <c r="H18" i="14"/>
  <c r="I19" i="14"/>
  <c r="J19" i="14"/>
  <c r="K19" i="14"/>
  <c r="L19" i="14"/>
  <c r="M19" i="14"/>
  <c r="N19" i="14"/>
  <c r="O19" i="14"/>
  <c r="P19" i="14"/>
  <c r="Q19" i="14"/>
  <c r="H19" i="14"/>
  <c r="I20" i="14"/>
  <c r="J20" i="14"/>
  <c r="K20" i="14"/>
  <c r="L20" i="14"/>
  <c r="M20" i="14"/>
  <c r="N20" i="14"/>
  <c r="O20" i="14"/>
  <c r="P20" i="14"/>
  <c r="Q20" i="14"/>
  <c r="H20" i="14"/>
  <c r="V120" i="14"/>
  <c r="V84" i="14" l="1"/>
  <c r="V85" i="14"/>
  <c r="V81" i="14"/>
  <c r="V74" i="14" l="1"/>
  <c r="V67" i="14" l="1"/>
  <c r="Q40" i="14" l="1"/>
  <c r="M40" i="14" l="1"/>
  <c r="V116" i="14" l="1"/>
  <c r="V111" i="14"/>
  <c r="J16" i="14" l="1"/>
  <c r="J22" i="14" s="1"/>
  <c r="V31" i="14" l="1"/>
  <c r="Q43" i="14" l="1"/>
  <c r="Q42" i="14"/>
  <c r="Q41" i="14"/>
  <c r="O23" i="14"/>
  <c r="Q53" i="14" l="1"/>
  <c r="V30" i="14" l="1"/>
  <c r="V29" i="14"/>
  <c r="V50" i="14" l="1"/>
  <c r="V49" i="14"/>
  <c r="V94" i="14" l="1"/>
  <c r="V38" i="14"/>
  <c r="V37" i="14"/>
  <c r="V36" i="14"/>
  <c r="V35" i="14" l="1"/>
  <c r="V34" i="14"/>
  <c r="H22" i="14" l="1"/>
  <c r="L22" i="14"/>
  <c r="O22" i="14"/>
  <c r="K16" i="14"/>
  <c r="K22" i="14" s="1"/>
  <c r="I16" i="14" l="1"/>
  <c r="I22" i="14" s="1"/>
  <c r="V117" i="14" l="1"/>
  <c r="C116" i="14" l="1"/>
  <c r="E116" i="14"/>
  <c r="F116" i="14"/>
  <c r="G116" i="14"/>
  <c r="O49" i="14" l="1"/>
  <c r="N48" i="14"/>
  <c r="O48" i="14"/>
  <c r="N8" i="14"/>
  <c r="P8" i="14" s="1"/>
  <c r="R8" i="14" s="1"/>
  <c r="T8" i="14" s="1"/>
  <c r="O8" i="14"/>
  <c r="Q8" i="14" s="1"/>
  <c r="S8" i="14" s="1"/>
  <c r="U8" i="14" s="1"/>
  <c r="E19" i="14" l="1"/>
  <c r="G22" i="14"/>
  <c r="F22" i="14"/>
  <c r="V28" i="14" l="1"/>
  <c r="V27" i="14" l="1"/>
  <c r="V26" i="14" l="1"/>
</calcChain>
</file>

<file path=xl/comments1.xml><?xml version="1.0" encoding="utf-8"?>
<comments xmlns="http://schemas.openxmlformats.org/spreadsheetml/2006/main">
  <authors>
    <author>Автор</author>
  </authors>
  <commentList>
    <comment ref="H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взяты из доклада главы</t>
        </r>
      </text>
    </comment>
    <comment ref="J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  <comment ref="L1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</commentList>
</comments>
</file>

<file path=xl/sharedStrings.xml><?xml version="1.0" encoding="utf-8"?>
<sst xmlns="http://schemas.openxmlformats.org/spreadsheetml/2006/main" count="1615" uniqueCount="234">
  <si>
    <t>№ п\п</t>
  </si>
  <si>
    <t>Цели, задачи наименование программных мероприятий</t>
  </si>
  <si>
    <t>Ответственные исполнители, соисполнители, участники</t>
  </si>
  <si>
    <t>Наименование показателя (индикатора)</t>
  </si>
  <si>
    <t>Всего</t>
  </si>
  <si>
    <t>В том числе на 01.07</t>
  </si>
  <si>
    <t>х</t>
  </si>
  <si>
    <t>кв.м.</t>
  </si>
  <si>
    <t>шт.</t>
  </si>
  <si>
    <t>км</t>
  </si>
  <si>
    <t>т. м2</t>
  </si>
  <si>
    <t>м3</t>
  </si>
  <si>
    <t>Подпрограмма 1 "Развитие дорожного хозяйства города Астрахани"</t>
  </si>
  <si>
    <t>%</t>
  </si>
  <si>
    <t>км.</t>
  </si>
  <si>
    <t>ед.</t>
  </si>
  <si>
    <t>x</t>
  </si>
  <si>
    <t>да (1)/   нет(0)</t>
  </si>
  <si>
    <t>м</t>
  </si>
  <si>
    <t>тыс. чел.</t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</si>
  <si>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</si>
  <si>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>Проведение конкурсных мероприятий для привлечения перевозчиков с наилучшими показателями качества перевозок</t>
    </r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</si>
  <si>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>Внесение изменений в маршрутную сеть г.Астрахань</t>
    </r>
  </si>
  <si>
    <r>
      <t xml:space="preserve">Мероприятие 1.1.1. </t>
    </r>
    <r>
      <rPr>
        <sz val="12"/>
        <rFont val="Times New Roman"/>
        <family val="1"/>
        <charset val="204"/>
      </rPr>
      <t>Текущее содержание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</si>
  <si>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</si>
  <si>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</si>
  <si>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</si>
  <si>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</si>
  <si>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</si>
  <si>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</si>
  <si>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</si>
  <si>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 xml:space="preserve">Цель 1. </t>
    </r>
    <r>
      <rPr>
        <sz val="12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</si>
  <si>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</si>
  <si>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</si>
  <si>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</si>
  <si>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конкурсов по определению перевозчиков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</si>
  <si>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Внесение изменений в маршрутную сеть </t>
    </r>
  </si>
  <si>
    <r>
      <rPr>
        <b/>
        <sz val="12"/>
        <rFont val="Times New Roman"/>
        <family val="1"/>
        <charset val="204"/>
      </rPr>
      <t>Мероприятие 1.1.3.</t>
    </r>
    <r>
      <rPr>
        <sz val="12"/>
        <rFont val="Times New Roman"/>
        <family val="1"/>
        <charset val="204"/>
      </rPr>
      <t xml:space="preserve"> Обеспечение регулярных перевозок по муниципальным маршрутам автобусами по регулируемому тарифу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</si>
  <si>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маршрутов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</si>
  <si>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Количество подвижного состава на маршрутах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</si>
  <si>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карт маршрута регулярных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</si>
  <si>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свидетельств об осуществлении регулярных перевозок по маршрутам регулярных перевозок</t>
    </r>
  </si>
  <si>
    <r>
      <t xml:space="preserve">Задача 1.1. </t>
    </r>
    <r>
      <rPr>
        <sz val="12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</si>
  <si>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</si>
  <si>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поднятых люков колодцев</t>
    </r>
  </si>
  <si>
    <r>
      <t xml:space="preserve">Показатель 2. </t>
    </r>
    <r>
      <rPr>
        <sz val="12"/>
        <rFont val="Times New Roman"/>
        <family val="1"/>
        <charset val="204"/>
      </rPr>
      <t>Количество замененных дождеприемных решеток</t>
    </r>
  </si>
  <si>
    <r>
      <t xml:space="preserve">Показатель 3. </t>
    </r>
    <r>
      <rPr>
        <sz val="12"/>
        <rFont val="Times New Roman"/>
        <family val="1"/>
        <charset val="204"/>
      </rPr>
      <t>Протяженность прочищенной ливне-дренажной канализации</t>
    </r>
  </si>
  <si>
    <r>
      <rPr>
        <b/>
        <sz val="12"/>
        <rFont val="Times New Roman"/>
        <family val="1"/>
        <charset val="204"/>
      </rPr>
      <t xml:space="preserve">Мероприятие 1.1.4. </t>
    </r>
    <r>
      <rPr>
        <sz val="12"/>
        <rFont val="Times New Roman"/>
        <family val="1"/>
        <charset val="204"/>
      </rPr>
      <t>Заказ карт маршрута регулярных перевозок</t>
    </r>
  </si>
  <si>
    <r>
      <rPr>
        <b/>
        <sz val="12"/>
        <rFont val="Times New Roman"/>
        <family val="1"/>
        <charset val="204"/>
      </rPr>
      <t xml:space="preserve">Мероприятие 1.1.5. </t>
    </r>
    <r>
      <rPr>
        <sz val="12"/>
        <rFont val="Times New Roman"/>
        <family val="1"/>
        <charset val="204"/>
      </rPr>
      <t>Заказ свидетельств об осуществлении регулярных перевозок по маршрутам регулярных перевозок</t>
    </r>
  </si>
  <si>
    <t>Текущий 2020 год</t>
  </si>
  <si>
    <t>Отчетный 2019 год</t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</si>
  <si>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 Количество перевезенных пассажиров по маршрутам регулярных перевозок по регулируемым тарифам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</si>
  <si>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</si>
  <si>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t>Подпрограмма 2 "Улучшение качества обслуживания населения на регулярных муниципальных маршрутах"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</si>
  <si>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</si>
  <si>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</si>
  <si>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</si>
  <si>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</si>
  <si>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t>Единица измерения</t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</si>
  <si>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</si>
  <si>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</si>
  <si>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</si>
  <si>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</si>
  <si>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>Мероприятие 1.1.1.</t>
    </r>
    <r>
      <rPr>
        <sz val="12"/>
        <rFont val="Times New Roman"/>
        <family val="1"/>
        <charset val="204"/>
      </rPr>
      <t xml:space="preserve"> Ремонт автомобильных дорог общего пользования местного значения в г. Астрахань</t>
    </r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</si>
  <si>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</si>
  <si>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</si>
  <si>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</si>
  <si>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t>Показатель 2.</t>
    </r>
    <r>
      <rPr>
        <sz val="12"/>
        <rFont val="Times New Roman"/>
        <family val="1"/>
        <charset val="204"/>
      </rPr>
      <t xml:space="preserve"> Количество установленных, и содержащихся дорожных знаков </t>
    </r>
  </si>
  <si>
    <r>
      <t xml:space="preserve">Показатель 4. </t>
    </r>
    <r>
      <rPr>
        <sz val="12"/>
        <rFont val="Times New Roman"/>
        <family val="1"/>
        <charset val="204"/>
      </rPr>
      <t>Площадь нанесенной продольной разметки</t>
    </r>
  </si>
  <si>
    <t>т.м2</t>
  </si>
  <si>
    <r>
      <t xml:space="preserve">Показатель 1. </t>
    </r>
    <r>
      <rPr>
        <sz val="12"/>
        <rFont val="Times New Roman"/>
        <family val="1"/>
        <charset val="204"/>
      </rPr>
      <t>Количество мостов, в отношении которых проведены ремонтные работы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</si>
  <si>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дорог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</si>
  <si>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мероприятий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</si>
  <si>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оказанных услуг</t>
    </r>
  </si>
  <si>
    <r>
      <t xml:space="preserve">Мероприятие 1.1.4. </t>
    </r>
    <r>
      <rPr>
        <sz val="12"/>
        <rFont val="Times New Roman"/>
        <family val="1"/>
        <charset val="204"/>
      </rPr>
      <t>Ремонт                          ул. Минусинская на участке ул. Белгородская до ул. Бориса Алексеева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</si>
  <si>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Протяженность ремонтируемой дороги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</si>
  <si>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разработанных проектов</t>
    </r>
  </si>
  <si>
    <r>
      <t>Мероприятие 1.1.2.</t>
    </r>
    <r>
      <rPr>
        <sz val="12"/>
        <rFont val="Times New Roman"/>
        <family val="1"/>
        <charset val="204"/>
      </rPr>
      <t xml:space="preserve"> Ремонт автомобильного проезда на участке от ул. 11 Красной Армии до ул. Куликова </t>
    </r>
  </si>
  <si>
    <r>
      <t xml:space="preserve">Мероприятие 1.1.3. </t>
    </r>
    <r>
      <rPr>
        <sz val="12"/>
        <rFont val="Times New Roman"/>
        <family val="1"/>
        <charset val="204"/>
      </rPr>
      <t xml:space="preserve">Ремонт                          ул. Социалистическая на участке от  ул. Маркина до ул. Сун Ят-Сена 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</si>
  <si>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</si>
  <si>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rPr>
        <b/>
        <sz val="12"/>
        <rFont val="Times New Roman"/>
        <family val="1"/>
        <charset val="204"/>
      </rPr>
      <t>Показатель 2</t>
    </r>
    <r>
      <rPr>
        <sz val="12"/>
        <rFont val="Times New Roman"/>
        <family val="1"/>
        <charset val="204"/>
      </rPr>
      <t>. 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</si>
  <si>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Количество установленных мостов</t>
    </r>
  </si>
  <si>
    <t>ед</t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</si>
  <si>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ремонтируемых автомобильных дорог общего пользования</t>
    </r>
  </si>
  <si>
    <r>
      <t xml:space="preserve">Мероприятие 1.1.5. </t>
    </r>
    <r>
      <rPr>
        <sz val="12"/>
        <rFont val="Times New Roman"/>
        <family val="1"/>
        <charset val="204"/>
      </rPr>
      <t>Ремонт ул.Беринга</t>
    </r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</si>
  <si>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</si>
  <si>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перекрестков, расположенных на автомобильных дорогах общего пользования местного значения, на которых нанесена вертикальная и горизонтальная разметка</t>
    </r>
  </si>
  <si>
    <r>
      <t xml:space="preserve">Мероприятие 1.1.2. </t>
    </r>
    <r>
      <rPr>
        <sz val="12"/>
        <rFont val="Times New Roman"/>
        <family val="1"/>
        <charset val="204"/>
      </rPr>
      <t>Реконструкция системы ливневой канализации с насосной станцией, расположенной по адресу: ул. Харьковская, 28 "А", в Советском районе г. Астрахани, с организацией очистки сброса поверхностных вод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</si>
  <si>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разработанных проектов</t>
    </r>
  </si>
  <si>
    <t xml:space="preserve"> 
</t>
  </si>
  <si>
    <r>
      <t>Показатель 1</t>
    </r>
    <r>
      <rPr>
        <sz val="12"/>
        <rFont val="Times New Roman"/>
        <family val="1"/>
        <charset val="204"/>
      </rPr>
      <t>. Доля перекрестков, на которых нанесена вертикальная и горизонтальная разметка (от запланированных на год)</t>
    </r>
  </si>
  <si>
    <r>
      <t>Показатель 2.</t>
    </r>
    <r>
      <rPr>
        <sz val="12"/>
        <rFont val="Times New Roman"/>
        <family val="1"/>
        <charset val="204"/>
      </rPr>
      <t xml:space="preserve"> Доля пешеходных переходов, обустроенных в соответствии с национальными стандартами (от запланированных на год)</t>
    </r>
  </si>
  <si>
    <r>
      <t>Мероприятие 1.1.2.</t>
    </r>
    <r>
      <rPr>
        <sz val="12"/>
        <color indexed="8"/>
        <rFont val="Times New Roman"/>
        <family val="1"/>
        <charset val="204"/>
      </rPr>
      <t xml:space="preserve"> Обустройство пешеходных переходов на участках автомобильных дорог общего пользования</t>
    </r>
  </si>
  <si>
    <r>
      <t xml:space="preserve">Мероприятие 2.1.1. </t>
    </r>
    <r>
      <rPr>
        <sz val="12"/>
        <rFont val="Times New Roman"/>
        <family val="1"/>
        <charset val="204"/>
      </rPr>
      <t xml:space="preserve">Разработка ПСД по ремонту опор Нового моста </t>
    </r>
  </si>
  <si>
    <t>м.</t>
  </si>
  <si>
    <r>
      <rPr>
        <b/>
        <sz val="12"/>
        <color indexed="8"/>
        <rFont val="Times New Roman"/>
        <family val="1"/>
        <charset val="204"/>
      </rPr>
      <t>Мероприятие 1.1.4.</t>
    </r>
    <r>
      <rPr>
        <sz val="12"/>
        <color indexed="8"/>
        <rFont val="Times New Roman"/>
        <family val="1"/>
        <charset val="204"/>
      </rPr>
      <t xml:space="preserve"> Модернизация пешеходных переходов</t>
    </r>
  </si>
  <si>
    <r>
      <rPr>
        <b/>
        <sz val="12"/>
        <color indexed="8"/>
        <rFont val="Times New Roman"/>
        <family val="1"/>
        <charset val="204"/>
      </rPr>
      <t>Мероприятие 1.1.3.</t>
    </r>
    <r>
      <rPr>
        <sz val="12"/>
        <color indexed="8"/>
        <rFont val="Times New Roman"/>
        <family val="1"/>
        <charset val="204"/>
      </rPr>
      <t xml:space="preserve"> Обустройство наиболее опасных участков улично-дорожной сети дорожными ограждениями</t>
    </r>
  </si>
  <si>
    <r>
      <rPr>
        <b/>
        <sz val="12"/>
        <rFont val="Times New Roman"/>
        <family val="1"/>
        <charset val="204"/>
      </rPr>
      <t xml:space="preserve">Показатель 2. </t>
    </r>
    <r>
      <rPr>
        <sz val="12"/>
        <rFont val="Times New Roman"/>
        <family val="1"/>
        <charset val="204"/>
      </rPr>
      <t>Устройство искусственной дорожной неровности - ИДН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</si>
  <si>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установленного пешеходного ограждения леерного типа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</si>
  <si>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 xml:space="preserve">. Количество обустроенных пешеходных переходов </t>
    </r>
  </si>
  <si>
    <r>
      <rPr>
        <b/>
        <sz val="12"/>
        <color indexed="8"/>
        <rFont val="Times New Roman"/>
        <family val="1"/>
        <charset val="204"/>
      </rPr>
      <t>Мероприятие 1.1.5.</t>
    </r>
    <r>
      <rPr>
        <sz val="12"/>
        <color indexed="8"/>
        <rFont val="Times New Roman"/>
        <family val="1"/>
        <charset val="204"/>
      </rPr>
      <t xml:space="preserve">
Обустройство остановочных комплексов </t>
    </r>
  </si>
  <si>
    <r>
      <t xml:space="preserve">Показатель 1. </t>
    </r>
    <r>
      <rPr>
        <sz val="12"/>
        <rFont val="Times New Roman"/>
        <family val="1"/>
        <charset val="204"/>
      </rPr>
      <t>Измерение основных геометрических параметров дорог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</si>
  <si>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обустроенных остановочных комплексов </t>
    </r>
  </si>
  <si>
    <r>
      <rPr>
        <b/>
        <sz val="12"/>
        <rFont val="Times New Roman"/>
        <family val="1"/>
        <charset val="204"/>
      </rPr>
      <t>Мероприятие 1.1.1.</t>
    </r>
    <r>
      <rPr>
        <sz val="12"/>
        <rFont val="Times New Roman"/>
        <family val="1"/>
        <charset val="204"/>
      </rPr>
      <t xml:space="preserve">  Восстановление изношенной вертикальной и горизонтальной разметки</t>
    </r>
  </si>
  <si>
    <r>
      <t xml:space="preserve">Мероприятие 1.1.7. </t>
    </r>
    <r>
      <rPr>
        <sz val="12"/>
        <color indexed="8"/>
        <rFont val="Times New Roman"/>
        <family val="1"/>
        <charset val="204"/>
      </rPr>
      <t>Разработка проекта организации дорожного движения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</si>
  <si>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актуализированных КСОДД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</si>
  <si>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Протяженность автомобильных дорог общего пользования местного значения, в отношении которых разработан ПОДД 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</si>
  <si>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обслуженных светофорных объектов</t>
    </r>
  </si>
  <si>
    <r>
      <t xml:space="preserve">Показатель 5. </t>
    </r>
    <r>
      <rPr>
        <sz val="12"/>
        <rFont val="Times New Roman"/>
        <family val="1"/>
        <charset val="204"/>
      </rPr>
      <t xml:space="preserve">Площадь </t>
    </r>
    <r>
      <rPr>
        <b/>
        <sz val="12"/>
        <rFont val="Times New Roman"/>
        <family val="1"/>
        <charset val="204"/>
      </rPr>
      <t>н</t>
    </r>
    <r>
      <rPr>
        <sz val="12"/>
        <rFont val="Times New Roman"/>
        <family val="1"/>
        <charset val="204"/>
      </rPr>
      <t>анесенной линии горизонтальной дорожной разметки</t>
    </r>
  </si>
  <si>
    <r>
      <t xml:space="preserve">Показатель 6. </t>
    </r>
    <r>
      <rPr>
        <sz val="12"/>
        <rFont val="Times New Roman"/>
        <family val="1"/>
        <charset val="204"/>
      </rPr>
      <t>Очистка и мойка водой дорожных знаков</t>
    </r>
  </si>
  <si>
    <r>
      <t xml:space="preserve">Показатель 9. </t>
    </r>
    <r>
      <rPr>
        <sz val="12"/>
        <rFont val="Times New Roman"/>
        <family val="1"/>
        <charset val="204"/>
      </rPr>
      <t>Содержание ЛНС</t>
    </r>
  </si>
  <si>
    <r>
      <t xml:space="preserve">Показатель 10. </t>
    </r>
    <r>
      <rPr>
        <sz val="12"/>
        <rFont val="Times New Roman"/>
        <family val="1"/>
        <charset val="204"/>
      </rPr>
      <t>Механизированная санитарная летняя уборка покрытий комбинированными дорожными машинами</t>
    </r>
  </si>
  <si>
    <r>
      <rPr>
        <b/>
        <sz val="12"/>
        <rFont val="Times New Roman"/>
        <family val="1"/>
        <charset val="204"/>
      </rPr>
      <t xml:space="preserve">Показатель 11. </t>
    </r>
    <r>
      <rPr>
        <sz val="12"/>
        <rFont val="Times New Roman"/>
        <family val="1"/>
        <charset val="204"/>
      </rPr>
      <t>Объем посыпки территории ПСС (механизировано)</t>
    </r>
  </si>
  <si>
    <r>
      <rPr>
        <b/>
        <sz val="12"/>
        <rFont val="Times New Roman"/>
        <family val="1"/>
        <charset val="204"/>
      </rPr>
      <t>Показатель 13</t>
    </r>
    <r>
      <rPr>
        <sz val="12"/>
        <rFont val="Times New Roman"/>
        <family val="1"/>
        <charset val="204"/>
      </rPr>
      <t>.Площадь сдвигаемого снега с дорог</t>
    </r>
  </si>
  <si>
    <r>
      <rPr>
        <b/>
        <sz val="12"/>
        <rFont val="Times New Roman"/>
        <family val="1"/>
        <charset val="204"/>
      </rPr>
      <t>Показатель 14</t>
    </r>
    <r>
      <rPr>
        <sz val="12"/>
        <rFont val="Times New Roman"/>
        <family val="1"/>
        <charset val="204"/>
      </rPr>
      <t>. Объем откаченных дождевых и талых вод с дорог</t>
    </r>
  </si>
  <si>
    <r>
      <rPr>
        <b/>
        <sz val="12"/>
        <rFont val="Times New Roman"/>
        <family val="1"/>
        <charset val="204"/>
      </rPr>
      <t>Показатель 15</t>
    </r>
    <r>
      <rPr>
        <sz val="12"/>
        <rFont val="Times New Roman"/>
        <family val="1"/>
        <charset val="204"/>
      </rPr>
      <t>. Площадь дороги, очищенной от снега плугом и щеткой или щеткой на базе комбинированной дорожной машины</t>
    </r>
  </si>
  <si>
    <r>
      <rPr>
        <b/>
        <sz val="12"/>
        <rFont val="Times New Roman"/>
        <family val="1"/>
        <charset val="204"/>
      </rPr>
      <t>Показатель 16</t>
    </r>
    <r>
      <rPr>
        <sz val="12"/>
        <rFont val="Times New Roman"/>
        <family val="1"/>
        <charset val="204"/>
      </rPr>
      <t>. Подметание территории от пыли и мусора вручную на усовершенствованных покрытиях</t>
    </r>
  </si>
  <si>
    <r>
      <rPr>
        <b/>
        <sz val="12"/>
        <rFont val="Times New Roman"/>
        <family val="1"/>
        <charset val="204"/>
      </rPr>
      <t>Показатель 17.</t>
    </r>
    <r>
      <rPr>
        <sz val="12"/>
        <rFont val="Times New Roman"/>
        <family val="1"/>
        <charset val="204"/>
      </rPr>
      <t xml:space="preserve"> Площадь территории, очищенной от случайного мусора</t>
    </r>
  </si>
  <si>
    <r>
      <t xml:space="preserve">Показатель 7. </t>
    </r>
    <r>
      <rPr>
        <sz val="12"/>
        <rFont val="Times New Roman"/>
        <family val="1"/>
        <charset val="204"/>
      </rPr>
      <t xml:space="preserve">Количество </t>
    </r>
    <r>
      <rPr>
        <b/>
        <sz val="12"/>
        <rFont val="Times New Roman"/>
        <family val="1"/>
        <charset val="204"/>
      </rPr>
      <t>у</t>
    </r>
    <r>
      <rPr>
        <sz val="12"/>
        <rFont val="Times New Roman"/>
        <family val="1"/>
        <charset val="204"/>
      </rPr>
      <t>становленных дорожных знаков</t>
    </r>
  </si>
  <si>
    <r>
      <rPr>
        <b/>
        <sz val="12"/>
        <rFont val="Times New Roman"/>
        <family val="1"/>
        <charset val="204"/>
      </rPr>
      <t>Показатель 12</t>
    </r>
    <r>
      <rPr>
        <sz val="12"/>
        <rFont val="Times New Roman"/>
        <family val="1"/>
        <charset val="204"/>
      </rPr>
      <t>. Объем убранного снега с дорог (механизировано)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</si>
  <si>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Доля полученных протоколов испытаний в объеме запланированных</t>
    </r>
  </si>
  <si>
    <r>
      <t xml:space="preserve">Мероприятие 1.1.7.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Жилая в г.Астрахани</t>
    </r>
  </si>
  <si>
    <r>
      <t xml:space="preserve">Мероприятие 1.1.6.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Красноармейская на участке от ул. Б. Алексеева до ул. Беринга в г. Астрахани.</t>
    </r>
  </si>
  <si>
    <r>
      <t xml:space="preserve">Мероприятие 1.1.8. </t>
    </r>
    <r>
      <rPr>
        <sz val="12"/>
        <color indexed="8"/>
        <rFont val="Times New Roman"/>
        <family val="1"/>
        <charset val="204"/>
      </rPr>
      <t>Разработка проектов по устройству конечных остановочных пунктов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</si>
  <si>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Количество разработанных проектов по устройству конечных остановочных пунктов </t>
    </r>
  </si>
  <si>
    <r>
      <rPr>
        <b/>
        <sz val="12"/>
        <rFont val="Times New Roman"/>
        <family val="1"/>
        <charset val="204"/>
      </rPr>
      <t xml:space="preserve">Мероприятие 1.1.3. </t>
    </r>
    <r>
      <rPr>
        <sz val="12"/>
        <rFont val="Times New Roman"/>
        <family val="1"/>
        <charset val="204"/>
      </rPr>
      <t>Реконструкция систем ливневых канализаций, расположенных на территории г.Астрахани по ул. Бурова, 2А, пл. Карла Маркса, 3А</t>
    </r>
  </si>
  <si>
    <r>
      <t xml:space="preserve">Показатель 2.
</t>
    </r>
    <r>
      <rPr>
        <sz val="12"/>
        <rFont val="Times New Roman"/>
        <family val="1"/>
        <charset val="204"/>
      </rPr>
      <t>Количество реконструированных и модернизированных объектов</t>
    </r>
  </si>
  <si>
    <r>
      <t xml:space="preserve">Показатель 4. </t>
    </r>
    <r>
      <rPr>
        <sz val="12"/>
        <rFont val="Times New Roman"/>
        <family val="1"/>
        <charset val="204"/>
      </rPr>
      <t>Снижение объема неочищенных стоков сбрасываемых в водные объекты</t>
    </r>
  </si>
  <si>
    <r>
      <t xml:space="preserve">Показатель 5. </t>
    </r>
    <r>
      <rPr>
        <sz val="12"/>
        <rFont val="Times New Roman"/>
        <family val="1"/>
        <charset val="204"/>
      </rPr>
      <t>Снижение затрат на ремонт и эксплуатацию насосной станции</t>
    </r>
  </si>
  <si>
    <t>куб.м.</t>
  </si>
  <si>
    <r>
      <t xml:space="preserve">Показатель 3.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системы ливневой канализации с насосной станцией, расположенной по адресу: ул. Харьковская, 28 "А", в Советском районе г. Астрахани, с организацией очистки сброса поверхностных вод</t>
    </r>
  </si>
  <si>
    <r>
      <t xml:space="preserve">Показатель 3.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 ливневых канализаций, расположенных на территории г.Астрахани по ул. Бурова, 2А</t>
    </r>
  </si>
  <si>
    <r>
      <t xml:space="preserve">Показатель 4.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 ливневых канализаций, расположенных на территории г.Астрахани по  пл. Карла Маркса, 3А</t>
    </r>
  </si>
  <si>
    <r>
      <rPr>
        <b/>
        <sz val="12"/>
        <rFont val="Times New Roman"/>
        <family val="1"/>
        <charset val="204"/>
      </rPr>
      <t xml:space="preserve">Мероприятие 1.1.11. </t>
    </r>
    <r>
      <rPr>
        <sz val="12"/>
        <rFont val="Times New Roman"/>
        <family val="1"/>
        <charset val="204"/>
      </rPr>
      <t xml:space="preserve">Контроль за выполнением работ на обьекте: "Проведение противоаварийных мероприятий по восстановлению конструкции автомобильного моста через р. Царев в створе ул. Боевая </t>
    </r>
  </si>
  <si>
    <r>
      <rPr>
        <b/>
        <sz val="12"/>
        <rFont val="Times New Roman"/>
        <family val="1"/>
        <charset val="204"/>
      </rPr>
      <t xml:space="preserve">Мероприятие 1.1.12. </t>
    </r>
    <r>
      <rPr>
        <sz val="12"/>
        <rFont val="Times New Roman"/>
        <family val="1"/>
        <charset val="204"/>
      </rPr>
      <t>Мероприятия дорожного хозяйства, реализуемые в рамках дотаций на поддержку мер по обеспечению сбалансированости бюджетов муниципальных образований Астраханской области</t>
    </r>
  </si>
  <si>
    <r>
      <rPr>
        <b/>
        <sz val="12"/>
        <rFont val="Times New Roman"/>
        <family val="1"/>
        <charset val="204"/>
      </rPr>
      <t>Мероприятие 1.1.13.</t>
    </r>
    <r>
      <rPr>
        <sz val="12"/>
        <rFont val="Times New Roman"/>
        <family val="1"/>
        <charset val="204"/>
      </rPr>
      <t xml:space="preserve"> Оказание услуг по охране незавершенного объекта (мост "Милицейский")</t>
    </r>
  </si>
  <si>
    <r>
      <rPr>
        <b/>
        <sz val="12"/>
        <rFont val="Times New Roman"/>
        <family val="1"/>
        <charset val="204"/>
      </rPr>
      <t xml:space="preserve">Мероприятие 1.1.14. </t>
    </r>
    <r>
      <rPr>
        <sz val="12"/>
        <rFont val="Times New Roman"/>
        <family val="1"/>
        <charset val="204"/>
      </rPr>
      <t>Ремонт и содержание дорог местного значения</t>
    </r>
  </si>
  <si>
    <r>
      <rPr>
        <b/>
        <sz val="12"/>
        <rFont val="Times New Roman"/>
        <family val="1"/>
        <charset val="204"/>
      </rPr>
      <t>Мероприятие 1.1.15.</t>
    </r>
    <r>
      <rPr>
        <sz val="12"/>
        <rFont val="Times New Roman"/>
        <family val="1"/>
        <charset val="204"/>
      </rPr>
      <t xml:space="preserve"> Текущее содержание объектов дорожного хозяйства</t>
    </r>
  </si>
  <si>
    <r>
      <rPr>
        <b/>
        <sz val="12"/>
        <rFont val="Times New Roman"/>
        <family val="1"/>
        <charset val="204"/>
      </rPr>
      <t xml:space="preserve">Мероприятие 1.1.16. </t>
    </r>
    <r>
      <rPr>
        <sz val="12"/>
        <rFont val="Times New Roman"/>
        <family val="1"/>
        <charset val="204"/>
      </rPr>
      <t>Инструментальное обследование дорог</t>
    </r>
  </si>
  <si>
    <r>
      <rPr>
        <b/>
        <sz val="12"/>
        <rFont val="Times New Roman"/>
        <family val="1"/>
        <charset val="204"/>
      </rPr>
      <t xml:space="preserve">Мероприятие 1.1.17. </t>
    </r>
    <r>
      <rPr>
        <sz val="12"/>
        <rFont val="Times New Roman"/>
        <family val="1"/>
        <charset val="204"/>
      </rPr>
      <t>Развитие территориальных округов.</t>
    </r>
  </si>
  <si>
    <r>
      <rPr>
        <b/>
        <sz val="12"/>
        <rFont val="Times New Roman"/>
        <family val="1"/>
        <charset val="204"/>
      </rPr>
      <t>Мероприятие 1.1.18.</t>
    </r>
    <r>
      <rPr>
        <sz val="12"/>
        <rFont val="Times New Roman"/>
        <family val="1"/>
        <charset val="204"/>
      </rPr>
      <t xml:space="preserve"> Осуществление лабораторного контроля автомобильных дорог общего пользования местного значения</t>
    </r>
  </si>
  <si>
    <r>
      <t xml:space="preserve">Мероприятие 1.1.8.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Курская в г.Астрахани</t>
    </r>
  </si>
  <si>
    <r>
      <t xml:space="preserve">Показатель 1. </t>
    </r>
    <r>
      <rPr>
        <sz val="12"/>
        <color theme="1"/>
        <rFont val="Times New Roman"/>
        <family val="1"/>
        <charset val="204"/>
      </rPr>
      <t>Протяженность ремонтируемой дороги</t>
    </r>
  </si>
  <si>
    <r>
      <t xml:space="preserve">Показатель 2. </t>
    </r>
    <r>
      <rPr>
        <sz val="12"/>
        <rFont val="Times New Roman"/>
        <family val="1"/>
        <charset val="204"/>
      </rPr>
      <t>Площадь ремонтируемых тротуаров</t>
    </r>
  </si>
  <si>
    <r>
      <t xml:space="preserve">Показатель 3. </t>
    </r>
    <r>
      <rPr>
        <sz val="12"/>
        <rFont val="Times New Roman"/>
        <family val="1"/>
        <charset val="204"/>
      </rPr>
      <t xml:space="preserve">Количество нанесенной пешеходной разметки </t>
    </r>
  </si>
  <si>
    <r>
      <t xml:space="preserve">Показатель 4. </t>
    </r>
    <r>
      <rPr>
        <sz val="12"/>
        <rFont val="Times New Roman"/>
        <family val="1"/>
        <charset val="204"/>
      </rPr>
      <t>Площадь продольной разметки</t>
    </r>
  </si>
  <si>
    <r>
      <t>Показатель 5.</t>
    </r>
    <r>
      <rPr>
        <sz val="12"/>
        <rFont val="Times New Roman"/>
        <family val="1"/>
        <charset val="204"/>
      </rPr>
      <t xml:space="preserve">Количество установленных знаков 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</si>
  <si>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Количество остановочных пунктов, расположенных на автомобильных дорогах общего пользования местного значения, в отношении которых выполнены мероприятия, направленные на устройство, восстановление элементов обустройства автомобильных дорог общего пользования местного значения</t>
    </r>
  </si>
  <si>
    <r>
      <t xml:space="preserve">Показатель 2. </t>
    </r>
    <r>
      <rPr>
        <sz val="12"/>
        <rFont val="Times New Roman"/>
        <family val="1"/>
        <charset val="204"/>
      </rPr>
      <t xml:space="preserve"> Доля ливневых насосных станций, отвечающих нормативным требованиям от общего количества ливневых насосных станций</t>
    </r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</si>
  <si>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           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</si>
  <si>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</si>
  <si>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</si>
  <si>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</t>
  </si>
  <si>
    <t xml:space="preserve">Управление дорожного хозяйства и транспорта администрации муниципального образования "Городской округ город Астрахань"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</si>
  <si>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</t>
  </si>
  <si>
    <t>Управление дорожного хозяйства и транспорта администрации муниципального образования "Городской округ город Астрахань"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</si>
  <si>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 </t>
  </si>
  <si>
    <t xml:space="preserve">Управление по капитальному строительству администрации муниципального образования "Городской округ город Астрахань"  </t>
  </si>
  <si>
    <t>Управление по капитальному строительству администрации муниципального образования "Городской округ город Астрахань"</t>
  </si>
  <si>
    <t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</t>
  </si>
  <si>
    <t>Управление дорожного хозяйства и транспорта администрации   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</si>
  <si>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</t>
  </si>
  <si>
    <t xml:space="preserve">Управление по капитальному строительству администрации муниципального образования "Городской округ Городской округ город Астрахань"
Управление по коммунальному хозяйству и благоустройству  администрации муниципального образования "Городской округ Городской округ город Астрахань"
(МБУ г.Астрахани "Мосты и каналы")       </t>
  </si>
  <si>
    <t>Управление по коммунальному хозяйству и благоустройству  администрации муниципального образования "Городской округ город Астрахань" 
(МБУ г.Астрахани "Мосты и каналы")</t>
  </si>
  <si>
    <t xml:space="preserve">
Заместитель главы муниципального образования 
«Городской округ город Астрахань» -начальник управления </t>
  </si>
  <si>
    <t xml:space="preserve">Управление дорожного хозяйства и транспорта администрации муниципального образования "Городской округ город Астрахань"  </t>
  </si>
  <si>
    <r>
      <t xml:space="preserve">Показатель 6. </t>
    </r>
    <r>
      <rPr>
        <sz val="12"/>
        <rFont val="Times New Roman"/>
        <family val="1"/>
        <charset val="204"/>
      </rPr>
      <t>Устройство искусственной дорожной неровности - ИДН</t>
    </r>
  </si>
  <si>
    <r>
      <t xml:space="preserve">Показатель 5. </t>
    </r>
    <r>
      <rPr>
        <sz val="12"/>
        <rFont val="Times New Roman"/>
        <family val="1"/>
        <charset val="204"/>
      </rPr>
      <t>Снижение объема неочищенных стоков сбрасываемых в водные объекты
Реконструкция систем ливневых канализаций, расположенных на территории г.Астрахани по ул. Бурова, 2А,</t>
    </r>
  </si>
  <si>
    <r>
      <t xml:space="preserve">Показатель 2. </t>
    </r>
    <r>
      <rPr>
        <sz val="12"/>
        <rFont val="Times New Roman"/>
        <family val="1"/>
        <charset val="204"/>
      </rPr>
      <t xml:space="preserve">Количество разработанных ПОДД </t>
    </r>
  </si>
  <si>
    <t xml:space="preserve">Перечень программных мероприятий, показателей (индикаторов) и результатов </t>
  </si>
  <si>
    <t>Управление по коммунальному хозяйству и благоустройству администрации муниципального образования "Городской округ город Астрахань"
Управление дорожного хозяйства и транспорта администрации муниципального образования "Городской округ город Астрахань" 
(МБУ "Чистый Город", МБУ "Мосты и каналы")</t>
  </si>
  <si>
    <t>Управление по коммунальному хозяйству и благоустройству администрации муниципального образования "Городской округ город Астрахань" 
Управление дорожного хозяйства и транспорта администрации муниципального образования "Городской округ город Астрахань"</t>
  </si>
  <si>
    <t xml:space="preserve">Управление по коммунальному хозяйству и благоустройству администрации муниципального образования "Городской округ город Астрахань"   
Управление дорожного хозяйства и транспорта администрации муниципального образования "Городской округ город Астрахань"   </t>
  </si>
  <si>
    <r>
      <t xml:space="preserve">Задача 2.1. </t>
    </r>
    <r>
      <rPr>
        <sz val="12"/>
        <rFont val="Times New Roman"/>
        <family val="1"/>
        <charset val="204"/>
      </rPr>
      <t>Проведение мероприятий по содержанию мостовых сооружений</t>
    </r>
  </si>
  <si>
    <r>
      <t xml:space="preserve">Мероприятие 2.1.2. </t>
    </r>
    <r>
      <rPr>
        <sz val="12"/>
        <rFont val="Times New Roman"/>
        <family val="1"/>
        <charset val="204"/>
      </rPr>
      <t>Мероприятия по обеспечению транспортной безопасности мостов</t>
    </r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</si>
  <si>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</si>
  <si>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 Количество мест концентрации дорожно-транспортных происшествий, в отношении которых выполнены мероприятия по ликвидации и предупреждению дорожно-транспортных происшествий на автомобильных дорогах общего пользования местного значения муниципальных образований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</si>
  <si>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Количество светофорных объектов, подключенных к центру управления дорожным движением и обеспеченных техническими средствами сбора данных о параметрах дорожного движения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</si>
  <si>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светофорных объектов, установленных в Астраханской городской агломерации и подключенных к центру управления дорожным движением, обеспечивающих адаптивное светофорное регулирование</t>
    </r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</si>
  <si>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>Наличие подсистемы метеомониторинга</t>
    </r>
  </si>
  <si>
    <r>
      <rPr>
        <b/>
        <sz val="12"/>
        <rFont val="Times New Roman"/>
        <family val="1"/>
        <charset val="204"/>
      </rPr>
      <t>Показатель 4.</t>
    </r>
    <r>
      <rPr>
        <sz val="12"/>
        <rFont val="Times New Roman"/>
        <family val="1"/>
        <charset val="204"/>
      </rPr>
      <t xml:space="preserve"> Количество участков магистральных городских дорог, магистральных улиц общегородского значения, магистральных улиц районного значения в Астраханской городской агломерации, на которых установлены технические средства сбора данных о параметрах дорожного движения</t>
    </r>
  </si>
  <si>
    <r>
      <t xml:space="preserve">Мероприятие 1.1.9. </t>
    </r>
    <r>
      <rPr>
        <sz val="12"/>
        <rFont val="Times New Roman"/>
        <family val="1"/>
        <charset val="204"/>
      </rPr>
      <t>Поставка и установка временного пешеходного наплавного моста через пр. Серебрянная Воложка в створе пер. Бутлерова г. Астрахани Астраханской области</t>
    </r>
  </si>
  <si>
    <r>
      <t xml:space="preserve">Показатель 1. </t>
    </r>
    <r>
      <rPr>
        <sz val="12"/>
        <rFont val="Times New Roman"/>
        <family val="1"/>
        <charset val="204"/>
      </rPr>
      <t>Доля оказанных услуг в объеме запланированных</t>
    </r>
  </si>
  <si>
    <r>
      <rPr>
        <b/>
        <sz val="12"/>
        <rFont val="Times New Roman"/>
        <family val="1"/>
        <charset val="204"/>
      </rPr>
      <t xml:space="preserve">Показатель 8. </t>
    </r>
    <r>
      <rPr>
        <sz val="12"/>
        <rFont val="Times New Roman"/>
        <family val="1"/>
        <charset val="204"/>
      </rPr>
      <t>Протяженность установленного пешеходного ограждения леерного типа</t>
    </r>
  </si>
  <si>
    <r>
      <t>Показатель 1. П</t>
    </r>
    <r>
      <rPr>
        <sz val="12"/>
        <rFont val="Times New Roman"/>
        <family val="1"/>
        <charset val="204"/>
      </rPr>
      <t>ротяженность ремонтируемой автомобильной дороги общего пользования</t>
    </r>
  </si>
  <si>
    <r>
      <t xml:space="preserve">Показатель 3. </t>
    </r>
    <r>
      <rPr>
        <sz val="12"/>
        <rFont val="Times New Roman"/>
        <family val="1"/>
        <charset val="204"/>
      </rPr>
      <t>Площадь нанесенной разметки пешеходных полос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</si>
  <si>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Количество обустроенных парковок</t>
    </r>
  </si>
  <si>
    <r>
      <rPr>
        <b/>
        <sz val="12"/>
        <rFont val="Times New Roman"/>
        <family val="1"/>
        <charset val="204"/>
      </rPr>
      <t>Показатель 2</t>
    </r>
    <r>
      <rPr>
        <sz val="12"/>
        <rFont val="Times New Roman"/>
        <family val="1"/>
        <charset val="204"/>
      </rPr>
      <t>. Количество остановочных пунктов, расположенных на автомобильных дорогах общего пользования местного значения, в отношении которых выполнены мероприятия, направленные на устройство недостающих остановочных и посадочных площадок и автопавильонов на автобусных остановках</t>
    </r>
  </si>
  <si>
    <r>
      <t xml:space="preserve">Основное мероприятие 1. 
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"Региональная и местная дорожная сеть</t>
    </r>
    <r>
      <rPr>
        <b/>
        <sz val="12"/>
        <color indexed="8"/>
        <rFont val="Times New Roman"/>
        <family val="1"/>
        <charset val="204"/>
      </rPr>
      <t xml:space="preserve"> </t>
    </r>
    <r>
      <rPr>
        <sz val="12"/>
        <color indexed="8"/>
        <rFont val="Times New Roman"/>
        <family val="1"/>
        <charset val="204"/>
      </rPr>
      <t>(Астраханская область)" в рамках федерального проекта "Региональная и местная дорожная сеть" государственной программы "Развитие дорожного хозяйства Астраханской области"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</si>
  <si>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</si>
  <si>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Мероприятие 1.1.10. </t>
    </r>
    <r>
      <rPr>
        <sz val="12"/>
        <rFont val="Times New Roman"/>
        <family val="1"/>
        <charset val="204"/>
      </rPr>
      <t>Капитальный ремонт и ремонт мостов в г. Астрахани</t>
    </r>
  </si>
  <si>
    <r>
      <t xml:space="preserve">Показатель 3. </t>
    </r>
    <r>
      <rPr>
        <sz val="12"/>
        <rFont val="Times New Roman"/>
        <family val="1"/>
        <charset val="204"/>
      </rPr>
      <t>Доля реализованных мероприятий по внедрению интеллектуальных транспортных систем в объеме от запланированных</t>
    </r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</si>
  <si>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
Количество охраняемых мостов</t>
    </r>
  </si>
  <si>
    <t>выписка из реестра о включении 29 + 1 мост кирикили</t>
  </si>
  <si>
    <t>кири килинским мост не включен в реестр, на сайте росавтодора есть табл для включения  в реестр: длина, ширина (прикладывались раньше паспорта, можно кописю из проета моста, где есть размеры)</t>
  </si>
  <si>
    <r>
      <t xml:space="preserve">Показатель 1. </t>
    </r>
    <r>
      <rPr>
        <sz val="12"/>
        <rFont val="Times New Roman"/>
        <family val="1"/>
        <charset val="204"/>
      </rPr>
      <t>Количество полученных отчетов об оценке уязвимости мостов</t>
    </r>
  </si>
  <si>
    <r>
      <rPr>
        <b/>
        <sz val="12"/>
        <rFont val="Times New Roman"/>
        <family val="1"/>
        <charset val="204"/>
      </rPr>
      <t>Показатель 2</t>
    </r>
    <r>
      <rPr>
        <sz val="12"/>
        <rFont val="Times New Roman"/>
        <family val="1"/>
        <charset val="204"/>
      </rPr>
      <t>. Количество разработанных планов безопасности мостов</t>
    </r>
  </si>
  <si>
    <r>
      <t xml:space="preserve">Показтель 1. </t>
    </r>
    <r>
      <rPr>
        <sz val="12"/>
        <color theme="1"/>
        <rFont val="Times New Roman"/>
        <family val="1"/>
        <charset val="204"/>
      </rPr>
      <t>Протяженность ремонтируемого моста</t>
    </r>
  </si>
  <si>
    <r>
      <rPr>
        <b/>
        <sz val="12"/>
        <color theme="1"/>
        <rFont val="Times New Roman"/>
        <family val="1"/>
        <charset val="204"/>
      </rPr>
      <t xml:space="preserve">Показатель 2. </t>
    </r>
    <r>
      <rPr>
        <sz val="12"/>
        <color theme="1"/>
        <rFont val="Times New Roman"/>
        <family val="1"/>
        <charset val="204"/>
      </rPr>
      <t>Количество разработанных проектов</t>
    </r>
  </si>
  <si>
    <r>
      <rPr>
        <b/>
        <sz val="12"/>
        <color theme="1"/>
        <rFont val="Times New Roman"/>
        <family val="1"/>
        <charset val="204"/>
      </rPr>
      <t xml:space="preserve">Показатель 3. </t>
    </r>
    <r>
      <rPr>
        <sz val="12"/>
        <color theme="1"/>
        <rFont val="Times New Roman"/>
        <family val="1"/>
        <charset val="204"/>
      </rPr>
      <t>Количество полученных заключений</t>
    </r>
  </si>
  <si>
    <r>
      <t xml:space="preserve">Показатель 8. </t>
    </r>
    <r>
      <rPr>
        <sz val="12"/>
        <rFont val="Times New Roman"/>
        <family val="1"/>
        <charset val="204"/>
      </rPr>
      <t>Количество содержащихся мостов</t>
    </r>
  </si>
  <si>
    <t xml:space="preserve">Управление по коммунальному хозяйству и благоустройству администрации муниципального образования "Городской округ город Астрахань" </t>
  </si>
  <si>
    <r>
      <t xml:space="preserve">Показатель 6. </t>
    </r>
    <r>
      <rPr>
        <sz val="12"/>
        <rFont val="Times New Roman"/>
        <family val="1"/>
        <charset val="204"/>
      </rPr>
      <t>Снижение объема неочищенных стоков сбрасываемых в водные объекты
Реконструкция систем ливневых канализаций, расположенных на территории г.Астрахани по пл. Карла Маркса, 3А</t>
    </r>
  </si>
  <si>
    <r>
      <t xml:space="preserve">Показатель 7. </t>
    </r>
    <r>
      <rPr>
        <sz val="12"/>
        <rFont val="Times New Roman"/>
        <family val="1"/>
        <charset val="204"/>
      </rPr>
      <t>Снижение затрат на ремонт и эксплуатацию насосной станции Реконструкция систем ливневых канализаций, расположенных на территории г.Астрахани по ул. Бурова, 2А,  пл. Карла Маркса, 3А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</si>
  <si>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</t>
    </r>
  </si>
  <si>
    <r>
      <t xml:space="preserve">Мероприятие 1.1.6. </t>
    </r>
    <r>
      <rPr>
        <sz val="12"/>
        <color indexed="8"/>
        <rFont val="Times New Roman"/>
        <family val="1"/>
        <charset val="204"/>
      </rPr>
      <t>Актуализация комплексной схемы организации дорожного движения мунципального образования "Городской округ город Астрахань"</t>
    </r>
  </si>
  <si>
    <r>
      <rPr>
        <b/>
        <sz val="12"/>
        <rFont val="Times New Roman"/>
        <family val="1"/>
        <charset val="204"/>
      </rPr>
      <t xml:space="preserve">Мероприятие 1.1.19. </t>
    </r>
    <r>
      <rPr>
        <sz val="12"/>
        <rFont val="Times New Roman"/>
        <family val="1"/>
        <charset val="204"/>
      </rPr>
      <t>Реализация мероприятий, направленных на устройство, восстановление элементов обустройства автомобильных дорог общего пользования местного значения в рамках реализации регионального проекта «Развитие транспортной инфраструктуры Астраханской области, повышение технического уровня транспортно-эксплуатационного состояния автомобильных дорог общего пользования»</t>
    </r>
  </si>
  <si>
    <r>
      <t xml:space="preserve">Мероприятие 1.1.10. </t>
    </r>
    <r>
      <rPr>
        <sz val="12"/>
        <color indexed="8"/>
        <rFont val="Times New Roman"/>
        <family val="1"/>
        <charset val="204"/>
      </rPr>
      <t>Реализация мероприятий по внедрению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человек, в рамках реализации регионального проекта "Общесистемные меры развития дорожного хозяйства (Астраханская область)" в рамках федерального проекта "Общесистемные меры развития дорожного хозяйства"</t>
    </r>
  </si>
  <si>
    <t>Целевое значение показателя (конечный результат) за весь период реализации программы (гр.8+гр.10+гр.12+гр.14+гр.16+гр.18+гр.20)</t>
  </si>
  <si>
    <t>"Развитие городской транспортной системы муниципального образования "Городской округ город Астрахань"</t>
  </si>
  <si>
    <t>муниципальной программы муниципального образования "Городской округ город Астрахань"</t>
  </si>
  <si>
    <t>Приложение 1 к муниципальной программе муниципального образования "Городской округ город Астрахань"
"Развитие городской транспортной системы муниципального образования "Городской округ город Астрахань"</t>
  </si>
  <si>
    <t>Заместитель главы муниципального образования
"Городской округ город Астрахань" - начальник управления</t>
  </si>
  <si>
    <t>А.В. Кознов</t>
  </si>
  <si>
    <t>Планировалось выполнить ремонт в 2023 году, однако сроки были продлены на 2024 и 2025, но и в 2024 не выполнено, теперь план на 2025</t>
  </si>
  <si>
    <r>
      <t xml:space="preserve">Показатель 1. </t>
    </r>
    <r>
      <rPr>
        <sz val="12"/>
        <rFont val="Times New Roman"/>
        <family val="1"/>
        <charset val="204"/>
      </rPr>
      <t>Количество светофорных объектов, установленных в Астраханской городской агломерации, в отношении которых выполнены мероприятия по их замене и восстановлению</t>
    </r>
  </si>
  <si>
    <r>
      <t xml:space="preserve">Мероприятие 1.1.9. </t>
    </r>
    <r>
      <rPr>
        <sz val="12"/>
        <color indexed="8"/>
        <rFont val="Times New Roman"/>
        <family val="1"/>
        <charset val="204"/>
      </rPr>
      <t>Замена и восстановление светофорных объектов на автомоблильных дорогах общего пользования местного значения</t>
    </r>
  </si>
  <si>
    <t>Муниципальная программа "Развитие городской транспортной системы муниципального образования "Городской округ город Астрахань"</t>
  </si>
  <si>
    <r>
      <rPr>
        <b/>
        <sz val="12"/>
        <rFont val="Times New Roman"/>
        <family val="1"/>
        <charset val="204"/>
      </rPr>
      <t>Показатель 7. К</t>
    </r>
    <r>
      <rPr>
        <sz val="12"/>
        <rFont val="Times New Roman"/>
        <family val="1"/>
        <charset val="204"/>
      </rPr>
      <t>оличество установленных технических средств организации дорожного движения (светофорных объектов)</t>
    </r>
  </si>
  <si>
    <r>
      <rPr>
        <b/>
        <sz val="12"/>
        <rFont val="Times New Roman"/>
        <family val="1"/>
        <charset val="204"/>
      </rPr>
      <t>Показатель 1. К</t>
    </r>
    <r>
      <rPr>
        <sz val="12"/>
        <rFont val="Times New Roman"/>
        <family val="1"/>
        <charset val="204"/>
      </rPr>
      <t>оличество установленных технических средств организации дорожного движения (светофорных объектов)</t>
    </r>
  </si>
  <si>
    <r>
      <t xml:space="preserve">Мероприятие 1.1.20. </t>
    </r>
    <r>
      <rPr>
        <sz val="12"/>
        <rFont val="Times New Roman"/>
        <family val="1"/>
        <charset val="204"/>
      </rPr>
      <t>Контроль за выполнением работ в рамках программных мероприятий</t>
    </r>
  </si>
  <si>
    <r>
      <rPr>
        <b/>
        <sz val="12"/>
        <rFont val="Times New Roman"/>
        <family val="1"/>
        <charset val="204"/>
      </rPr>
      <t>Показатель1</t>
    </r>
    <r>
      <rPr>
        <sz val="12"/>
        <rFont val="Times New Roman"/>
        <family val="1"/>
        <charset val="204"/>
      </rPr>
      <t>. Протяженность автомобильных дорог общего пользования местного значения, на которых выполнены работы по диагностике и оценке их технического состояния</t>
    </r>
  </si>
  <si>
    <r>
      <t xml:space="preserve">Мероприятие 1.1.21. </t>
    </r>
    <r>
      <rPr>
        <sz val="12"/>
        <rFont val="Times New Roman"/>
        <family val="1"/>
        <charset val="204"/>
      </rPr>
      <t>Выполнение работ по диагностике и оценке тхнического состояния автомобильных дорог общего пользования местного значения</t>
    </r>
  </si>
  <si>
    <r>
      <t xml:space="preserve">Мероприятие 1.1.11. </t>
    </r>
    <r>
      <rPr>
        <sz val="12"/>
        <color indexed="8"/>
        <rFont val="Times New Roman"/>
        <family val="1"/>
        <charset val="204"/>
      </rPr>
      <t>Реализация мероприятий, направленных на обустройство автомобильных дорог общего пользования местного значения техническими средствами в целях организации выделенных полос для движения общественного транспорта в рамках реализации регионального проекта "Развитие транспортной инфраструктуры Астраханской области, повышение технического уровня транспортно-эксплуатационного состояния автомобильных дорог общего пользования"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</si>
  <si>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автомобильных дорог общего пользования местного значения, обустроенных техническими средствами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</si>
  <si>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Площадь устраненных деформаций и повреждений покрытий</t>
    </r>
  </si>
  <si>
    <t>кв м</t>
  </si>
  <si>
    <r>
      <rPr>
        <b/>
        <sz val="12"/>
        <rFont val="Times New Roman"/>
        <family val="1"/>
        <charset val="204"/>
      </rPr>
      <t xml:space="preserve">Показатель 2. </t>
    </r>
    <r>
      <rPr>
        <sz val="12"/>
        <rFont val="Times New Roman"/>
        <family val="1"/>
        <charset val="204"/>
      </rPr>
      <t>Протяженность автомобильных дорог с разработанными проектами организации дорожного движения</t>
    </r>
  </si>
  <si>
    <r>
      <rPr>
        <b/>
        <sz val="12"/>
        <rFont val="Times New Roman"/>
        <family val="1"/>
        <charset val="204"/>
      </rPr>
      <t xml:space="preserve">Показатель 3. </t>
    </r>
    <r>
      <rPr>
        <sz val="12"/>
        <rFont val="Times New Roman"/>
        <family val="1"/>
        <charset val="204"/>
      </rPr>
      <t>Протяженность автомобильных дорог, на которых проведена паспортизация</t>
    </r>
  </si>
  <si>
    <r>
      <rPr>
        <b/>
        <sz val="12"/>
        <rFont val="Times New Roman"/>
        <family val="1"/>
        <charset val="204"/>
      </rPr>
      <t xml:space="preserve">Показатель 4. </t>
    </r>
    <r>
      <rPr>
        <sz val="12"/>
        <rFont val="Times New Roman"/>
        <family val="1"/>
        <charset val="204"/>
      </rPr>
      <t>Протяженность искуственных сооружний, на которых проведена паспортизация</t>
    </r>
  </si>
  <si>
    <t>Погонный метр</t>
  </si>
  <si>
    <r>
      <t xml:space="preserve">Мероприятие 1.1.12. </t>
    </r>
    <r>
      <rPr>
        <sz val="12"/>
        <color indexed="8"/>
        <rFont val="Times New Roman"/>
        <family val="1"/>
        <charset val="204"/>
      </rPr>
      <t>Реализация мероприятий, направленных на содержание автомобильных дорог общего пользования местного значения в рамках регионального проекта "Развитие транспортной инфраструктуры Астраханской области, повышение технического уровня транспортно-эксплуатационного состояния автомобильных дорог общего пользования"</t>
    </r>
  </si>
  <si>
    <r>
      <t xml:space="preserve">Мероприятие 1.1.13. </t>
    </r>
    <r>
      <rPr>
        <sz val="12"/>
        <color indexed="8"/>
        <rFont val="Times New Roman"/>
        <family val="1"/>
        <charset val="204"/>
      </rPr>
      <t>Реализация мероприятий, направленных на устройство, восстановление или замену акустических экранов, сооружений для защиты от шума, расположенных на автомобильных дорогах общего пользования местного значения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</si>
  <si>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автомобильных дорог общего пользования местного значения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</si>
</sst>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&quot;р.&quot;_-;\-* #,##0.00&quot;р.&quot;_-;_-* &quot;-&quot;??&quot;р.&quot;_-;_-@_-"/>
    <numFmt numFmtId="165" formatCode="0.0"/>
    <numFmt numFmtId="166" formatCode="0.000"/>
    <numFmt numFmtId="167" formatCode="#,##0.0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8"/>
      <name val="Calibri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1" fillId="0" borderId="0"/>
    <xf numFmtId="0" fontId="5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73">
    <xf numFmtId="0" fontId="0" fillId="0" borderId="0" xfId="0"/>
    <xf numFmtId="0" fontId="1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3" fontId="13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2" fontId="16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6" fillId="0" borderId="0" xfId="0" applyFont="1" applyFill="1"/>
    <xf numFmtId="4" fontId="6" fillId="0" borderId="0" xfId="0" applyNumberFormat="1" applyFont="1" applyFill="1" applyAlignment="1">
      <alignment horizontal="center" wrapText="1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18" fillId="0" borderId="0" xfId="0" applyFont="1" applyFill="1"/>
    <xf numFmtId="0" fontId="19" fillId="0" borderId="0" xfId="0" applyFont="1" applyFill="1"/>
    <xf numFmtId="0" fontId="0" fillId="0" borderId="0" xfId="0" applyFont="1" applyFill="1" applyBorder="1"/>
    <xf numFmtId="0" fontId="2" fillId="0" borderId="0" xfId="0" applyFont="1" applyFill="1" applyBorder="1"/>
    <xf numFmtId="0" fontId="15" fillId="0" borderId="0" xfId="0" applyFont="1" applyFill="1"/>
    <xf numFmtId="0" fontId="14" fillId="0" borderId="0" xfId="0" applyFont="1" applyFill="1" applyAlignment="1">
      <alignment horizontal="right"/>
    </xf>
    <xf numFmtId="0" fontId="15" fillId="0" borderId="0" xfId="0" applyFont="1" applyFill="1" applyBorder="1" applyAlignment="1">
      <alignment wrapText="1"/>
    </xf>
    <xf numFmtId="0" fontId="14" fillId="0" borderId="0" xfId="0" applyFont="1" applyFill="1" applyBorder="1" applyAlignment="1">
      <alignment vertical="center"/>
    </xf>
    <xf numFmtId="3" fontId="13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165" fontId="13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vertical="center"/>
    </xf>
    <xf numFmtId="2" fontId="2" fillId="0" borderId="0" xfId="0" applyNumberFormat="1" applyFont="1" applyFill="1"/>
    <xf numFmtId="0" fontId="4" fillId="0" borderId="6" xfId="0" applyNumberFormat="1" applyFont="1" applyFill="1" applyBorder="1" applyAlignment="1">
      <alignment horizontal="center" wrapText="1"/>
    </xf>
    <xf numFmtId="166" fontId="13" fillId="0" borderId="1" xfId="0" applyNumberFormat="1" applyFont="1" applyFill="1" applyBorder="1" applyAlignment="1">
      <alignment horizontal="center" vertical="center" wrapText="1"/>
    </xf>
    <xf numFmtId="3" fontId="16" fillId="0" borderId="1" xfId="0" applyNumberFormat="1" applyFont="1" applyFill="1" applyBorder="1" applyAlignment="1">
      <alignment horizontal="center" vertical="center" wrapText="1"/>
    </xf>
    <xf numFmtId="2" fontId="14" fillId="0" borderId="0" xfId="0" applyNumberFormat="1" applyFont="1" applyFill="1" applyBorder="1" applyAlignment="1">
      <alignment horizontal="center" vertical="center" wrapText="1"/>
    </xf>
    <xf numFmtId="1" fontId="14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3" fontId="13" fillId="0" borderId="3" xfId="0" applyNumberFormat="1" applyFont="1" applyFill="1" applyBorder="1" applyAlignment="1">
      <alignment horizontal="center" vertical="center" wrapText="1"/>
    </xf>
    <xf numFmtId="3" fontId="13" fillId="0" borderId="1" xfId="1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left" vertical="center" wrapText="1"/>
    </xf>
    <xf numFmtId="2" fontId="13" fillId="0" borderId="1" xfId="0" applyNumberFormat="1" applyFont="1" applyFill="1" applyBorder="1" applyAlignment="1">
      <alignment horizontal="left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167" fontId="13" fillId="0" borderId="8" xfId="0" applyNumberFormat="1" applyFont="1" applyFill="1" applyBorder="1" applyAlignment="1">
      <alignment horizontal="center" vertical="center" wrapText="1"/>
    </xf>
    <xf numFmtId="2" fontId="13" fillId="0" borderId="1" xfId="1" applyNumberFormat="1" applyFont="1" applyFill="1" applyBorder="1" applyAlignment="1">
      <alignment horizontal="center" vertical="center" wrapText="1"/>
    </xf>
    <xf numFmtId="4" fontId="13" fillId="0" borderId="1" xfId="1" applyNumberFormat="1" applyFont="1" applyFill="1" applyBorder="1" applyAlignment="1">
      <alignment horizontal="center" vertical="center" wrapText="1"/>
    </xf>
    <xf numFmtId="4" fontId="13" fillId="0" borderId="8" xfId="0" applyNumberFormat="1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13" fillId="0" borderId="4" xfId="0" applyNumberFormat="1" applyFont="1" applyFill="1" applyBorder="1" applyAlignment="1">
      <alignment horizontal="center" vertical="center" wrapText="1"/>
    </xf>
    <xf numFmtId="166" fontId="13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1" fontId="13" fillId="3" borderId="1" xfId="0" applyNumberFormat="1" applyFont="1" applyFill="1" applyBorder="1" applyAlignment="1">
      <alignment horizontal="center" vertical="center" wrapText="1"/>
    </xf>
    <xf numFmtId="2" fontId="13" fillId="3" borderId="1" xfId="0" applyNumberFormat="1" applyFont="1" applyFill="1" applyBorder="1" applyAlignment="1">
      <alignment horizontal="center" vertical="center" wrapText="1"/>
    </xf>
    <xf numFmtId="1" fontId="6" fillId="3" borderId="1" xfId="0" applyNumberFormat="1" applyFont="1" applyFill="1" applyBorder="1" applyAlignment="1">
      <alignment horizontal="center" vertical="center"/>
    </xf>
    <xf numFmtId="2" fontId="13" fillId="3" borderId="1" xfId="0" applyNumberFormat="1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 wrapText="1"/>
    </xf>
    <xf numFmtId="3" fontId="13" fillId="3" borderId="1" xfId="0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3" fillId="3" borderId="1" xfId="0" applyNumberFormat="1" applyFont="1" applyFill="1" applyBorder="1" applyAlignment="1">
      <alignment horizontal="center" vertical="center" wrapText="1"/>
    </xf>
    <xf numFmtId="4" fontId="13" fillId="3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wrapText="1"/>
    </xf>
    <xf numFmtId="2" fontId="7" fillId="4" borderId="1" xfId="0" applyNumberFormat="1" applyFont="1" applyFill="1" applyBorder="1" applyAlignment="1">
      <alignment horizontal="left" vertical="center" wrapText="1"/>
    </xf>
    <xf numFmtId="2" fontId="8" fillId="4" borderId="1" xfId="0" applyNumberFormat="1" applyFont="1" applyFill="1" applyBorder="1" applyAlignment="1">
      <alignment horizontal="center" vertical="center" wrapText="1"/>
    </xf>
    <xf numFmtId="1" fontId="13" fillId="3" borderId="1" xfId="0" applyNumberFormat="1" applyFont="1" applyFill="1" applyBorder="1" applyAlignment="1">
      <alignment horizontal="center" vertical="center"/>
    </xf>
    <xf numFmtId="3" fontId="13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167" fontId="13" fillId="3" borderId="1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left" vertical="center" wrapText="1"/>
    </xf>
    <xf numFmtId="4" fontId="13" fillId="5" borderId="1" xfId="0" applyNumberFormat="1" applyFont="1" applyFill="1" applyBorder="1" applyAlignment="1">
      <alignment horizontal="center" vertical="center" wrapText="1"/>
    </xf>
    <xf numFmtId="0" fontId="0" fillId="5" borderId="0" xfId="0" applyFont="1" applyFill="1" applyBorder="1"/>
    <xf numFmtId="0" fontId="8" fillId="3" borderId="1" xfId="0" applyFont="1" applyFill="1" applyBorder="1" applyAlignment="1">
      <alignment horizontal="center" vertical="center" wrapText="1"/>
    </xf>
    <xf numFmtId="2" fontId="13" fillId="3" borderId="4" xfId="0" applyNumberFormat="1" applyFont="1" applyFill="1" applyBorder="1" applyAlignment="1">
      <alignment horizontal="left" vertical="center" wrapText="1"/>
    </xf>
    <xf numFmtId="1" fontId="13" fillId="3" borderId="4" xfId="0" applyNumberFormat="1" applyFont="1" applyFill="1" applyBorder="1" applyAlignment="1">
      <alignment horizontal="center" vertical="center" wrapText="1"/>
    </xf>
    <xf numFmtId="2" fontId="13" fillId="3" borderId="4" xfId="0" applyNumberFormat="1" applyFont="1" applyFill="1" applyBorder="1" applyAlignment="1">
      <alignment horizontal="center" vertical="center" wrapText="1"/>
    </xf>
    <xf numFmtId="1" fontId="6" fillId="3" borderId="4" xfId="0" applyNumberFormat="1" applyFont="1" applyFill="1" applyBorder="1" applyAlignment="1">
      <alignment horizontal="center" vertical="center"/>
    </xf>
    <xf numFmtId="2" fontId="8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2" fontId="7" fillId="5" borderId="1" xfId="0" applyNumberFormat="1" applyFont="1" applyFill="1" applyBorder="1" applyAlignment="1">
      <alignment horizontal="left" vertical="center" wrapText="1"/>
    </xf>
    <xf numFmtId="2" fontId="13" fillId="5" borderId="1" xfId="0" applyNumberFormat="1" applyFont="1" applyFill="1" applyBorder="1" applyAlignment="1">
      <alignment horizontal="center" vertical="center" wrapText="1"/>
    </xf>
    <xf numFmtId="1" fontId="13" fillId="5" borderId="1" xfId="0" applyNumberFormat="1" applyFont="1" applyFill="1" applyBorder="1" applyAlignment="1">
      <alignment horizontal="center" vertical="center" wrapText="1"/>
    </xf>
    <xf numFmtId="1" fontId="6" fillId="5" borderId="1" xfId="0" applyNumberFormat="1" applyFont="1" applyFill="1" applyBorder="1" applyAlignment="1">
      <alignment horizontal="center" vertical="center"/>
    </xf>
    <xf numFmtId="0" fontId="2" fillId="5" borderId="0" xfId="0" applyFont="1" applyFill="1"/>
    <xf numFmtId="2" fontId="13" fillId="5" borderId="1" xfId="0" applyNumberFormat="1" applyFont="1" applyFill="1" applyBorder="1" applyAlignment="1">
      <alignment horizontal="left" vertical="center" wrapText="1"/>
    </xf>
    <xf numFmtId="3" fontId="13" fillId="5" borderId="1" xfId="0" applyNumberFormat="1" applyFont="1" applyFill="1" applyBorder="1" applyAlignment="1">
      <alignment horizontal="center" vertical="center" wrapText="1"/>
    </xf>
    <xf numFmtId="167" fontId="13" fillId="5" borderId="1" xfId="0" applyNumberFormat="1" applyFont="1" applyFill="1" applyBorder="1" applyAlignment="1">
      <alignment horizontal="center" vertical="center" wrapText="1"/>
    </xf>
    <xf numFmtId="2" fontId="21" fillId="0" borderId="1" xfId="0" applyNumberFormat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2" fontId="8" fillId="5" borderId="4" xfId="0" applyNumberFormat="1" applyFont="1" applyFill="1" applyBorder="1" applyAlignment="1">
      <alignment horizontal="center" vertical="center" wrapText="1"/>
    </xf>
    <xf numFmtId="2" fontId="8" fillId="5" borderId="5" xfId="0" applyNumberFormat="1" applyFont="1" applyFill="1" applyBorder="1" applyAlignment="1">
      <alignment horizontal="center" vertical="center" wrapText="1"/>
    </xf>
    <xf numFmtId="2" fontId="8" fillId="5" borderId="7" xfId="0" applyNumberFormat="1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2" fontId="13" fillId="0" borderId="4" xfId="0" applyNumberFormat="1" applyFont="1" applyFill="1" applyBorder="1" applyAlignment="1">
      <alignment horizontal="center" vertical="center" wrapText="1"/>
    </xf>
    <xf numFmtId="2" fontId="13" fillId="0" borderId="5" xfId="0" applyNumberFormat="1" applyFont="1" applyFill="1" applyBorder="1" applyAlignment="1">
      <alignment horizontal="center" vertical="center" wrapText="1"/>
    </xf>
    <xf numFmtId="2" fontId="13" fillId="0" borderId="7" xfId="0" applyNumberFormat="1" applyFont="1" applyFill="1" applyBorder="1" applyAlignment="1">
      <alignment horizontal="center" vertical="center" wrapText="1"/>
    </xf>
    <xf numFmtId="2" fontId="8" fillId="0" borderId="4" xfId="0" applyNumberFormat="1" applyFont="1" applyFill="1" applyBorder="1" applyAlignment="1">
      <alignment horizontal="center" vertical="center" wrapText="1"/>
    </xf>
    <xf numFmtId="2" fontId="8" fillId="0" borderId="7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right" vertical="center" wrapText="1"/>
    </xf>
    <xf numFmtId="0" fontId="15" fillId="0" borderId="0" xfId="0" applyFont="1" applyFill="1" applyBorder="1" applyAlignment="1">
      <alignment horizont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2" fontId="9" fillId="0" borderId="7" xfId="0" applyNumberFormat="1" applyFont="1" applyFill="1" applyBorder="1" applyAlignment="1">
      <alignment horizontal="center" vertical="center" wrapText="1"/>
    </xf>
    <xf numFmtId="2" fontId="15" fillId="0" borderId="0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 wrapText="1"/>
    </xf>
    <xf numFmtId="2" fontId="7" fillId="0" borderId="7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</cellXfs>
  <cellStyles count="7">
    <cellStyle name="Excel Built-in Normal" xfId="1"/>
    <cellStyle name="Денежный 2" xfId="6"/>
    <cellStyle name="Обычный" xfId="0" builtinId="0"/>
    <cellStyle name="Обычный 2" xfId="2"/>
    <cellStyle name="Обычный 2 2" xfId="3"/>
    <cellStyle name="Обычный 2_приложения МП 18.02.16" xfId="4"/>
    <cellStyle name="Процентный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6;&#1073;&#1097;&#1080;&#1077;%20&#1076;&#1086;&#1082;&#1091;&#1084;&#1077;&#1085;&#1090;&#1099;%20&#1072;&#1076;&#1084;&#1080;&#1085;&#1080;&#1089;&#1090;&#1088;&#1072;&#1094;&#1080;&#1080;%20&#1075;&#1086;&#1088;&#1086;&#1076;&#1072;/&#1059;&#1087;&#1088;&#1072;&#1074;&#1083;&#1077;&#1085;&#1080;&#1077;%20&#1076;&#1086;&#1088;&#1086;&#1078;&#1085;&#1086;&#1075;&#1086;%20&#1093;&#1086;&#1079;&#1103;&#1081;&#1089;&#1090;&#1074;&#1072;%20&#1080;%20&#1090;&#1088;&#1072;&#1085;&#1089;&#1087;&#1086;&#1088;&#1090;&#1072;/&#1044;&#1051;&#1071;%20&#1074;&#1089;&#1077;&#1093;/&#1040;&#1085;&#1076;&#1088;&#1077;&#1103;&#1085;&#1086;&#1074;&#1072;/!!!&#1055;&#1056;&#1054;&#1043;&#1056;&#1040;&#1052;&#1052;&#1067;/&#1055;&#1088;&#1086;&#1075;&#1088;&#1072;&#1084;&#1084;&#1072;%202024%20&#1075;/&#1052;&#1091;&#1085;.%20&#1087;&#1088;&#1086;&#1075;.%202024%20&#1075;/&#1050;&#1086;&#1087;&#1080;&#1103;%20&#1055;&#1088;&#1080;&#1083;&#1086;&#1078;&#1077;&#1085;&#1080;&#1077;%201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1"/>
    </sheetNames>
    <sheetDataSet>
      <sheetData sheetId="0">
        <row r="26">
          <cell r="C26" t="str">
            <v>Управление дорожного хозяйства и транспорта администрации муниципального образования "Город Астрахань"</v>
          </cell>
        </row>
        <row r="81">
          <cell r="C81" t="str">
            <v>Управление дорожного хозяйства и транспорта администрации муниципального образования "Город Астрахань"</v>
          </cell>
          <cell r="E81" t="str">
            <v>шт.</v>
          </cell>
          <cell r="F81" t="str">
            <v>х</v>
          </cell>
          <cell r="G81" t="str">
            <v>х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Y133"/>
  <sheetViews>
    <sheetView tabSelected="1" view="pageBreakPreview" topLeftCell="A19" zoomScale="70" zoomScaleNormal="80" zoomScaleSheetLayoutView="70" workbookViewId="0">
      <selection activeCell="V22" sqref="V22"/>
    </sheetView>
  </sheetViews>
  <sheetFormatPr defaultRowHeight="15" x14ac:dyDescent="0.25"/>
  <cols>
    <col min="1" max="1" width="4.28515625" style="14" customWidth="1"/>
    <col min="2" max="2" width="35.42578125" style="14" customWidth="1"/>
    <col min="3" max="3" width="34.85546875" style="19" customWidth="1"/>
    <col min="4" max="4" width="28.5703125" style="20" customWidth="1"/>
    <col min="5" max="5" width="9.28515625" style="21" customWidth="1"/>
    <col min="6" max="6" width="10" style="21" customWidth="1"/>
    <col min="7" max="7" width="8.85546875" style="21" customWidth="1"/>
    <col min="8" max="8" width="14" style="21" bestFit="1" customWidth="1"/>
    <col min="9" max="9" width="11.140625" style="21" customWidth="1"/>
    <col min="10" max="10" width="12.5703125" style="21" bestFit="1" customWidth="1"/>
    <col min="11" max="11" width="13" style="21" customWidth="1"/>
    <col min="12" max="12" width="12.5703125" style="21" bestFit="1" customWidth="1"/>
    <col min="13" max="13" width="12.140625" style="21" customWidth="1"/>
    <col min="14" max="14" width="12.5703125" style="21" bestFit="1" customWidth="1"/>
    <col min="15" max="21" width="12.5703125" style="21" customWidth="1"/>
    <col min="22" max="22" width="19.140625" style="23" customWidth="1"/>
    <col min="23" max="23" width="28.140625" style="23" customWidth="1"/>
    <col min="24" max="24" width="47" style="23" customWidth="1"/>
    <col min="25" max="25" width="41" style="23" customWidth="1"/>
    <col min="26" max="16384" width="9.140625" style="23"/>
  </cols>
  <sheetData>
    <row r="1" spans="1:25" s="18" customFormat="1" ht="45.75" customHeight="1" x14ac:dyDescent="0.25">
      <c r="A1" s="14"/>
      <c r="B1" s="14"/>
      <c r="C1" s="15"/>
      <c r="D1" s="16"/>
      <c r="E1" s="17"/>
      <c r="F1" s="17"/>
      <c r="G1" s="17"/>
      <c r="H1" s="70"/>
      <c r="I1" s="70"/>
      <c r="J1" s="70"/>
      <c r="K1" s="70"/>
      <c r="L1" s="70"/>
      <c r="M1" s="70"/>
      <c r="N1" s="159" t="s">
        <v>211</v>
      </c>
      <c r="O1" s="159"/>
      <c r="P1" s="159"/>
      <c r="Q1" s="159"/>
      <c r="R1" s="159"/>
      <c r="S1" s="159"/>
      <c r="T1" s="159"/>
      <c r="U1" s="159"/>
      <c r="V1" s="159"/>
    </row>
    <row r="2" spans="1:25" ht="15.75" customHeight="1" x14ac:dyDescent="0.25"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spans="1:25" ht="18.75" customHeight="1" x14ac:dyDescent="0.3">
      <c r="A3" s="156" t="s">
        <v>169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</row>
    <row r="4" spans="1:25" ht="18.75" x14ac:dyDescent="0.3">
      <c r="A4" s="157" t="s">
        <v>210</v>
      </c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</row>
    <row r="5" spans="1:25" ht="18.75" x14ac:dyDescent="0.3">
      <c r="A5" s="157" t="s">
        <v>209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</row>
    <row r="6" spans="1:25" ht="23.25" customHeight="1" x14ac:dyDescent="0.3">
      <c r="A6" s="40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</row>
    <row r="7" spans="1:25" ht="14.25" customHeight="1" x14ac:dyDescent="0.25">
      <c r="A7" s="128" t="s">
        <v>0</v>
      </c>
      <c r="B7" s="128" t="s">
        <v>1</v>
      </c>
      <c r="C7" s="128" t="s">
        <v>2</v>
      </c>
      <c r="D7" s="128" t="s">
        <v>3</v>
      </c>
      <c r="E7" s="126" t="s">
        <v>58</v>
      </c>
      <c r="F7" s="126" t="s">
        <v>50</v>
      </c>
      <c r="G7" s="126" t="s">
        <v>49</v>
      </c>
      <c r="H7" s="133">
        <v>2021</v>
      </c>
      <c r="I7" s="133"/>
      <c r="J7" s="133">
        <v>2022</v>
      </c>
      <c r="K7" s="133"/>
      <c r="L7" s="133">
        <v>2023</v>
      </c>
      <c r="M7" s="133"/>
      <c r="N7" s="154">
        <v>2024</v>
      </c>
      <c r="O7" s="155"/>
      <c r="P7" s="154">
        <v>2025</v>
      </c>
      <c r="Q7" s="155"/>
      <c r="R7" s="154">
        <v>2026</v>
      </c>
      <c r="S7" s="155"/>
      <c r="T7" s="154">
        <v>2027</v>
      </c>
      <c r="U7" s="155"/>
      <c r="V7" s="126" t="s">
        <v>208</v>
      </c>
    </row>
    <row r="8" spans="1:25" ht="135.75" customHeight="1" x14ac:dyDescent="0.25">
      <c r="A8" s="129"/>
      <c r="B8" s="129"/>
      <c r="C8" s="129"/>
      <c r="D8" s="129"/>
      <c r="E8" s="127"/>
      <c r="F8" s="127"/>
      <c r="G8" s="127"/>
      <c r="H8" s="4" t="s">
        <v>4</v>
      </c>
      <c r="I8" s="58" t="s">
        <v>5</v>
      </c>
      <c r="J8" s="4" t="s">
        <v>4</v>
      </c>
      <c r="K8" s="58" t="s">
        <v>5</v>
      </c>
      <c r="L8" s="4" t="s">
        <v>4</v>
      </c>
      <c r="M8" s="58" t="s">
        <v>5</v>
      </c>
      <c r="N8" s="58" t="str">
        <f t="shared" ref="N8:S8" si="0">L8</f>
        <v>Всего</v>
      </c>
      <c r="O8" s="58" t="str">
        <f t="shared" si="0"/>
        <v>В том числе на 01.07</v>
      </c>
      <c r="P8" s="58" t="str">
        <f t="shared" si="0"/>
        <v>Всего</v>
      </c>
      <c r="Q8" s="58" t="str">
        <f t="shared" si="0"/>
        <v>В том числе на 01.07</v>
      </c>
      <c r="R8" s="58" t="str">
        <f t="shared" si="0"/>
        <v>Всего</v>
      </c>
      <c r="S8" s="58" t="str">
        <f t="shared" si="0"/>
        <v>В том числе на 01.07</v>
      </c>
      <c r="T8" s="67" t="str">
        <f t="shared" ref="T8" si="1">R8</f>
        <v>Всего</v>
      </c>
      <c r="U8" s="67" t="str">
        <f t="shared" ref="U8" si="2">S8</f>
        <v>В том числе на 01.07</v>
      </c>
      <c r="V8" s="127"/>
    </row>
    <row r="9" spans="1:25" s="24" customFormat="1" ht="15.75" x14ac:dyDescent="0.25">
      <c r="A9" s="65">
        <v>1</v>
      </c>
      <c r="B9" s="65">
        <v>2</v>
      </c>
      <c r="C9" s="65">
        <v>3</v>
      </c>
      <c r="D9" s="65">
        <v>4</v>
      </c>
      <c r="E9" s="65">
        <v>5</v>
      </c>
      <c r="F9" s="65">
        <v>6</v>
      </c>
      <c r="G9" s="65">
        <v>7</v>
      </c>
      <c r="H9" s="65">
        <v>8</v>
      </c>
      <c r="I9" s="65">
        <v>9</v>
      </c>
      <c r="J9" s="65">
        <v>10</v>
      </c>
      <c r="K9" s="65">
        <v>11</v>
      </c>
      <c r="L9" s="65">
        <v>12</v>
      </c>
      <c r="M9" s="65">
        <v>13</v>
      </c>
      <c r="N9" s="65">
        <v>14</v>
      </c>
      <c r="O9" s="65">
        <v>15</v>
      </c>
      <c r="P9" s="65">
        <v>16</v>
      </c>
      <c r="Q9" s="65">
        <v>17</v>
      </c>
      <c r="R9" s="65">
        <v>18</v>
      </c>
      <c r="S9" s="65">
        <v>19</v>
      </c>
      <c r="T9" s="68">
        <v>20</v>
      </c>
      <c r="U9" s="68">
        <v>21</v>
      </c>
      <c r="V9" s="65">
        <v>22</v>
      </c>
    </row>
    <row r="10" spans="1:25" ht="15.75" customHeight="1" x14ac:dyDescent="0.25">
      <c r="A10" s="63">
        <v>1</v>
      </c>
      <c r="B10" s="148" t="s">
        <v>217</v>
      </c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</row>
    <row r="11" spans="1:25" ht="114" customHeight="1" x14ac:dyDescent="0.25">
      <c r="A11" s="128">
        <v>2</v>
      </c>
      <c r="B11" s="151" t="s">
        <v>20</v>
      </c>
      <c r="C11" s="126" t="s">
        <v>149</v>
      </c>
      <c r="D11" s="2" t="s">
        <v>24</v>
      </c>
      <c r="E11" s="58" t="s">
        <v>13</v>
      </c>
      <c r="F11" s="58" t="s">
        <v>16</v>
      </c>
      <c r="G11" s="58" t="s">
        <v>16</v>
      </c>
      <c r="H11" s="62">
        <v>43.12</v>
      </c>
      <c r="I11" s="62">
        <v>43.67</v>
      </c>
      <c r="J11" s="62">
        <v>49.27</v>
      </c>
      <c r="K11" s="62">
        <v>49.82</v>
      </c>
      <c r="L11" s="62">
        <v>46.71</v>
      </c>
      <c r="M11" s="62" t="s">
        <v>6</v>
      </c>
      <c r="N11" s="82">
        <v>50.01</v>
      </c>
      <c r="O11" s="62" t="s">
        <v>6</v>
      </c>
      <c r="P11" s="62">
        <v>48.57</v>
      </c>
      <c r="Q11" s="62" t="s">
        <v>6</v>
      </c>
      <c r="R11" s="62">
        <v>47.06</v>
      </c>
      <c r="S11" s="62" t="s">
        <v>6</v>
      </c>
      <c r="T11" s="116">
        <v>45.62</v>
      </c>
      <c r="U11" s="69" t="s">
        <v>6</v>
      </c>
      <c r="V11" s="62">
        <f>T11</f>
        <v>45.62</v>
      </c>
      <c r="W11" s="26"/>
      <c r="Y11" s="39"/>
    </row>
    <row r="12" spans="1:25" ht="126" customHeight="1" x14ac:dyDescent="0.25">
      <c r="A12" s="129"/>
      <c r="B12" s="152"/>
      <c r="C12" s="127"/>
      <c r="D12" s="2" t="s">
        <v>148</v>
      </c>
      <c r="E12" s="58" t="s">
        <v>13</v>
      </c>
      <c r="F12" s="58" t="s">
        <v>6</v>
      </c>
      <c r="G12" s="58" t="s">
        <v>6</v>
      </c>
      <c r="H12" s="62" t="s">
        <v>6</v>
      </c>
      <c r="I12" s="62" t="s">
        <v>6</v>
      </c>
      <c r="J12" s="62" t="s">
        <v>6</v>
      </c>
      <c r="K12" s="62" t="s">
        <v>6</v>
      </c>
      <c r="L12" s="34">
        <v>4</v>
      </c>
      <c r="M12" s="62" t="s">
        <v>6</v>
      </c>
      <c r="N12" s="75">
        <v>13</v>
      </c>
      <c r="O12" s="76" t="s">
        <v>6</v>
      </c>
      <c r="P12" s="76" t="s">
        <v>6</v>
      </c>
      <c r="Q12" s="76" t="s">
        <v>6</v>
      </c>
      <c r="R12" s="76" t="s">
        <v>6</v>
      </c>
      <c r="S12" s="76" t="s">
        <v>6</v>
      </c>
      <c r="T12" s="76" t="s">
        <v>6</v>
      </c>
      <c r="U12" s="76" t="s">
        <v>6</v>
      </c>
      <c r="V12" s="75">
        <f>N12</f>
        <v>13</v>
      </c>
      <c r="W12" s="87" t="s">
        <v>214</v>
      </c>
      <c r="Y12" s="39"/>
    </row>
    <row r="13" spans="1:25" ht="78.75" x14ac:dyDescent="0.25">
      <c r="A13" s="147">
        <v>3</v>
      </c>
      <c r="B13" s="150" t="s">
        <v>189</v>
      </c>
      <c r="C13" s="133" t="s">
        <v>150</v>
      </c>
      <c r="D13" s="6" t="s">
        <v>79</v>
      </c>
      <c r="E13" s="58" t="s">
        <v>13</v>
      </c>
      <c r="F13" s="58" t="s">
        <v>16</v>
      </c>
      <c r="G13" s="58" t="s">
        <v>16</v>
      </c>
      <c r="H13" s="34">
        <v>62</v>
      </c>
      <c r="I13" s="58" t="s">
        <v>16</v>
      </c>
      <c r="J13" s="58">
        <v>64</v>
      </c>
      <c r="K13" s="58" t="s">
        <v>16</v>
      </c>
      <c r="L13" s="58">
        <v>66</v>
      </c>
      <c r="M13" s="58" t="s">
        <v>16</v>
      </c>
      <c r="N13" s="74">
        <v>70</v>
      </c>
      <c r="O13" s="74" t="s">
        <v>6</v>
      </c>
      <c r="P13" s="75">
        <v>100</v>
      </c>
      <c r="Q13" s="76" t="s">
        <v>6</v>
      </c>
      <c r="R13" s="75">
        <v>100</v>
      </c>
      <c r="S13" s="76" t="s">
        <v>6</v>
      </c>
      <c r="T13" s="75">
        <v>100</v>
      </c>
      <c r="U13" s="76" t="s">
        <v>6</v>
      </c>
      <c r="V13" s="75">
        <f>T13</f>
        <v>100</v>
      </c>
      <c r="W13" s="25"/>
    </row>
    <row r="14" spans="1:25" ht="126" x14ac:dyDescent="0.25">
      <c r="A14" s="147"/>
      <c r="B14" s="150"/>
      <c r="C14" s="133"/>
      <c r="D14" s="6" t="s">
        <v>80</v>
      </c>
      <c r="E14" s="58" t="s">
        <v>13</v>
      </c>
      <c r="F14" s="58" t="s">
        <v>16</v>
      </c>
      <c r="G14" s="58" t="s">
        <v>16</v>
      </c>
      <c r="H14" s="58">
        <v>56.32</v>
      </c>
      <c r="I14" s="58" t="s">
        <v>16</v>
      </c>
      <c r="J14" s="58">
        <v>60.6</v>
      </c>
      <c r="K14" s="58" t="s">
        <v>16</v>
      </c>
      <c r="L14" s="58">
        <v>64.5</v>
      </c>
      <c r="M14" s="58" t="s">
        <v>16</v>
      </c>
      <c r="N14" s="74">
        <v>68.2</v>
      </c>
      <c r="O14" s="74" t="s">
        <v>6</v>
      </c>
      <c r="P14" s="76">
        <v>65.319999999999993</v>
      </c>
      <c r="Q14" s="76" t="s">
        <v>6</v>
      </c>
      <c r="R14" s="76">
        <v>67.28</v>
      </c>
      <c r="S14" s="76" t="s">
        <v>6</v>
      </c>
      <c r="T14" s="76">
        <v>72.12</v>
      </c>
      <c r="U14" s="76" t="s">
        <v>6</v>
      </c>
      <c r="V14" s="76">
        <f>T14</f>
        <v>72.12</v>
      </c>
    </row>
    <row r="15" spans="1:25" ht="157.5" x14ac:dyDescent="0.25">
      <c r="A15" s="63">
        <v>4</v>
      </c>
      <c r="B15" s="64" t="s">
        <v>188</v>
      </c>
      <c r="C15" s="58" t="s">
        <v>151</v>
      </c>
      <c r="D15" s="2" t="s">
        <v>184</v>
      </c>
      <c r="E15" s="58" t="s">
        <v>14</v>
      </c>
      <c r="F15" s="58" t="s">
        <v>16</v>
      </c>
      <c r="G15" s="58" t="s">
        <v>16</v>
      </c>
      <c r="H15" s="62">
        <v>21.11</v>
      </c>
      <c r="I15" s="58" t="s">
        <v>16</v>
      </c>
      <c r="J15" s="41">
        <v>23.117000000000001</v>
      </c>
      <c r="K15" s="58" t="s">
        <v>16</v>
      </c>
      <c r="L15" s="41">
        <v>22.684999999999999</v>
      </c>
      <c r="M15" s="58" t="s">
        <v>16</v>
      </c>
      <c r="N15" s="73">
        <v>29.094999999999999</v>
      </c>
      <c r="O15" s="74" t="s">
        <v>6</v>
      </c>
      <c r="P15" s="73">
        <v>14.984999999999999</v>
      </c>
      <c r="Q15" s="76" t="s">
        <v>6</v>
      </c>
      <c r="R15" s="73">
        <v>13.275</v>
      </c>
      <c r="S15" s="76" t="s">
        <v>6</v>
      </c>
      <c r="T15" s="73">
        <v>11.175000000000001</v>
      </c>
      <c r="U15" s="76" t="s">
        <v>6</v>
      </c>
      <c r="V15" s="73">
        <f>H15+J15+L15+N15+P15+R15+T15</f>
        <v>135.44200000000001</v>
      </c>
      <c r="W15" s="21"/>
    </row>
    <row r="16" spans="1:25" ht="243.75" customHeight="1" x14ac:dyDescent="0.25">
      <c r="A16" s="63">
        <v>5</v>
      </c>
      <c r="B16" s="64" t="s">
        <v>52</v>
      </c>
      <c r="C16" s="58" t="s">
        <v>149</v>
      </c>
      <c r="D16" s="6" t="s">
        <v>25</v>
      </c>
      <c r="E16" s="58" t="s">
        <v>13</v>
      </c>
      <c r="F16" s="58" t="s">
        <v>16</v>
      </c>
      <c r="G16" s="58" t="s">
        <v>16</v>
      </c>
      <c r="H16" s="62">
        <f>100-H11</f>
        <v>56.88</v>
      </c>
      <c r="I16" s="62">
        <f t="shared" ref="I16:T16" si="3">100-I11</f>
        <v>56.33</v>
      </c>
      <c r="J16" s="62">
        <f t="shared" si="3"/>
        <v>50.73</v>
      </c>
      <c r="K16" s="62">
        <f t="shared" si="3"/>
        <v>50.18</v>
      </c>
      <c r="L16" s="62">
        <f>100-L11</f>
        <v>53.29</v>
      </c>
      <c r="M16" s="62" t="s">
        <v>6</v>
      </c>
      <c r="N16" s="76">
        <f>100-N11</f>
        <v>49.99</v>
      </c>
      <c r="O16" s="76" t="s">
        <v>6</v>
      </c>
      <c r="P16" s="76">
        <f t="shared" si="3"/>
        <v>51.43</v>
      </c>
      <c r="Q16" s="76" t="s">
        <v>6</v>
      </c>
      <c r="R16" s="76">
        <f t="shared" si="3"/>
        <v>52.94</v>
      </c>
      <c r="S16" s="76" t="s">
        <v>6</v>
      </c>
      <c r="T16" s="76">
        <f t="shared" si="3"/>
        <v>54.38</v>
      </c>
      <c r="U16" s="76" t="s">
        <v>6</v>
      </c>
      <c r="V16" s="76">
        <f>100-V11</f>
        <v>54.38</v>
      </c>
    </row>
    <row r="17" spans="1:22" ht="157.5" x14ac:dyDescent="0.25">
      <c r="A17" s="63">
        <v>6</v>
      </c>
      <c r="B17" s="66" t="s">
        <v>61</v>
      </c>
      <c r="C17" s="58" t="s">
        <v>152</v>
      </c>
      <c r="D17" s="6" t="s">
        <v>60</v>
      </c>
      <c r="E17" s="58" t="s">
        <v>15</v>
      </c>
      <c r="F17" s="58" t="s">
        <v>16</v>
      </c>
      <c r="G17" s="58" t="s">
        <v>16</v>
      </c>
      <c r="H17" s="34">
        <f t="shared" ref="H17:V17" si="4">H72</f>
        <v>45</v>
      </c>
      <c r="I17" s="34" t="str">
        <f t="shared" si="4"/>
        <v>х</v>
      </c>
      <c r="J17" s="34" t="str">
        <f t="shared" si="4"/>
        <v>х</v>
      </c>
      <c r="K17" s="34" t="str">
        <f t="shared" si="4"/>
        <v>х</v>
      </c>
      <c r="L17" s="34" t="str">
        <f t="shared" si="4"/>
        <v>х</v>
      </c>
      <c r="M17" s="34" t="str">
        <f t="shared" si="4"/>
        <v>х</v>
      </c>
      <c r="N17" s="75" t="str">
        <f t="shared" si="4"/>
        <v>х</v>
      </c>
      <c r="O17" s="75" t="str">
        <f t="shared" si="4"/>
        <v>х</v>
      </c>
      <c r="P17" s="75" t="str">
        <f t="shared" si="4"/>
        <v>х</v>
      </c>
      <c r="Q17" s="75" t="str">
        <f t="shared" si="4"/>
        <v>х</v>
      </c>
      <c r="R17" s="75" t="str">
        <f t="shared" si="4"/>
        <v>х</v>
      </c>
      <c r="S17" s="75" t="str">
        <f t="shared" si="4"/>
        <v>х</v>
      </c>
      <c r="T17" s="75" t="str">
        <f t="shared" si="4"/>
        <v>х</v>
      </c>
      <c r="U17" s="75" t="str">
        <f t="shared" si="4"/>
        <v>х</v>
      </c>
      <c r="V17" s="75">
        <f t="shared" si="4"/>
        <v>45</v>
      </c>
    </row>
    <row r="18" spans="1:22" ht="78.75" x14ac:dyDescent="0.25">
      <c r="A18" s="63">
        <v>7</v>
      </c>
      <c r="B18" s="64" t="s">
        <v>56</v>
      </c>
      <c r="C18" s="58" t="s">
        <v>153</v>
      </c>
      <c r="D18" s="3" t="s">
        <v>26</v>
      </c>
      <c r="E18" s="58" t="s">
        <v>13</v>
      </c>
      <c r="F18" s="58" t="s">
        <v>16</v>
      </c>
      <c r="G18" s="58" t="s">
        <v>16</v>
      </c>
      <c r="H18" s="34">
        <f t="shared" ref="H18:V18" si="5">H79</f>
        <v>100</v>
      </c>
      <c r="I18" s="34">
        <f t="shared" si="5"/>
        <v>100</v>
      </c>
      <c r="J18" s="34">
        <f t="shared" si="5"/>
        <v>100</v>
      </c>
      <c r="K18" s="34" t="str">
        <f t="shared" si="5"/>
        <v>х</v>
      </c>
      <c r="L18" s="34" t="str">
        <f t="shared" si="5"/>
        <v>х</v>
      </c>
      <c r="M18" s="34" t="str">
        <f t="shared" si="5"/>
        <v>х</v>
      </c>
      <c r="N18" s="75" t="str">
        <f t="shared" si="5"/>
        <v>х</v>
      </c>
      <c r="O18" s="75" t="str">
        <f t="shared" si="5"/>
        <v>х</v>
      </c>
      <c r="P18" s="75" t="str">
        <f t="shared" si="5"/>
        <v>х</v>
      </c>
      <c r="Q18" s="75" t="str">
        <f t="shared" si="5"/>
        <v>х</v>
      </c>
      <c r="R18" s="75" t="str">
        <f t="shared" si="5"/>
        <v>х</v>
      </c>
      <c r="S18" s="75" t="str">
        <f t="shared" si="5"/>
        <v>х</v>
      </c>
      <c r="T18" s="75" t="str">
        <f t="shared" si="5"/>
        <v>х</v>
      </c>
      <c r="U18" s="75" t="str">
        <f t="shared" si="5"/>
        <v>х</v>
      </c>
      <c r="V18" s="75">
        <f t="shared" si="5"/>
        <v>100</v>
      </c>
    </row>
    <row r="19" spans="1:22" s="26" customFormat="1" ht="236.25" x14ac:dyDescent="0.25">
      <c r="A19" s="58">
        <v>8</v>
      </c>
      <c r="B19" s="8" t="s">
        <v>55</v>
      </c>
      <c r="C19" s="58" t="s">
        <v>154</v>
      </c>
      <c r="D19" s="6" t="s">
        <v>27</v>
      </c>
      <c r="E19" s="58" t="str">
        <f>E89</f>
        <v>%</v>
      </c>
      <c r="F19" s="58" t="s">
        <v>16</v>
      </c>
      <c r="G19" s="58" t="s">
        <v>16</v>
      </c>
      <c r="H19" s="58">
        <f t="shared" ref="H19:V19" si="6">H89</f>
        <v>100</v>
      </c>
      <c r="I19" s="58">
        <f t="shared" si="6"/>
        <v>100</v>
      </c>
      <c r="J19" s="58">
        <f t="shared" si="6"/>
        <v>100</v>
      </c>
      <c r="K19" s="58">
        <f t="shared" si="6"/>
        <v>100</v>
      </c>
      <c r="L19" s="58">
        <f t="shared" si="6"/>
        <v>100</v>
      </c>
      <c r="M19" s="58">
        <f t="shared" si="6"/>
        <v>100</v>
      </c>
      <c r="N19" s="74">
        <f t="shared" si="6"/>
        <v>100</v>
      </c>
      <c r="O19" s="74">
        <f t="shared" si="6"/>
        <v>100</v>
      </c>
      <c r="P19" s="74">
        <f t="shared" si="6"/>
        <v>100</v>
      </c>
      <c r="Q19" s="74">
        <f t="shared" si="6"/>
        <v>100</v>
      </c>
      <c r="R19" s="74">
        <f t="shared" si="6"/>
        <v>100</v>
      </c>
      <c r="S19" s="74">
        <f t="shared" si="6"/>
        <v>100</v>
      </c>
      <c r="T19" s="74">
        <f t="shared" si="6"/>
        <v>100</v>
      </c>
      <c r="U19" s="74">
        <f t="shared" si="6"/>
        <v>100</v>
      </c>
      <c r="V19" s="74">
        <f t="shared" si="6"/>
        <v>100</v>
      </c>
    </row>
    <row r="20" spans="1:22" s="26" customFormat="1" ht="78.75" x14ac:dyDescent="0.25">
      <c r="A20" s="65">
        <v>9</v>
      </c>
      <c r="B20" s="9" t="s">
        <v>62</v>
      </c>
      <c r="C20" s="58" t="s">
        <v>155</v>
      </c>
      <c r="D20" s="6" t="s">
        <v>204</v>
      </c>
      <c r="E20" s="58" t="s">
        <v>13</v>
      </c>
      <c r="F20" s="58" t="s">
        <v>6</v>
      </c>
      <c r="G20" s="58" t="s">
        <v>6</v>
      </c>
      <c r="H20" s="62">
        <f>H107</f>
        <v>5.7</v>
      </c>
      <c r="I20" s="62">
        <f t="shared" ref="I20:U20" si="7">I107</f>
        <v>5.7</v>
      </c>
      <c r="J20" s="62">
        <f t="shared" si="7"/>
        <v>6.5</v>
      </c>
      <c r="K20" s="62" t="str">
        <f t="shared" si="7"/>
        <v>х</v>
      </c>
      <c r="L20" s="62">
        <f t="shared" si="7"/>
        <v>7.3</v>
      </c>
      <c r="M20" s="62" t="str">
        <f t="shared" si="7"/>
        <v>х</v>
      </c>
      <c r="N20" s="76">
        <f t="shared" si="7"/>
        <v>8.1</v>
      </c>
      <c r="O20" s="76" t="str">
        <f t="shared" si="7"/>
        <v>х</v>
      </c>
      <c r="P20" s="76">
        <f t="shared" si="7"/>
        <v>8.9</v>
      </c>
      <c r="Q20" s="76" t="str">
        <f t="shared" si="7"/>
        <v>х</v>
      </c>
      <c r="R20" s="76">
        <f t="shared" si="7"/>
        <v>9.6999999999999993</v>
      </c>
      <c r="S20" s="76" t="str">
        <f t="shared" si="7"/>
        <v>х</v>
      </c>
      <c r="T20" s="76">
        <f t="shared" si="7"/>
        <v>10.5</v>
      </c>
      <c r="U20" s="76" t="str">
        <f t="shared" si="7"/>
        <v>х</v>
      </c>
      <c r="V20" s="76">
        <f>T20</f>
        <v>10.5</v>
      </c>
    </row>
    <row r="21" spans="1:22" ht="15.75" x14ac:dyDescent="0.25">
      <c r="A21" s="63">
        <v>10</v>
      </c>
      <c r="B21" s="148" t="s">
        <v>12</v>
      </c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49"/>
    </row>
    <row r="22" spans="1:22" ht="242.25" customHeight="1" x14ac:dyDescent="0.25">
      <c r="A22" s="63">
        <v>11</v>
      </c>
      <c r="B22" s="66" t="s">
        <v>28</v>
      </c>
      <c r="C22" s="58" t="s">
        <v>156</v>
      </c>
      <c r="D22" s="6" t="s">
        <v>25</v>
      </c>
      <c r="E22" s="58" t="s">
        <v>13</v>
      </c>
      <c r="F22" s="58" t="str">
        <f>F16</f>
        <v>x</v>
      </c>
      <c r="G22" s="62" t="str">
        <f>G16</f>
        <v>x</v>
      </c>
      <c r="H22" s="62">
        <f>H16</f>
        <v>56.88</v>
      </c>
      <c r="I22" s="62">
        <f t="shared" ref="I22:V22" si="8">I16</f>
        <v>56.33</v>
      </c>
      <c r="J22" s="62">
        <f t="shared" si="8"/>
        <v>50.73</v>
      </c>
      <c r="K22" s="62">
        <f t="shared" si="8"/>
        <v>50.18</v>
      </c>
      <c r="L22" s="62">
        <f t="shared" si="8"/>
        <v>53.29</v>
      </c>
      <c r="M22" s="62" t="str">
        <f>M16</f>
        <v>х</v>
      </c>
      <c r="N22" s="76">
        <f>N16</f>
        <v>49.99</v>
      </c>
      <c r="O22" s="76" t="str">
        <f t="shared" si="8"/>
        <v>х</v>
      </c>
      <c r="P22" s="76">
        <f t="shared" si="8"/>
        <v>51.43</v>
      </c>
      <c r="Q22" s="76" t="str">
        <f t="shared" si="8"/>
        <v>х</v>
      </c>
      <c r="R22" s="76">
        <f t="shared" si="8"/>
        <v>52.94</v>
      </c>
      <c r="S22" s="76" t="str">
        <f t="shared" si="8"/>
        <v>х</v>
      </c>
      <c r="T22" s="76">
        <f>T16</f>
        <v>54.38</v>
      </c>
      <c r="U22" s="76" t="str">
        <f t="shared" si="8"/>
        <v>х</v>
      </c>
      <c r="V22" s="76">
        <f>V16</f>
        <v>54.38</v>
      </c>
    </row>
    <row r="23" spans="1:22" ht="245.25" customHeight="1" x14ac:dyDescent="0.25">
      <c r="A23" s="65">
        <v>12</v>
      </c>
      <c r="B23" s="66" t="s">
        <v>29</v>
      </c>
      <c r="C23" s="58" t="s">
        <v>156</v>
      </c>
      <c r="D23" s="2" t="s">
        <v>30</v>
      </c>
      <c r="E23" s="58" t="s">
        <v>7</v>
      </c>
      <c r="F23" s="58" t="s">
        <v>16</v>
      </c>
      <c r="G23" s="58" t="s">
        <v>16</v>
      </c>
      <c r="H23" s="33">
        <f>SUM(H24,H25,H26,H27,H28,H29,H30,H31)*6*1000+H39</f>
        <v>68493</v>
      </c>
      <c r="I23" s="33">
        <f t="shared" ref="I23:U23" si="9">SUM(I24,I25,I26,I27,I28,I29,I30,I31)*6*1000+I39</f>
        <v>45000</v>
      </c>
      <c r="J23" s="33">
        <f t="shared" si="9"/>
        <v>70540</v>
      </c>
      <c r="K23" s="33">
        <f t="shared" si="9"/>
        <v>5400</v>
      </c>
      <c r="L23" s="33">
        <f>SUM(L24,L25,L26,L27,L28,L29,L30,L31)*6*1000+L39</f>
        <v>43443.74</v>
      </c>
      <c r="M23" s="33">
        <f t="shared" si="9"/>
        <v>17983.52</v>
      </c>
      <c r="N23" s="83">
        <f>SUM(N24,N25,N26,N27,N28,N29,N30,N31)*6*1000+N39</f>
        <v>61998</v>
      </c>
      <c r="O23" s="83">
        <f t="shared" si="9"/>
        <v>21904</v>
      </c>
      <c r="P23" s="83">
        <f>SUM(P24,P25,P26,P27,P28,P29,P30,P31)*6*1000+P39</f>
        <v>50124</v>
      </c>
      <c r="Q23" s="83">
        <f t="shared" si="9"/>
        <v>22500</v>
      </c>
      <c r="R23" s="83">
        <f>SUM(R24,R25,R26,R27,R28,R29,R30,R31)*6*1000+R39</f>
        <v>75070</v>
      </c>
      <c r="S23" s="83">
        <f t="shared" si="9"/>
        <v>33500</v>
      </c>
      <c r="T23" s="83">
        <f>SUM(T24,T25,T26,T27,T28,T29,T30,T31)*6*1000+T39</f>
        <v>108100</v>
      </c>
      <c r="U23" s="83">
        <f t="shared" si="9"/>
        <v>48500</v>
      </c>
      <c r="V23" s="83">
        <f>H23+J23+L23+N23+P23+R23</f>
        <v>369668.74</v>
      </c>
    </row>
    <row r="24" spans="1:22" ht="78.75" x14ac:dyDescent="0.25">
      <c r="A24" s="65">
        <v>13</v>
      </c>
      <c r="B24" s="80" t="s">
        <v>63</v>
      </c>
      <c r="C24" s="58" t="s">
        <v>153</v>
      </c>
      <c r="D24" s="79" t="s">
        <v>83</v>
      </c>
      <c r="E24" s="1" t="s">
        <v>14</v>
      </c>
      <c r="F24" s="1" t="s">
        <v>16</v>
      </c>
      <c r="G24" s="58" t="s">
        <v>16</v>
      </c>
      <c r="H24" s="12">
        <v>0.14000000000000001</v>
      </c>
      <c r="I24" s="58" t="s">
        <v>6</v>
      </c>
      <c r="J24" s="58" t="s">
        <v>6</v>
      </c>
      <c r="K24" s="58" t="s">
        <v>6</v>
      </c>
      <c r="L24" s="58" t="s">
        <v>6</v>
      </c>
      <c r="M24" s="58" t="s">
        <v>6</v>
      </c>
      <c r="N24" s="74">
        <v>0.71</v>
      </c>
      <c r="O24" s="74" t="s">
        <v>6</v>
      </c>
      <c r="P24" s="74">
        <v>0.85399999999999998</v>
      </c>
      <c r="Q24" s="74" t="s">
        <v>6</v>
      </c>
      <c r="R24" s="74">
        <v>1.345</v>
      </c>
      <c r="S24" s="74" t="s">
        <v>6</v>
      </c>
      <c r="T24" s="74">
        <v>1.85</v>
      </c>
      <c r="U24" s="74" t="s">
        <v>6</v>
      </c>
      <c r="V24" s="76">
        <f>H24+N24+P24+R24+T24</f>
        <v>4.899</v>
      </c>
    </row>
    <row r="25" spans="1:22" ht="78.75" x14ac:dyDescent="0.25">
      <c r="A25" s="65">
        <v>14</v>
      </c>
      <c r="B25" s="66" t="s">
        <v>77</v>
      </c>
      <c r="C25" s="58" t="s">
        <v>153</v>
      </c>
      <c r="D25" s="11" t="s">
        <v>75</v>
      </c>
      <c r="E25" s="1" t="s">
        <v>14</v>
      </c>
      <c r="F25" s="1" t="s">
        <v>6</v>
      </c>
      <c r="G25" s="58" t="s">
        <v>6</v>
      </c>
      <c r="H25" s="1">
        <v>0.38</v>
      </c>
      <c r="I25" s="58" t="s">
        <v>6</v>
      </c>
      <c r="J25" s="1" t="s">
        <v>6</v>
      </c>
      <c r="K25" s="58" t="s">
        <v>6</v>
      </c>
      <c r="L25" s="1" t="s">
        <v>6</v>
      </c>
      <c r="M25" s="58" t="s">
        <v>6</v>
      </c>
      <c r="N25" s="74" t="s">
        <v>6</v>
      </c>
      <c r="O25" s="74" t="s">
        <v>6</v>
      </c>
      <c r="P25" s="76" t="s">
        <v>6</v>
      </c>
      <c r="Q25" s="76" t="s">
        <v>6</v>
      </c>
      <c r="R25" s="74" t="s">
        <v>6</v>
      </c>
      <c r="S25" s="74" t="s">
        <v>6</v>
      </c>
      <c r="T25" s="74" t="s">
        <v>6</v>
      </c>
      <c r="U25" s="74" t="s">
        <v>6</v>
      </c>
      <c r="V25" s="85">
        <f>H25</f>
        <v>0.38</v>
      </c>
    </row>
    <row r="26" spans="1:22" ht="78.75" x14ac:dyDescent="0.25">
      <c r="A26" s="65">
        <v>15</v>
      </c>
      <c r="B26" s="66" t="s">
        <v>78</v>
      </c>
      <c r="C26" s="58" t="s">
        <v>155</v>
      </c>
      <c r="D26" s="11" t="s">
        <v>75</v>
      </c>
      <c r="E26" s="1" t="s">
        <v>14</v>
      </c>
      <c r="F26" s="1" t="s">
        <v>6</v>
      </c>
      <c r="G26" s="58" t="s">
        <v>6</v>
      </c>
      <c r="H26" s="1">
        <v>0.22</v>
      </c>
      <c r="I26" s="58" t="s">
        <v>6</v>
      </c>
      <c r="J26" s="1" t="s">
        <v>6</v>
      </c>
      <c r="K26" s="58" t="s">
        <v>6</v>
      </c>
      <c r="L26" s="1" t="s">
        <v>6</v>
      </c>
      <c r="M26" s="58" t="s">
        <v>6</v>
      </c>
      <c r="N26" s="74" t="s">
        <v>6</v>
      </c>
      <c r="O26" s="74" t="s">
        <v>6</v>
      </c>
      <c r="P26" s="76" t="s">
        <v>6</v>
      </c>
      <c r="Q26" s="76" t="s">
        <v>6</v>
      </c>
      <c r="R26" s="74" t="s">
        <v>6</v>
      </c>
      <c r="S26" s="74" t="s">
        <v>6</v>
      </c>
      <c r="T26" s="74" t="s">
        <v>6</v>
      </c>
      <c r="U26" s="74" t="s">
        <v>6</v>
      </c>
      <c r="V26" s="85">
        <f>H26</f>
        <v>0.22</v>
      </c>
    </row>
    <row r="27" spans="1:22" ht="78.75" x14ac:dyDescent="0.25">
      <c r="A27" s="65">
        <v>16</v>
      </c>
      <c r="B27" s="66" t="s">
        <v>74</v>
      </c>
      <c r="C27" s="58" t="s">
        <v>155</v>
      </c>
      <c r="D27" s="11" t="s">
        <v>75</v>
      </c>
      <c r="E27" s="1" t="s">
        <v>14</v>
      </c>
      <c r="F27" s="1" t="s">
        <v>6</v>
      </c>
      <c r="G27" s="58" t="s">
        <v>16</v>
      </c>
      <c r="H27" s="1">
        <v>0.43</v>
      </c>
      <c r="I27" s="58" t="s">
        <v>6</v>
      </c>
      <c r="J27" s="1" t="s">
        <v>6</v>
      </c>
      <c r="K27" s="58" t="s">
        <v>6</v>
      </c>
      <c r="L27" s="1" t="s">
        <v>6</v>
      </c>
      <c r="M27" s="58" t="s">
        <v>6</v>
      </c>
      <c r="N27" s="74" t="s">
        <v>6</v>
      </c>
      <c r="O27" s="74" t="s">
        <v>6</v>
      </c>
      <c r="P27" s="76" t="s">
        <v>6</v>
      </c>
      <c r="Q27" s="76" t="s">
        <v>6</v>
      </c>
      <c r="R27" s="74" t="s">
        <v>6</v>
      </c>
      <c r="S27" s="74" t="s">
        <v>6</v>
      </c>
      <c r="T27" s="74" t="s">
        <v>6</v>
      </c>
      <c r="U27" s="74" t="s">
        <v>6</v>
      </c>
      <c r="V27" s="85">
        <f>H27</f>
        <v>0.43</v>
      </c>
    </row>
    <row r="28" spans="1:22" ht="78.75" x14ac:dyDescent="0.25">
      <c r="A28" s="65">
        <v>17</v>
      </c>
      <c r="B28" s="66" t="s">
        <v>84</v>
      </c>
      <c r="C28" s="58" t="s">
        <v>155</v>
      </c>
      <c r="D28" s="11" t="s">
        <v>75</v>
      </c>
      <c r="E28" s="1" t="s">
        <v>14</v>
      </c>
      <c r="F28" s="1" t="s">
        <v>6</v>
      </c>
      <c r="G28" s="58" t="s">
        <v>6</v>
      </c>
      <c r="H28" s="1">
        <v>0.4</v>
      </c>
      <c r="I28" s="58" t="s">
        <v>6</v>
      </c>
      <c r="J28" s="1" t="s">
        <v>6</v>
      </c>
      <c r="K28" s="58" t="s">
        <v>6</v>
      </c>
      <c r="L28" s="1" t="s">
        <v>6</v>
      </c>
      <c r="M28" s="58" t="s">
        <v>6</v>
      </c>
      <c r="N28" s="74" t="s">
        <v>6</v>
      </c>
      <c r="O28" s="74" t="s">
        <v>6</v>
      </c>
      <c r="P28" s="76" t="s">
        <v>6</v>
      </c>
      <c r="Q28" s="76" t="s">
        <v>6</v>
      </c>
      <c r="R28" s="74" t="s">
        <v>6</v>
      </c>
      <c r="S28" s="74" t="s">
        <v>6</v>
      </c>
      <c r="T28" s="74" t="s">
        <v>6</v>
      </c>
      <c r="U28" s="74" t="s">
        <v>6</v>
      </c>
      <c r="V28" s="85">
        <f>H28</f>
        <v>0.4</v>
      </c>
    </row>
    <row r="29" spans="1:22" ht="94.5" x14ac:dyDescent="0.25">
      <c r="A29" s="65">
        <v>18</v>
      </c>
      <c r="B29" s="66" t="s">
        <v>122</v>
      </c>
      <c r="C29" s="58" t="s">
        <v>155</v>
      </c>
      <c r="D29" s="11" t="s">
        <v>75</v>
      </c>
      <c r="E29" s="1" t="s">
        <v>14</v>
      </c>
      <c r="F29" s="1" t="s">
        <v>6</v>
      </c>
      <c r="G29" s="58" t="s">
        <v>6</v>
      </c>
      <c r="H29" s="1" t="s">
        <v>6</v>
      </c>
      <c r="I29" s="58" t="s">
        <v>6</v>
      </c>
      <c r="J29" s="1">
        <v>0.51500000000000001</v>
      </c>
      <c r="K29" s="58" t="s">
        <v>6</v>
      </c>
      <c r="L29" s="58" t="s">
        <v>6</v>
      </c>
      <c r="M29" s="58" t="s">
        <v>6</v>
      </c>
      <c r="N29" s="74" t="s">
        <v>6</v>
      </c>
      <c r="O29" s="74" t="s">
        <v>6</v>
      </c>
      <c r="P29" s="76" t="s">
        <v>6</v>
      </c>
      <c r="Q29" s="76" t="s">
        <v>6</v>
      </c>
      <c r="R29" s="74" t="s">
        <v>6</v>
      </c>
      <c r="S29" s="74" t="s">
        <v>6</v>
      </c>
      <c r="T29" s="74" t="s">
        <v>6</v>
      </c>
      <c r="U29" s="74" t="s">
        <v>6</v>
      </c>
      <c r="V29" s="85">
        <f>J29</f>
        <v>0.51500000000000001</v>
      </c>
    </row>
    <row r="30" spans="1:22" ht="78.75" x14ac:dyDescent="0.25">
      <c r="A30" s="65">
        <v>19</v>
      </c>
      <c r="B30" s="66" t="s">
        <v>121</v>
      </c>
      <c r="C30" s="58" t="s">
        <v>155</v>
      </c>
      <c r="D30" s="11" t="s">
        <v>75</v>
      </c>
      <c r="E30" s="1" t="s">
        <v>14</v>
      </c>
      <c r="F30" s="1" t="s">
        <v>6</v>
      </c>
      <c r="G30" s="58" t="s">
        <v>6</v>
      </c>
      <c r="H30" s="1" t="s">
        <v>6</v>
      </c>
      <c r="I30" s="58" t="s">
        <v>6</v>
      </c>
      <c r="J30" s="1">
        <v>0.97499999999999998</v>
      </c>
      <c r="K30" s="58" t="s">
        <v>6</v>
      </c>
      <c r="L30" s="58" t="s">
        <v>6</v>
      </c>
      <c r="M30" s="58" t="s">
        <v>6</v>
      </c>
      <c r="N30" s="74" t="s">
        <v>6</v>
      </c>
      <c r="O30" s="74" t="s">
        <v>6</v>
      </c>
      <c r="P30" s="76" t="s">
        <v>6</v>
      </c>
      <c r="Q30" s="76" t="s">
        <v>6</v>
      </c>
      <c r="R30" s="74" t="s">
        <v>6</v>
      </c>
      <c r="S30" s="74" t="s">
        <v>6</v>
      </c>
      <c r="T30" s="74" t="s">
        <v>6</v>
      </c>
      <c r="U30" s="74" t="s">
        <v>6</v>
      </c>
      <c r="V30" s="85">
        <f>J30</f>
        <v>0.97499999999999998</v>
      </c>
    </row>
    <row r="31" spans="1:22" ht="78.75" x14ac:dyDescent="0.25">
      <c r="A31" s="65">
        <v>20</v>
      </c>
      <c r="B31" s="66" t="s">
        <v>141</v>
      </c>
      <c r="C31" s="58" t="s">
        <v>155</v>
      </c>
      <c r="D31" s="11" t="s">
        <v>142</v>
      </c>
      <c r="E31" s="1" t="s">
        <v>14</v>
      </c>
      <c r="F31" s="1" t="s">
        <v>6</v>
      </c>
      <c r="G31" s="58" t="s">
        <v>6</v>
      </c>
      <c r="H31" s="1" t="s">
        <v>6</v>
      </c>
      <c r="I31" s="58" t="s">
        <v>6</v>
      </c>
      <c r="J31" s="1" t="s">
        <v>6</v>
      </c>
      <c r="K31" s="58" t="s">
        <v>6</v>
      </c>
      <c r="L31" s="58">
        <v>0.98799999999999999</v>
      </c>
      <c r="M31" s="58" t="s">
        <v>6</v>
      </c>
      <c r="N31" s="74" t="s">
        <v>6</v>
      </c>
      <c r="O31" s="74" t="s">
        <v>6</v>
      </c>
      <c r="P31" s="76" t="s">
        <v>6</v>
      </c>
      <c r="Q31" s="76" t="s">
        <v>6</v>
      </c>
      <c r="R31" s="74" t="s">
        <v>6</v>
      </c>
      <c r="S31" s="74" t="s">
        <v>6</v>
      </c>
      <c r="T31" s="74" t="s">
        <v>6</v>
      </c>
      <c r="U31" s="74" t="s">
        <v>6</v>
      </c>
      <c r="V31" s="85">
        <f>L31</f>
        <v>0.98799999999999999</v>
      </c>
    </row>
    <row r="32" spans="1:22" ht="94.5" x14ac:dyDescent="0.25">
      <c r="A32" s="65">
        <v>21</v>
      </c>
      <c r="B32" s="66" t="s">
        <v>181</v>
      </c>
      <c r="C32" s="58" t="s">
        <v>157</v>
      </c>
      <c r="D32" s="11" t="s">
        <v>81</v>
      </c>
      <c r="E32" s="58" t="s">
        <v>8</v>
      </c>
      <c r="F32" s="1" t="s">
        <v>16</v>
      </c>
      <c r="G32" s="58" t="s">
        <v>16</v>
      </c>
      <c r="H32" s="1">
        <v>1</v>
      </c>
      <c r="I32" s="58" t="s">
        <v>6</v>
      </c>
      <c r="J32" s="1" t="s">
        <v>6</v>
      </c>
      <c r="K32" s="58" t="s">
        <v>6</v>
      </c>
      <c r="L32" s="1" t="s">
        <v>6</v>
      </c>
      <c r="M32" s="58" t="s">
        <v>6</v>
      </c>
      <c r="N32" s="74" t="s">
        <v>6</v>
      </c>
      <c r="O32" s="74" t="s">
        <v>6</v>
      </c>
      <c r="P32" s="76" t="s">
        <v>6</v>
      </c>
      <c r="Q32" s="76" t="s">
        <v>6</v>
      </c>
      <c r="R32" s="76" t="s">
        <v>6</v>
      </c>
      <c r="S32" s="76" t="s">
        <v>6</v>
      </c>
      <c r="T32" s="74" t="s">
        <v>6</v>
      </c>
      <c r="U32" s="74" t="s">
        <v>6</v>
      </c>
      <c r="V32" s="85">
        <v>1</v>
      </c>
    </row>
    <row r="33" spans="1:22" ht="47.25" x14ac:dyDescent="0.25">
      <c r="A33" s="143">
        <v>22</v>
      </c>
      <c r="B33" s="140" t="s">
        <v>190</v>
      </c>
      <c r="C33" s="126" t="s">
        <v>155</v>
      </c>
      <c r="D33" s="11" t="s">
        <v>197</v>
      </c>
      <c r="E33" s="58" t="s">
        <v>18</v>
      </c>
      <c r="F33" s="1" t="s">
        <v>6</v>
      </c>
      <c r="G33" s="1" t="s">
        <v>6</v>
      </c>
      <c r="H33" s="1" t="s">
        <v>6</v>
      </c>
      <c r="I33" s="1" t="s">
        <v>6</v>
      </c>
      <c r="J33" s="1" t="s">
        <v>6</v>
      </c>
      <c r="K33" s="1" t="s">
        <v>6</v>
      </c>
      <c r="L33" s="1" t="s">
        <v>6</v>
      </c>
      <c r="M33" s="1" t="s">
        <v>6</v>
      </c>
      <c r="N33" s="84" t="s">
        <v>6</v>
      </c>
      <c r="O33" s="84" t="s">
        <v>6</v>
      </c>
      <c r="P33" s="84" t="s">
        <v>6</v>
      </c>
      <c r="Q33" s="84" t="s">
        <v>6</v>
      </c>
      <c r="R33" s="84" t="s">
        <v>6</v>
      </c>
      <c r="S33" s="84" t="s">
        <v>6</v>
      </c>
      <c r="T33" s="74" t="s">
        <v>6</v>
      </c>
      <c r="U33" s="74" t="s">
        <v>6</v>
      </c>
      <c r="V33" s="85" t="s">
        <v>6</v>
      </c>
    </row>
    <row r="34" spans="1:22" ht="31.5" x14ac:dyDescent="0.25">
      <c r="A34" s="144"/>
      <c r="B34" s="141"/>
      <c r="C34" s="132"/>
      <c r="D34" s="36" t="s">
        <v>198</v>
      </c>
      <c r="E34" s="58" t="s">
        <v>8</v>
      </c>
      <c r="F34" s="1" t="s">
        <v>6</v>
      </c>
      <c r="G34" s="58" t="s">
        <v>6</v>
      </c>
      <c r="H34" s="58" t="s">
        <v>6</v>
      </c>
      <c r="I34" s="58" t="s">
        <v>6</v>
      </c>
      <c r="J34" s="1" t="s">
        <v>6</v>
      </c>
      <c r="K34" s="58" t="s">
        <v>6</v>
      </c>
      <c r="L34" s="58">
        <v>1</v>
      </c>
      <c r="M34" s="58" t="s">
        <v>6</v>
      </c>
      <c r="N34" s="74" t="s">
        <v>6</v>
      </c>
      <c r="O34" s="74" t="s">
        <v>6</v>
      </c>
      <c r="P34" s="76" t="s">
        <v>6</v>
      </c>
      <c r="Q34" s="76" t="s">
        <v>6</v>
      </c>
      <c r="R34" s="76" t="s">
        <v>6</v>
      </c>
      <c r="S34" s="76" t="s">
        <v>6</v>
      </c>
      <c r="T34" s="74" t="s">
        <v>6</v>
      </c>
      <c r="U34" s="74" t="s">
        <v>6</v>
      </c>
      <c r="V34" s="85">
        <f>L34</f>
        <v>1</v>
      </c>
    </row>
    <row r="35" spans="1:22" ht="31.5" x14ac:dyDescent="0.25">
      <c r="A35" s="145"/>
      <c r="B35" s="142"/>
      <c r="C35" s="127"/>
      <c r="D35" s="37" t="s">
        <v>199</v>
      </c>
      <c r="E35" s="58" t="s">
        <v>8</v>
      </c>
      <c r="F35" s="1" t="s">
        <v>6</v>
      </c>
      <c r="G35" s="58" t="s">
        <v>6</v>
      </c>
      <c r="H35" s="58" t="s">
        <v>6</v>
      </c>
      <c r="I35" s="58" t="s">
        <v>6</v>
      </c>
      <c r="J35" s="1">
        <v>1</v>
      </c>
      <c r="K35" s="58" t="s">
        <v>6</v>
      </c>
      <c r="L35" s="58" t="s">
        <v>6</v>
      </c>
      <c r="M35" s="58" t="s">
        <v>6</v>
      </c>
      <c r="N35" s="74" t="s">
        <v>6</v>
      </c>
      <c r="O35" s="74" t="s">
        <v>6</v>
      </c>
      <c r="P35" s="76" t="s">
        <v>6</v>
      </c>
      <c r="Q35" s="76" t="s">
        <v>6</v>
      </c>
      <c r="R35" s="76" t="s">
        <v>6</v>
      </c>
      <c r="S35" s="76" t="s">
        <v>6</v>
      </c>
      <c r="T35" s="74" t="s">
        <v>6</v>
      </c>
      <c r="U35" s="74" t="s">
        <v>6</v>
      </c>
      <c r="V35" s="85">
        <f>J35</f>
        <v>1</v>
      </c>
    </row>
    <row r="36" spans="1:22" s="27" customFormat="1" ht="110.25" x14ac:dyDescent="0.25">
      <c r="A36" s="65">
        <v>23</v>
      </c>
      <c r="B36" s="58" t="s">
        <v>133</v>
      </c>
      <c r="C36" s="58" t="s">
        <v>157</v>
      </c>
      <c r="D36" s="2" t="s">
        <v>73</v>
      </c>
      <c r="E36" s="58" t="s">
        <v>15</v>
      </c>
      <c r="F36" s="58" t="s">
        <v>16</v>
      </c>
      <c r="G36" s="58" t="s">
        <v>16</v>
      </c>
      <c r="H36" s="34">
        <v>1</v>
      </c>
      <c r="I36" s="33" t="s">
        <v>6</v>
      </c>
      <c r="J36" s="33" t="s">
        <v>6</v>
      </c>
      <c r="K36" s="33" t="s">
        <v>6</v>
      </c>
      <c r="L36" s="33" t="s">
        <v>6</v>
      </c>
      <c r="M36" s="33" t="s">
        <v>6</v>
      </c>
      <c r="N36" s="83" t="s">
        <v>6</v>
      </c>
      <c r="O36" s="83" t="s">
        <v>6</v>
      </c>
      <c r="P36" s="76" t="s">
        <v>6</v>
      </c>
      <c r="Q36" s="76" t="s">
        <v>6</v>
      </c>
      <c r="R36" s="76" t="s">
        <v>6</v>
      </c>
      <c r="S36" s="76" t="s">
        <v>6</v>
      </c>
      <c r="T36" s="74" t="s">
        <v>6</v>
      </c>
      <c r="U36" s="74" t="s">
        <v>6</v>
      </c>
      <c r="V36" s="75">
        <f>H36</f>
        <v>1</v>
      </c>
    </row>
    <row r="37" spans="1:22" s="27" customFormat="1" ht="126" x14ac:dyDescent="0.25">
      <c r="A37" s="58">
        <v>24</v>
      </c>
      <c r="B37" s="58" t="s">
        <v>134</v>
      </c>
      <c r="C37" s="58" t="s">
        <v>158</v>
      </c>
      <c r="D37" s="2" t="s">
        <v>72</v>
      </c>
      <c r="E37" s="58" t="s">
        <v>8</v>
      </c>
      <c r="F37" s="58" t="s">
        <v>16</v>
      </c>
      <c r="G37" s="58" t="s">
        <v>16</v>
      </c>
      <c r="H37" s="58">
        <v>3</v>
      </c>
      <c r="I37" s="58" t="s">
        <v>6</v>
      </c>
      <c r="J37" s="58" t="s">
        <v>6</v>
      </c>
      <c r="K37" s="58" t="s">
        <v>6</v>
      </c>
      <c r="L37" s="58" t="s">
        <v>6</v>
      </c>
      <c r="M37" s="58" t="s">
        <v>6</v>
      </c>
      <c r="N37" s="74" t="s">
        <v>6</v>
      </c>
      <c r="O37" s="74" t="s">
        <v>6</v>
      </c>
      <c r="P37" s="76" t="s">
        <v>6</v>
      </c>
      <c r="Q37" s="76" t="s">
        <v>6</v>
      </c>
      <c r="R37" s="76" t="s">
        <v>6</v>
      </c>
      <c r="S37" s="76" t="s">
        <v>6</v>
      </c>
      <c r="T37" s="76" t="s">
        <v>6</v>
      </c>
      <c r="U37" s="76" t="s">
        <v>6</v>
      </c>
      <c r="V37" s="75">
        <f>H37</f>
        <v>3</v>
      </c>
    </row>
    <row r="38" spans="1:22" s="27" customFormat="1" ht="157.5" x14ac:dyDescent="0.25">
      <c r="A38" s="58">
        <v>25</v>
      </c>
      <c r="B38" s="58" t="s">
        <v>135</v>
      </c>
      <c r="C38" s="58" t="s">
        <v>159</v>
      </c>
      <c r="D38" s="2" t="s">
        <v>73</v>
      </c>
      <c r="E38" s="58" t="s">
        <v>82</v>
      </c>
      <c r="F38" s="58" t="s">
        <v>6</v>
      </c>
      <c r="G38" s="58" t="s">
        <v>6</v>
      </c>
      <c r="H38" s="33">
        <v>1</v>
      </c>
      <c r="I38" s="33" t="s">
        <v>6</v>
      </c>
      <c r="J38" s="33" t="s">
        <v>6</v>
      </c>
      <c r="K38" s="33" t="s">
        <v>6</v>
      </c>
      <c r="L38" s="33" t="s">
        <v>6</v>
      </c>
      <c r="M38" s="33" t="s">
        <v>6</v>
      </c>
      <c r="N38" s="83" t="s">
        <v>6</v>
      </c>
      <c r="O38" s="83" t="s">
        <v>6</v>
      </c>
      <c r="P38" s="76" t="s">
        <v>6</v>
      </c>
      <c r="Q38" s="76" t="s">
        <v>6</v>
      </c>
      <c r="R38" s="76" t="s">
        <v>6</v>
      </c>
      <c r="S38" s="76" t="s">
        <v>6</v>
      </c>
      <c r="T38" s="76" t="s">
        <v>6</v>
      </c>
      <c r="U38" s="76" t="s">
        <v>6</v>
      </c>
      <c r="V38" s="83">
        <f>H38</f>
        <v>1</v>
      </c>
    </row>
    <row r="39" spans="1:22" s="27" customFormat="1" ht="31.5" x14ac:dyDescent="0.25">
      <c r="A39" s="126">
        <v>26</v>
      </c>
      <c r="B39" s="126" t="s">
        <v>136</v>
      </c>
      <c r="C39" s="126" t="s">
        <v>160</v>
      </c>
      <c r="D39" s="2" t="s">
        <v>71</v>
      </c>
      <c r="E39" s="58" t="s">
        <v>7</v>
      </c>
      <c r="F39" s="58" t="s">
        <v>16</v>
      </c>
      <c r="G39" s="58" t="s">
        <v>16</v>
      </c>
      <c r="H39" s="33">
        <v>59073</v>
      </c>
      <c r="I39" s="33">
        <v>45000</v>
      </c>
      <c r="J39" s="33">
        <v>61600</v>
      </c>
      <c r="K39" s="33">
        <v>5400</v>
      </c>
      <c r="L39" s="33">
        <v>37515.74</v>
      </c>
      <c r="M39" s="5">
        <v>17983.52</v>
      </c>
      <c r="N39" s="83">
        <v>57738</v>
      </c>
      <c r="O39" s="83">
        <v>21904</v>
      </c>
      <c r="P39" s="83">
        <v>45000</v>
      </c>
      <c r="Q39" s="83">
        <f t="shared" ref="Q39:Q46" si="10">P39/2</f>
        <v>22500</v>
      </c>
      <c r="R39" s="83">
        <v>67000</v>
      </c>
      <c r="S39" s="83">
        <f t="shared" ref="S39:U43" si="11">R39/2</f>
        <v>33500</v>
      </c>
      <c r="T39" s="83">
        <v>97000</v>
      </c>
      <c r="U39" s="83">
        <f t="shared" si="11"/>
        <v>48500</v>
      </c>
      <c r="V39" s="83">
        <f>H39+J39+L39+P39+N39+R39+T39</f>
        <v>424926.74</v>
      </c>
    </row>
    <row r="40" spans="1:22" s="27" customFormat="1" ht="31.5" x14ac:dyDescent="0.25">
      <c r="A40" s="132"/>
      <c r="B40" s="132"/>
      <c r="C40" s="132"/>
      <c r="D40" s="2" t="s">
        <v>143</v>
      </c>
      <c r="E40" s="58" t="s">
        <v>7</v>
      </c>
      <c r="F40" s="58" t="s">
        <v>16</v>
      </c>
      <c r="G40" s="58" t="s">
        <v>16</v>
      </c>
      <c r="H40" s="58" t="s">
        <v>16</v>
      </c>
      <c r="I40" s="58" t="s">
        <v>16</v>
      </c>
      <c r="J40" s="33">
        <v>10884</v>
      </c>
      <c r="K40" s="33">
        <v>0</v>
      </c>
      <c r="L40" s="33">
        <v>0</v>
      </c>
      <c r="M40" s="33">
        <f>L40/2</f>
        <v>0</v>
      </c>
      <c r="N40" s="83">
        <v>0</v>
      </c>
      <c r="O40" s="83">
        <v>0</v>
      </c>
      <c r="P40" s="83">
        <v>0</v>
      </c>
      <c r="Q40" s="83">
        <f t="shared" si="10"/>
        <v>0</v>
      </c>
      <c r="R40" s="83">
        <v>0</v>
      </c>
      <c r="S40" s="83">
        <v>0</v>
      </c>
      <c r="T40" s="83">
        <v>0</v>
      </c>
      <c r="U40" s="83">
        <f t="shared" si="11"/>
        <v>0</v>
      </c>
      <c r="V40" s="83">
        <f>J40+L40+P40+N40+R40+T40</f>
        <v>10884</v>
      </c>
    </row>
    <row r="41" spans="1:22" s="27" customFormat="1" ht="47.25" x14ac:dyDescent="0.25">
      <c r="A41" s="132"/>
      <c r="B41" s="132"/>
      <c r="C41" s="132"/>
      <c r="D41" s="2" t="s">
        <v>144</v>
      </c>
      <c r="E41" s="58" t="s">
        <v>8</v>
      </c>
      <c r="F41" s="58" t="s">
        <v>16</v>
      </c>
      <c r="G41" s="58" t="s">
        <v>16</v>
      </c>
      <c r="H41" s="33">
        <v>916</v>
      </c>
      <c r="I41" s="33">
        <v>916</v>
      </c>
      <c r="J41" s="33">
        <v>3200</v>
      </c>
      <c r="K41" s="33">
        <v>459</v>
      </c>
      <c r="L41" s="33">
        <v>1139</v>
      </c>
      <c r="M41" s="33">
        <v>0</v>
      </c>
      <c r="N41" s="83">
        <v>3322</v>
      </c>
      <c r="O41" s="83">
        <v>628</v>
      </c>
      <c r="P41" s="83">
        <v>1321</v>
      </c>
      <c r="Q41" s="83">
        <f t="shared" si="10"/>
        <v>660.5</v>
      </c>
      <c r="R41" s="83">
        <v>1950</v>
      </c>
      <c r="S41" s="83">
        <f t="shared" si="11"/>
        <v>975</v>
      </c>
      <c r="T41" s="83">
        <v>2807</v>
      </c>
      <c r="U41" s="83">
        <f t="shared" si="11"/>
        <v>1403.5</v>
      </c>
      <c r="V41" s="83">
        <f>H41+J41+L41+P41+N41+R41+T41</f>
        <v>14655</v>
      </c>
    </row>
    <row r="42" spans="1:22" s="27" customFormat="1" ht="31.5" x14ac:dyDescent="0.25">
      <c r="A42" s="132"/>
      <c r="B42" s="132"/>
      <c r="C42" s="132"/>
      <c r="D42" s="2" t="s">
        <v>145</v>
      </c>
      <c r="E42" s="58" t="s">
        <v>7</v>
      </c>
      <c r="F42" s="58" t="s">
        <v>16</v>
      </c>
      <c r="G42" s="58" t="s">
        <v>16</v>
      </c>
      <c r="H42" s="33">
        <v>8846</v>
      </c>
      <c r="I42" s="33">
        <v>4423</v>
      </c>
      <c r="J42" s="33">
        <v>12000</v>
      </c>
      <c r="K42" s="33">
        <v>1305</v>
      </c>
      <c r="L42" s="33">
        <v>1872.5260000000001</v>
      </c>
      <c r="M42" s="33">
        <v>0</v>
      </c>
      <c r="N42" s="93">
        <v>10.7</v>
      </c>
      <c r="O42" s="93">
        <v>10.7</v>
      </c>
      <c r="P42" s="83">
        <v>2114</v>
      </c>
      <c r="Q42" s="83">
        <f t="shared" si="10"/>
        <v>1057</v>
      </c>
      <c r="R42" s="83">
        <v>3120</v>
      </c>
      <c r="S42" s="83">
        <f t="shared" si="11"/>
        <v>1560</v>
      </c>
      <c r="T42" s="83">
        <v>4491</v>
      </c>
      <c r="U42" s="83">
        <f t="shared" si="11"/>
        <v>2245.5</v>
      </c>
      <c r="V42" s="83">
        <f>H42+J42+L42+P42+N42+R42+T42</f>
        <v>32454.226000000002</v>
      </c>
    </row>
    <row r="43" spans="1:22" s="27" customFormat="1" ht="31.5" x14ac:dyDescent="0.25">
      <c r="A43" s="132"/>
      <c r="B43" s="132"/>
      <c r="C43" s="132"/>
      <c r="D43" s="2" t="s">
        <v>146</v>
      </c>
      <c r="E43" s="58" t="s">
        <v>8</v>
      </c>
      <c r="F43" s="58" t="s">
        <v>16</v>
      </c>
      <c r="G43" s="58" t="s">
        <v>16</v>
      </c>
      <c r="H43" s="33">
        <v>175</v>
      </c>
      <c r="I43" s="33">
        <v>0</v>
      </c>
      <c r="J43" s="33">
        <v>520</v>
      </c>
      <c r="K43" s="33">
        <v>19</v>
      </c>
      <c r="L43" s="33">
        <v>793</v>
      </c>
      <c r="M43" s="33">
        <v>59</v>
      </c>
      <c r="N43" s="83">
        <v>1042</v>
      </c>
      <c r="O43" s="83">
        <v>632</v>
      </c>
      <c r="P43" s="83">
        <v>827</v>
      </c>
      <c r="Q43" s="83">
        <f t="shared" si="10"/>
        <v>413.5</v>
      </c>
      <c r="R43" s="83">
        <v>1221</v>
      </c>
      <c r="S43" s="83">
        <f t="shared" si="11"/>
        <v>610.5</v>
      </c>
      <c r="T43" s="83">
        <v>1758</v>
      </c>
      <c r="U43" s="83">
        <f t="shared" si="11"/>
        <v>879</v>
      </c>
      <c r="V43" s="83">
        <f>H43+J43+L43+P43+N43+R43+T43</f>
        <v>6336</v>
      </c>
    </row>
    <row r="44" spans="1:22" s="27" customFormat="1" ht="47.25" x14ac:dyDescent="0.25">
      <c r="A44" s="132"/>
      <c r="B44" s="132"/>
      <c r="C44" s="132"/>
      <c r="D44" s="2" t="s">
        <v>166</v>
      </c>
      <c r="E44" s="58" t="s">
        <v>15</v>
      </c>
      <c r="F44" s="58" t="s">
        <v>16</v>
      </c>
      <c r="G44" s="58" t="s">
        <v>16</v>
      </c>
      <c r="H44" s="58" t="s">
        <v>16</v>
      </c>
      <c r="I44" s="58" t="s">
        <v>16</v>
      </c>
      <c r="J44" s="58" t="s">
        <v>16</v>
      </c>
      <c r="K44" s="58" t="s">
        <v>16</v>
      </c>
      <c r="L44" s="58">
        <v>12</v>
      </c>
      <c r="M44" s="58">
        <v>0</v>
      </c>
      <c r="N44" s="83">
        <v>13</v>
      </c>
      <c r="O44" s="83">
        <v>6</v>
      </c>
      <c r="P44" s="83">
        <v>10</v>
      </c>
      <c r="Q44" s="83">
        <f t="shared" si="10"/>
        <v>5</v>
      </c>
      <c r="R44" s="83">
        <v>15</v>
      </c>
      <c r="S44" s="83">
        <f>R44/2</f>
        <v>7.5</v>
      </c>
      <c r="T44" s="83">
        <v>22</v>
      </c>
      <c r="U44" s="83">
        <f>T44/2</f>
        <v>11</v>
      </c>
      <c r="V44" s="83">
        <f>P44+N44+R44+L44+T44</f>
        <v>72</v>
      </c>
    </row>
    <row r="45" spans="1:22" s="27" customFormat="1" ht="94.5" x14ac:dyDescent="0.25">
      <c r="A45" s="132"/>
      <c r="B45" s="132"/>
      <c r="C45" s="132"/>
      <c r="D45" s="49" t="s">
        <v>218</v>
      </c>
      <c r="E45" s="58" t="s">
        <v>15</v>
      </c>
      <c r="F45" s="58" t="s">
        <v>6</v>
      </c>
      <c r="G45" s="62" t="s">
        <v>6</v>
      </c>
      <c r="H45" s="62" t="s">
        <v>6</v>
      </c>
      <c r="I45" s="62" t="s">
        <v>6</v>
      </c>
      <c r="J45" s="62" t="s">
        <v>6</v>
      </c>
      <c r="K45" s="62" t="s">
        <v>6</v>
      </c>
      <c r="L45" s="62" t="s">
        <v>6</v>
      </c>
      <c r="M45" s="58" t="s">
        <v>16</v>
      </c>
      <c r="N45" s="83">
        <v>8</v>
      </c>
      <c r="O45" s="83">
        <v>8</v>
      </c>
      <c r="P45" s="83">
        <v>6</v>
      </c>
      <c r="Q45" s="83">
        <f t="shared" si="10"/>
        <v>3</v>
      </c>
      <c r="R45" s="83">
        <v>9</v>
      </c>
      <c r="S45" s="83">
        <f t="shared" ref="S45:U46" si="12">R45/2</f>
        <v>4.5</v>
      </c>
      <c r="T45" s="83">
        <v>13</v>
      </c>
      <c r="U45" s="83">
        <f t="shared" si="12"/>
        <v>6.5</v>
      </c>
      <c r="V45" s="83">
        <f>P45+N45+R45+T45</f>
        <v>36</v>
      </c>
    </row>
    <row r="46" spans="1:22" s="27" customFormat="1" ht="78.75" x14ac:dyDescent="0.25">
      <c r="A46" s="132"/>
      <c r="B46" s="132"/>
      <c r="C46" s="132"/>
      <c r="D46" s="6" t="s">
        <v>183</v>
      </c>
      <c r="E46" s="58" t="s">
        <v>94</v>
      </c>
      <c r="F46" s="58" t="s">
        <v>6</v>
      </c>
      <c r="G46" s="62" t="s">
        <v>6</v>
      </c>
      <c r="H46" s="62" t="s">
        <v>6</v>
      </c>
      <c r="I46" s="62" t="s">
        <v>6</v>
      </c>
      <c r="J46" s="62" t="s">
        <v>6</v>
      </c>
      <c r="K46" s="62" t="s">
        <v>6</v>
      </c>
      <c r="L46" s="62" t="s">
        <v>6</v>
      </c>
      <c r="M46" s="58" t="s">
        <v>16</v>
      </c>
      <c r="N46" s="83">
        <v>284</v>
      </c>
      <c r="O46" s="83">
        <v>284</v>
      </c>
      <c r="P46" s="83">
        <v>357</v>
      </c>
      <c r="Q46" s="83">
        <f t="shared" si="10"/>
        <v>178.5</v>
      </c>
      <c r="R46" s="83">
        <v>332</v>
      </c>
      <c r="S46" s="83">
        <f t="shared" si="12"/>
        <v>166</v>
      </c>
      <c r="T46" s="83">
        <v>479</v>
      </c>
      <c r="U46" s="83">
        <f t="shared" si="12"/>
        <v>239.5</v>
      </c>
      <c r="V46" s="83">
        <f>P46+N46+R46+T46</f>
        <v>1452</v>
      </c>
    </row>
    <row r="47" spans="1:22" s="27" customFormat="1" ht="47.25" x14ac:dyDescent="0.25">
      <c r="A47" s="126">
        <v>27</v>
      </c>
      <c r="B47" s="126" t="s">
        <v>137</v>
      </c>
      <c r="C47" s="126" t="s">
        <v>170</v>
      </c>
      <c r="D47" s="2" t="s">
        <v>107</v>
      </c>
      <c r="E47" s="58" t="s">
        <v>8</v>
      </c>
      <c r="F47" s="58" t="s">
        <v>6</v>
      </c>
      <c r="G47" s="58" t="s">
        <v>6</v>
      </c>
      <c r="H47" s="58">
        <v>172</v>
      </c>
      <c r="I47" s="58">
        <v>172</v>
      </c>
      <c r="J47" s="58">
        <v>172</v>
      </c>
      <c r="K47" s="58">
        <v>172</v>
      </c>
      <c r="L47" s="58">
        <v>172</v>
      </c>
      <c r="M47" s="52">
        <v>172</v>
      </c>
      <c r="N47" s="74">
        <v>172</v>
      </c>
      <c r="O47" s="74">
        <v>172</v>
      </c>
      <c r="P47" s="74">
        <v>172</v>
      </c>
      <c r="Q47" s="74">
        <v>172</v>
      </c>
      <c r="R47" s="74">
        <v>172</v>
      </c>
      <c r="S47" s="74">
        <v>172</v>
      </c>
      <c r="T47" s="74">
        <v>172</v>
      </c>
      <c r="U47" s="74">
        <v>172</v>
      </c>
      <c r="V47" s="74">
        <v>172</v>
      </c>
    </row>
    <row r="48" spans="1:22" s="27" customFormat="1" ht="63" x14ac:dyDescent="0.25">
      <c r="A48" s="132"/>
      <c r="B48" s="132"/>
      <c r="C48" s="132"/>
      <c r="D48" s="2" t="s">
        <v>67</v>
      </c>
      <c r="E48" s="58" t="s">
        <v>8</v>
      </c>
      <c r="F48" s="58" t="s">
        <v>6</v>
      </c>
      <c r="G48" s="58" t="s">
        <v>6</v>
      </c>
      <c r="H48" s="33">
        <v>2084</v>
      </c>
      <c r="I48" s="33">
        <v>1040</v>
      </c>
      <c r="J48" s="33" t="s">
        <v>6</v>
      </c>
      <c r="K48" s="33" t="s">
        <v>6</v>
      </c>
      <c r="L48" s="33" t="s">
        <v>6</v>
      </c>
      <c r="M48" s="53" t="s">
        <v>6</v>
      </c>
      <c r="N48" s="83" t="str">
        <f>L48</f>
        <v>х</v>
      </c>
      <c r="O48" s="83" t="str">
        <f>M48</f>
        <v>х</v>
      </c>
      <c r="P48" s="76" t="s">
        <v>6</v>
      </c>
      <c r="Q48" s="76" t="s">
        <v>6</v>
      </c>
      <c r="R48" s="76" t="s">
        <v>6</v>
      </c>
      <c r="S48" s="76" t="s">
        <v>6</v>
      </c>
      <c r="T48" s="76" t="s">
        <v>6</v>
      </c>
      <c r="U48" s="76" t="s">
        <v>6</v>
      </c>
      <c r="V48" s="83">
        <v>2084</v>
      </c>
    </row>
    <row r="49" spans="1:22" s="27" customFormat="1" ht="47.25" x14ac:dyDescent="0.25">
      <c r="A49" s="132"/>
      <c r="B49" s="132"/>
      <c r="C49" s="132"/>
      <c r="D49" s="2" t="s">
        <v>185</v>
      </c>
      <c r="E49" s="58" t="s">
        <v>7</v>
      </c>
      <c r="F49" s="58" t="s">
        <v>6</v>
      </c>
      <c r="G49" s="58" t="s">
        <v>6</v>
      </c>
      <c r="H49" s="33">
        <v>20000</v>
      </c>
      <c r="I49" s="33">
        <v>10000</v>
      </c>
      <c r="J49" s="33" t="s">
        <v>6</v>
      </c>
      <c r="K49" s="33" t="s">
        <v>6</v>
      </c>
      <c r="L49" s="33" t="s">
        <v>6</v>
      </c>
      <c r="M49" s="53" t="s">
        <v>6</v>
      </c>
      <c r="N49" s="83" t="s">
        <v>6</v>
      </c>
      <c r="O49" s="83" t="str">
        <f>M49</f>
        <v>х</v>
      </c>
      <c r="P49" s="76" t="s">
        <v>6</v>
      </c>
      <c r="Q49" s="76" t="s">
        <v>6</v>
      </c>
      <c r="R49" s="76" t="s">
        <v>6</v>
      </c>
      <c r="S49" s="76" t="s">
        <v>6</v>
      </c>
      <c r="T49" s="76" t="s">
        <v>6</v>
      </c>
      <c r="U49" s="76" t="s">
        <v>6</v>
      </c>
      <c r="V49" s="83">
        <f>H49</f>
        <v>20000</v>
      </c>
    </row>
    <row r="50" spans="1:22" s="27" customFormat="1" ht="47.25" x14ac:dyDescent="0.25">
      <c r="A50" s="132"/>
      <c r="B50" s="132"/>
      <c r="C50" s="132"/>
      <c r="D50" s="2" t="s">
        <v>68</v>
      </c>
      <c r="E50" s="58" t="s">
        <v>9</v>
      </c>
      <c r="F50" s="58" t="s">
        <v>6</v>
      </c>
      <c r="G50" s="58" t="s">
        <v>6</v>
      </c>
      <c r="H50" s="58">
        <v>100</v>
      </c>
      <c r="I50" s="58">
        <v>50</v>
      </c>
      <c r="J50" s="58" t="s">
        <v>6</v>
      </c>
      <c r="K50" s="58" t="s">
        <v>6</v>
      </c>
      <c r="L50" s="58" t="s">
        <v>6</v>
      </c>
      <c r="M50" s="54" t="s">
        <v>6</v>
      </c>
      <c r="N50" s="74" t="s">
        <v>6</v>
      </c>
      <c r="O50" s="74" t="s">
        <v>6</v>
      </c>
      <c r="P50" s="76" t="s">
        <v>6</v>
      </c>
      <c r="Q50" s="76" t="s">
        <v>6</v>
      </c>
      <c r="R50" s="76" t="s">
        <v>6</v>
      </c>
      <c r="S50" s="76" t="s">
        <v>6</v>
      </c>
      <c r="T50" s="76" t="s">
        <v>6</v>
      </c>
      <c r="U50" s="76" t="s">
        <v>6</v>
      </c>
      <c r="V50" s="83">
        <f>H50</f>
        <v>100</v>
      </c>
    </row>
    <row r="51" spans="1:22" s="27" customFormat="1" ht="63" x14ac:dyDescent="0.25">
      <c r="A51" s="132"/>
      <c r="B51" s="132"/>
      <c r="C51" s="132"/>
      <c r="D51" s="2" t="s">
        <v>108</v>
      </c>
      <c r="E51" s="58" t="s">
        <v>7</v>
      </c>
      <c r="F51" s="58" t="s">
        <v>6</v>
      </c>
      <c r="G51" s="58" t="s">
        <v>6</v>
      </c>
      <c r="H51" s="58" t="s">
        <v>6</v>
      </c>
      <c r="I51" s="58" t="s">
        <v>6</v>
      </c>
      <c r="J51" s="33">
        <v>6501</v>
      </c>
      <c r="K51" s="42">
        <v>1997</v>
      </c>
      <c r="L51" s="33">
        <v>8000</v>
      </c>
      <c r="M51" s="55">
        <v>0</v>
      </c>
      <c r="N51" s="83">
        <v>0</v>
      </c>
      <c r="O51" s="83">
        <v>0</v>
      </c>
      <c r="P51" s="83">
        <v>0</v>
      </c>
      <c r="Q51" s="83">
        <v>0</v>
      </c>
      <c r="R51" s="83">
        <v>0</v>
      </c>
      <c r="S51" s="83">
        <v>0</v>
      </c>
      <c r="T51" s="83">
        <v>0</v>
      </c>
      <c r="U51" s="83">
        <f>T51/2</f>
        <v>0</v>
      </c>
      <c r="V51" s="83">
        <f>J51+L51+P51+N51+R51+T51</f>
        <v>14501</v>
      </c>
    </row>
    <row r="52" spans="1:22" s="27" customFormat="1" ht="56.25" customHeight="1" x14ac:dyDescent="0.25">
      <c r="A52" s="132"/>
      <c r="B52" s="132"/>
      <c r="C52" s="132"/>
      <c r="D52" s="2" t="s">
        <v>109</v>
      </c>
      <c r="E52" s="58" t="s">
        <v>8</v>
      </c>
      <c r="F52" s="58" t="s">
        <v>6</v>
      </c>
      <c r="G52" s="58" t="s">
        <v>6</v>
      </c>
      <c r="H52" s="58" t="s">
        <v>6</v>
      </c>
      <c r="I52" s="58" t="s">
        <v>6</v>
      </c>
      <c r="J52" s="33">
        <v>2036</v>
      </c>
      <c r="K52" s="33">
        <v>701</v>
      </c>
      <c r="L52" s="33">
        <v>2100</v>
      </c>
      <c r="M52" s="47">
        <v>0</v>
      </c>
      <c r="N52" s="83">
        <v>1097</v>
      </c>
      <c r="O52" s="83">
        <v>1095</v>
      </c>
      <c r="P52" s="83">
        <v>1100</v>
      </c>
      <c r="Q52" s="83">
        <f>P52/2</f>
        <v>550</v>
      </c>
      <c r="R52" s="83">
        <v>1100</v>
      </c>
      <c r="S52" s="83">
        <f>R52/2</f>
        <v>550</v>
      </c>
      <c r="T52" s="83">
        <v>1100</v>
      </c>
      <c r="U52" s="83">
        <f>T52/2</f>
        <v>550</v>
      </c>
      <c r="V52" s="83">
        <f>T52</f>
        <v>1100</v>
      </c>
    </row>
    <row r="53" spans="1:22" s="27" customFormat="1" ht="47.25" x14ac:dyDescent="0.25">
      <c r="A53" s="132"/>
      <c r="B53" s="132"/>
      <c r="C53" s="132"/>
      <c r="D53" s="2" t="s">
        <v>118</v>
      </c>
      <c r="E53" s="58" t="s">
        <v>8</v>
      </c>
      <c r="F53" s="58" t="s">
        <v>6</v>
      </c>
      <c r="G53" s="58" t="s">
        <v>6</v>
      </c>
      <c r="H53" s="58" t="s">
        <v>6</v>
      </c>
      <c r="I53" s="58" t="s">
        <v>6</v>
      </c>
      <c r="J53" s="33">
        <v>483</v>
      </c>
      <c r="K53" s="33">
        <v>124</v>
      </c>
      <c r="L53" s="33">
        <v>450</v>
      </c>
      <c r="M53" s="47">
        <v>2</v>
      </c>
      <c r="N53" s="83">
        <v>9</v>
      </c>
      <c r="O53" s="83">
        <v>9</v>
      </c>
      <c r="P53" s="83">
        <v>10</v>
      </c>
      <c r="Q53" s="83">
        <f>P53/2</f>
        <v>5</v>
      </c>
      <c r="R53" s="83">
        <v>10</v>
      </c>
      <c r="S53" s="83">
        <f>R53/2</f>
        <v>5</v>
      </c>
      <c r="T53" s="83">
        <v>10</v>
      </c>
      <c r="U53" s="83">
        <f>T53/2</f>
        <v>5</v>
      </c>
      <c r="V53" s="83">
        <f>J53+L53+N53+P53+R53+T53</f>
        <v>972</v>
      </c>
    </row>
    <row r="54" spans="1:22" s="27" customFormat="1" ht="31.5" x14ac:dyDescent="0.25">
      <c r="A54" s="132"/>
      <c r="B54" s="132"/>
      <c r="C54" s="132"/>
      <c r="D54" s="2" t="s">
        <v>200</v>
      </c>
      <c r="E54" s="58" t="s">
        <v>8</v>
      </c>
      <c r="F54" s="58" t="s">
        <v>6</v>
      </c>
      <c r="G54" s="58" t="s">
        <v>6</v>
      </c>
      <c r="H54" s="58">
        <v>45</v>
      </c>
      <c r="I54" s="58">
        <v>45</v>
      </c>
      <c r="J54" s="58">
        <v>45</v>
      </c>
      <c r="K54" s="58">
        <v>45</v>
      </c>
      <c r="L54" s="58">
        <v>45</v>
      </c>
      <c r="M54" s="52">
        <v>45</v>
      </c>
      <c r="N54" s="74">
        <v>45</v>
      </c>
      <c r="O54" s="74">
        <v>45</v>
      </c>
      <c r="P54" s="74">
        <v>45</v>
      </c>
      <c r="Q54" s="74">
        <v>45</v>
      </c>
      <c r="R54" s="74">
        <v>45</v>
      </c>
      <c r="S54" s="74">
        <v>45</v>
      </c>
      <c r="T54" s="74">
        <v>45</v>
      </c>
      <c r="U54" s="74">
        <v>45</v>
      </c>
      <c r="V54" s="83">
        <f>T54</f>
        <v>45</v>
      </c>
    </row>
    <row r="55" spans="1:22" s="27" customFormat="1" ht="31.5" x14ac:dyDescent="0.25">
      <c r="A55" s="132"/>
      <c r="B55" s="132"/>
      <c r="C55" s="132"/>
      <c r="D55" s="2" t="s">
        <v>110</v>
      </c>
      <c r="E55" s="58" t="s">
        <v>8</v>
      </c>
      <c r="F55" s="58" t="s">
        <v>6</v>
      </c>
      <c r="G55" s="58" t="s">
        <v>6</v>
      </c>
      <c r="H55" s="58">
        <v>22</v>
      </c>
      <c r="I55" s="58">
        <v>22</v>
      </c>
      <c r="J55" s="58">
        <v>22</v>
      </c>
      <c r="K55" s="58">
        <v>22</v>
      </c>
      <c r="L55" s="58">
        <v>22</v>
      </c>
      <c r="M55" s="33">
        <v>16</v>
      </c>
      <c r="N55" s="74">
        <v>22</v>
      </c>
      <c r="O55" s="74">
        <v>16</v>
      </c>
      <c r="P55" s="74">
        <v>22</v>
      </c>
      <c r="Q55" s="74">
        <v>22</v>
      </c>
      <c r="R55" s="74">
        <v>22</v>
      </c>
      <c r="S55" s="74">
        <v>22</v>
      </c>
      <c r="T55" s="74">
        <v>22</v>
      </c>
      <c r="U55" s="74">
        <v>22</v>
      </c>
      <c r="V55" s="83">
        <f>T55</f>
        <v>22</v>
      </c>
    </row>
    <row r="56" spans="1:22" s="27" customFormat="1" ht="94.5" x14ac:dyDescent="0.25">
      <c r="A56" s="132"/>
      <c r="B56" s="132"/>
      <c r="C56" s="132"/>
      <c r="D56" s="2" t="s">
        <v>111</v>
      </c>
      <c r="E56" s="58" t="s">
        <v>69</v>
      </c>
      <c r="F56" s="58" t="s">
        <v>6</v>
      </c>
      <c r="G56" s="58" t="s">
        <v>6</v>
      </c>
      <c r="H56" s="33">
        <v>259000</v>
      </c>
      <c r="I56" s="33">
        <v>120000</v>
      </c>
      <c r="J56" s="5">
        <v>155742.51</v>
      </c>
      <c r="K56" s="5">
        <v>80495.53</v>
      </c>
      <c r="L56" s="5">
        <v>124267.1</v>
      </c>
      <c r="M56" s="56">
        <v>53577.65</v>
      </c>
      <c r="N56" s="86">
        <v>108644.57</v>
      </c>
      <c r="O56" s="86">
        <v>58016.160000000003</v>
      </c>
      <c r="P56" s="86">
        <v>118946.12</v>
      </c>
      <c r="Q56" s="86">
        <f>P56/2</f>
        <v>59473.06</v>
      </c>
      <c r="R56" s="86">
        <v>118946.12</v>
      </c>
      <c r="S56" s="86">
        <f>R56/2</f>
        <v>59473.06</v>
      </c>
      <c r="T56" s="86">
        <v>118946.12</v>
      </c>
      <c r="U56" s="86">
        <f t="shared" ref="U56:U57" si="13">T56/2</f>
        <v>59473.06</v>
      </c>
      <c r="V56" s="86">
        <f>H56+J56+L56+P56+N56+R56+T56</f>
        <v>1004492.54</v>
      </c>
    </row>
    <row r="57" spans="1:22" s="27" customFormat="1" ht="47.25" x14ac:dyDescent="0.25">
      <c r="A57" s="132"/>
      <c r="B57" s="132"/>
      <c r="C57" s="132"/>
      <c r="D57" s="6" t="s">
        <v>112</v>
      </c>
      <c r="E57" s="58" t="s">
        <v>69</v>
      </c>
      <c r="F57" s="58" t="s">
        <v>6</v>
      </c>
      <c r="G57" s="58" t="s">
        <v>6</v>
      </c>
      <c r="H57" s="5">
        <v>58143.37</v>
      </c>
      <c r="I57" s="5">
        <v>41337.370000000003</v>
      </c>
      <c r="J57" s="5">
        <v>37512.620000000003</v>
      </c>
      <c r="K57" s="5">
        <v>21169.38</v>
      </c>
      <c r="L57" s="5">
        <v>32311.85</v>
      </c>
      <c r="M57" s="56">
        <v>16698.400000000001</v>
      </c>
      <c r="N57" s="86">
        <v>19438.509999999998</v>
      </c>
      <c r="O57" s="86">
        <v>12890.2</v>
      </c>
      <c r="P57" s="86">
        <v>36764.120000000003</v>
      </c>
      <c r="Q57" s="86">
        <f>P57/2</f>
        <v>18382.060000000001</v>
      </c>
      <c r="R57" s="86">
        <v>36764.120000000003</v>
      </c>
      <c r="S57" s="86">
        <f>R57/2</f>
        <v>18382.060000000001</v>
      </c>
      <c r="T57" s="86">
        <v>36764.120000000003</v>
      </c>
      <c r="U57" s="86">
        <f t="shared" si="13"/>
        <v>18382.060000000001</v>
      </c>
      <c r="V57" s="86">
        <f>H57+J57+L57+P57+N57+R57+T57</f>
        <v>257698.71</v>
      </c>
    </row>
    <row r="58" spans="1:22" s="27" customFormat="1" ht="47.25" x14ac:dyDescent="0.25">
      <c r="A58" s="132"/>
      <c r="B58" s="132"/>
      <c r="C58" s="132"/>
      <c r="D58" s="6" t="s">
        <v>119</v>
      </c>
      <c r="E58" s="58" t="s">
        <v>69</v>
      </c>
      <c r="F58" s="58" t="s">
        <v>6</v>
      </c>
      <c r="G58" s="58" t="s">
        <v>6</v>
      </c>
      <c r="H58" s="5">
        <v>13071.02</v>
      </c>
      <c r="I58" s="5">
        <v>7553.26</v>
      </c>
      <c r="J58" s="5" t="s">
        <v>6</v>
      </c>
      <c r="K58" s="33" t="s">
        <v>6</v>
      </c>
      <c r="L58" s="5" t="s">
        <v>6</v>
      </c>
      <c r="M58" s="53" t="s">
        <v>6</v>
      </c>
      <c r="N58" s="86" t="s">
        <v>6</v>
      </c>
      <c r="O58" s="83" t="s">
        <v>6</v>
      </c>
      <c r="P58" s="86" t="s">
        <v>6</v>
      </c>
      <c r="Q58" s="83" t="s">
        <v>6</v>
      </c>
      <c r="R58" s="86" t="s">
        <v>6</v>
      </c>
      <c r="S58" s="83" t="s">
        <v>6</v>
      </c>
      <c r="T58" s="86" t="s">
        <v>6</v>
      </c>
      <c r="U58" s="83" t="s">
        <v>6</v>
      </c>
      <c r="V58" s="86">
        <f>H58</f>
        <v>13071.02</v>
      </c>
    </row>
    <row r="59" spans="1:22" s="27" customFormat="1" ht="31.5" x14ac:dyDescent="0.25">
      <c r="A59" s="132"/>
      <c r="B59" s="132"/>
      <c r="C59" s="132"/>
      <c r="D59" s="6" t="s">
        <v>113</v>
      </c>
      <c r="E59" s="58" t="s">
        <v>69</v>
      </c>
      <c r="F59" s="58" t="s">
        <v>6</v>
      </c>
      <c r="G59" s="58" t="s">
        <v>6</v>
      </c>
      <c r="H59" s="5">
        <v>43791.08</v>
      </c>
      <c r="I59" s="5">
        <v>30593.31</v>
      </c>
      <c r="J59" s="5" t="s">
        <v>6</v>
      </c>
      <c r="K59" s="33" t="s">
        <v>6</v>
      </c>
      <c r="L59" s="5" t="s">
        <v>6</v>
      </c>
      <c r="M59" s="53" t="s">
        <v>6</v>
      </c>
      <c r="N59" s="86" t="s">
        <v>6</v>
      </c>
      <c r="O59" s="83" t="s">
        <v>6</v>
      </c>
      <c r="P59" s="86" t="s">
        <v>6</v>
      </c>
      <c r="Q59" s="83" t="s">
        <v>6</v>
      </c>
      <c r="R59" s="86" t="s">
        <v>6</v>
      </c>
      <c r="S59" s="83" t="s">
        <v>6</v>
      </c>
      <c r="T59" s="86" t="s">
        <v>6</v>
      </c>
      <c r="U59" s="83" t="s">
        <v>6</v>
      </c>
      <c r="V59" s="86">
        <f>H59</f>
        <v>43791.08</v>
      </c>
    </row>
    <row r="60" spans="1:22" s="27" customFormat="1" ht="47.25" x14ac:dyDescent="0.25">
      <c r="A60" s="132"/>
      <c r="B60" s="132"/>
      <c r="C60" s="132"/>
      <c r="D60" s="6" t="s">
        <v>114</v>
      </c>
      <c r="E60" s="58" t="s">
        <v>11</v>
      </c>
      <c r="F60" s="58" t="s">
        <v>6</v>
      </c>
      <c r="G60" s="58" t="s">
        <v>6</v>
      </c>
      <c r="H60" s="5">
        <v>53409.08</v>
      </c>
      <c r="I60" s="5">
        <v>28949.3</v>
      </c>
      <c r="J60" s="5">
        <v>43016.800000000003</v>
      </c>
      <c r="K60" s="5">
        <v>19023.599999999999</v>
      </c>
      <c r="L60" s="5">
        <v>24530.5</v>
      </c>
      <c r="M60" s="56">
        <v>14702</v>
      </c>
      <c r="N60" s="86">
        <v>17304</v>
      </c>
      <c r="O60" s="86">
        <v>9342.7999999999993</v>
      </c>
      <c r="P60" s="86">
        <v>17506.8</v>
      </c>
      <c r="Q60" s="86">
        <f t="shared" ref="Q60:Q63" si="14">P60/2</f>
        <v>8753.4</v>
      </c>
      <c r="R60" s="86">
        <v>17506.8</v>
      </c>
      <c r="S60" s="86">
        <f t="shared" ref="S60:S63" si="15">R60/2</f>
        <v>8753.4</v>
      </c>
      <c r="T60" s="86">
        <v>17506.8</v>
      </c>
      <c r="U60" s="86">
        <f t="shared" ref="U60:U63" si="16">T60/2</f>
        <v>8753.4</v>
      </c>
      <c r="V60" s="86">
        <f>H60+J60+L60+P60+N60+R60+T60</f>
        <v>190780.77999999997</v>
      </c>
    </row>
    <row r="61" spans="1:22" s="27" customFormat="1" ht="94.5" x14ac:dyDescent="0.25">
      <c r="A61" s="132"/>
      <c r="B61" s="132"/>
      <c r="C61" s="132"/>
      <c r="D61" s="6" t="s">
        <v>115</v>
      </c>
      <c r="E61" s="58" t="s">
        <v>10</v>
      </c>
      <c r="F61" s="58" t="s">
        <v>6</v>
      </c>
      <c r="G61" s="58" t="s">
        <v>6</v>
      </c>
      <c r="H61" s="33" t="s">
        <v>6</v>
      </c>
      <c r="I61" s="33" t="s">
        <v>6</v>
      </c>
      <c r="J61" s="5">
        <v>1490.98</v>
      </c>
      <c r="K61" s="5">
        <v>1490.98</v>
      </c>
      <c r="L61" s="5">
        <v>12432.15</v>
      </c>
      <c r="M61" s="5">
        <v>10571.41</v>
      </c>
      <c r="N61" s="86">
        <v>612.76</v>
      </c>
      <c r="O61" s="86">
        <v>612.76</v>
      </c>
      <c r="P61" s="86">
        <v>4970</v>
      </c>
      <c r="Q61" s="86">
        <f t="shared" si="14"/>
        <v>2485</v>
      </c>
      <c r="R61" s="86">
        <v>4970</v>
      </c>
      <c r="S61" s="86">
        <f t="shared" si="15"/>
        <v>2485</v>
      </c>
      <c r="T61" s="86">
        <v>4970</v>
      </c>
      <c r="U61" s="86">
        <f t="shared" si="16"/>
        <v>2485</v>
      </c>
      <c r="V61" s="86">
        <f>J61+L61+P61+N61+R61+T61</f>
        <v>29445.889999999996</v>
      </c>
    </row>
    <row r="62" spans="1:22" s="27" customFormat="1" ht="78.75" x14ac:dyDescent="0.25">
      <c r="A62" s="132"/>
      <c r="B62" s="132"/>
      <c r="C62" s="132"/>
      <c r="D62" s="6" t="s">
        <v>116</v>
      </c>
      <c r="E62" s="58" t="s">
        <v>10</v>
      </c>
      <c r="F62" s="58" t="s">
        <v>6</v>
      </c>
      <c r="G62" s="58" t="s">
        <v>6</v>
      </c>
      <c r="H62" s="33" t="s">
        <v>6</v>
      </c>
      <c r="I62" s="33" t="s">
        <v>6</v>
      </c>
      <c r="J62" s="5">
        <v>126071.46</v>
      </c>
      <c r="K62" s="5">
        <v>57402.79</v>
      </c>
      <c r="L62" s="5">
        <v>104510.97</v>
      </c>
      <c r="M62" s="5">
        <v>51023.41</v>
      </c>
      <c r="N62" s="86">
        <v>107162.13</v>
      </c>
      <c r="O62" s="86">
        <v>49029.45</v>
      </c>
      <c r="P62" s="86">
        <v>99467.7</v>
      </c>
      <c r="Q62" s="86">
        <f t="shared" si="14"/>
        <v>49733.85</v>
      </c>
      <c r="R62" s="86">
        <v>99467.7</v>
      </c>
      <c r="S62" s="86">
        <f t="shared" si="15"/>
        <v>49733.85</v>
      </c>
      <c r="T62" s="86">
        <v>99467.7</v>
      </c>
      <c r="U62" s="86">
        <f t="shared" si="16"/>
        <v>49733.85</v>
      </c>
      <c r="V62" s="86">
        <f>J62+L62+P62+N62+R62+T62</f>
        <v>636147.65999999992</v>
      </c>
    </row>
    <row r="63" spans="1:22" s="27" customFormat="1" ht="47.25" x14ac:dyDescent="0.25">
      <c r="A63" s="127"/>
      <c r="B63" s="127"/>
      <c r="C63" s="127"/>
      <c r="D63" s="6" t="s">
        <v>117</v>
      </c>
      <c r="E63" s="58" t="s">
        <v>10</v>
      </c>
      <c r="F63" s="58" t="s">
        <v>6</v>
      </c>
      <c r="G63" s="58" t="s">
        <v>6</v>
      </c>
      <c r="H63" s="33" t="s">
        <v>6</v>
      </c>
      <c r="I63" s="33" t="s">
        <v>6</v>
      </c>
      <c r="J63" s="5">
        <v>206786.28</v>
      </c>
      <c r="K63" s="5">
        <v>101857.53</v>
      </c>
      <c r="L63" s="5">
        <v>165764.81</v>
      </c>
      <c r="M63" s="5">
        <v>89186.42</v>
      </c>
      <c r="N63" s="86">
        <v>192188.51</v>
      </c>
      <c r="O63" s="86">
        <v>90485.75</v>
      </c>
      <c r="P63" s="86">
        <v>182457.35</v>
      </c>
      <c r="Q63" s="86">
        <f t="shared" si="14"/>
        <v>91228.675000000003</v>
      </c>
      <c r="R63" s="86">
        <v>182457.35</v>
      </c>
      <c r="S63" s="86">
        <f t="shared" si="15"/>
        <v>91228.675000000003</v>
      </c>
      <c r="T63" s="86">
        <v>182457.35</v>
      </c>
      <c r="U63" s="86">
        <f t="shared" si="16"/>
        <v>91228.675000000003</v>
      </c>
      <c r="V63" s="86">
        <f>J63+L63+P63+N63+R63+T63</f>
        <v>1112111.6499999999</v>
      </c>
    </row>
    <row r="64" spans="1:22" s="27" customFormat="1" ht="78.75" x14ac:dyDescent="0.25">
      <c r="A64" s="58">
        <v>28</v>
      </c>
      <c r="B64" s="58" t="s">
        <v>138</v>
      </c>
      <c r="C64" s="58" t="s">
        <v>155</v>
      </c>
      <c r="D64" s="2" t="s">
        <v>101</v>
      </c>
      <c r="E64" s="58" t="s">
        <v>14</v>
      </c>
      <c r="F64" s="58" t="s">
        <v>6</v>
      </c>
      <c r="G64" s="58" t="s">
        <v>6</v>
      </c>
      <c r="H64" s="5" t="s">
        <v>6</v>
      </c>
      <c r="I64" s="5" t="s">
        <v>6</v>
      </c>
      <c r="J64" s="5">
        <v>25.96</v>
      </c>
      <c r="K64" s="5" t="s">
        <v>6</v>
      </c>
      <c r="L64" s="5" t="s">
        <v>6</v>
      </c>
      <c r="M64" s="5" t="s">
        <v>6</v>
      </c>
      <c r="N64" s="86" t="s">
        <v>6</v>
      </c>
      <c r="O64" s="86" t="s">
        <v>6</v>
      </c>
      <c r="P64" s="86" t="s">
        <v>6</v>
      </c>
      <c r="Q64" s="86" t="s">
        <v>6</v>
      </c>
      <c r="R64" s="86" t="s">
        <v>6</v>
      </c>
      <c r="S64" s="86" t="s">
        <v>6</v>
      </c>
      <c r="T64" s="86" t="s">
        <v>6</v>
      </c>
      <c r="U64" s="86" t="s">
        <v>6</v>
      </c>
      <c r="V64" s="86">
        <f>J64</f>
        <v>25.96</v>
      </c>
    </row>
    <row r="65" spans="1:25" s="27" customFormat="1" ht="78.75" x14ac:dyDescent="0.25">
      <c r="A65" s="58">
        <v>29</v>
      </c>
      <c r="B65" s="58" t="s">
        <v>139</v>
      </c>
      <c r="C65" s="58" t="s">
        <v>155</v>
      </c>
      <c r="D65" s="6" t="s">
        <v>186</v>
      </c>
      <c r="E65" s="58" t="s">
        <v>82</v>
      </c>
      <c r="F65" s="58" t="s">
        <v>6</v>
      </c>
      <c r="G65" s="58" t="s">
        <v>6</v>
      </c>
      <c r="H65" s="5" t="s">
        <v>6</v>
      </c>
      <c r="I65" s="5" t="s">
        <v>6</v>
      </c>
      <c r="J65" s="33">
        <v>1</v>
      </c>
      <c r="K65" s="5" t="s">
        <v>6</v>
      </c>
      <c r="L65" s="5" t="s">
        <v>6</v>
      </c>
      <c r="M65" s="5" t="s">
        <v>6</v>
      </c>
      <c r="N65" s="86" t="s">
        <v>6</v>
      </c>
      <c r="O65" s="86" t="s">
        <v>6</v>
      </c>
      <c r="P65" s="86" t="s">
        <v>6</v>
      </c>
      <c r="Q65" s="86" t="s">
        <v>6</v>
      </c>
      <c r="R65" s="86" t="s">
        <v>6</v>
      </c>
      <c r="S65" s="86" t="s">
        <v>6</v>
      </c>
      <c r="T65" s="86" t="s">
        <v>6</v>
      </c>
      <c r="U65" s="86" t="s">
        <v>6</v>
      </c>
      <c r="V65" s="83">
        <f>J65</f>
        <v>1</v>
      </c>
    </row>
    <row r="66" spans="1:25" s="27" customFormat="1" ht="78.75" x14ac:dyDescent="0.25">
      <c r="A66" s="58">
        <v>30</v>
      </c>
      <c r="B66" s="58" t="s">
        <v>140</v>
      </c>
      <c r="C66" s="58" t="s">
        <v>155</v>
      </c>
      <c r="D66" s="6" t="s">
        <v>120</v>
      </c>
      <c r="E66" s="58" t="s">
        <v>13</v>
      </c>
      <c r="F66" s="58" t="s">
        <v>6</v>
      </c>
      <c r="G66" s="58" t="s">
        <v>6</v>
      </c>
      <c r="H66" s="5" t="s">
        <v>6</v>
      </c>
      <c r="I66" s="5" t="s">
        <v>6</v>
      </c>
      <c r="J66" s="5">
        <v>100</v>
      </c>
      <c r="K66" s="5" t="s">
        <v>6</v>
      </c>
      <c r="L66" s="5">
        <v>100</v>
      </c>
      <c r="M66" s="5" t="s">
        <v>6</v>
      </c>
      <c r="N66" s="86">
        <v>100</v>
      </c>
      <c r="O66" s="86" t="s">
        <v>6</v>
      </c>
      <c r="P66" s="86">
        <v>100</v>
      </c>
      <c r="Q66" s="86" t="s">
        <v>6</v>
      </c>
      <c r="R66" s="86">
        <v>100</v>
      </c>
      <c r="S66" s="86" t="s">
        <v>6</v>
      </c>
      <c r="T66" s="86">
        <v>100</v>
      </c>
      <c r="U66" s="86" t="s">
        <v>6</v>
      </c>
      <c r="V66" s="86">
        <f>J66</f>
        <v>100</v>
      </c>
    </row>
    <row r="67" spans="1:25" s="27" customFormat="1" ht="236.25" x14ac:dyDescent="0.25">
      <c r="A67" s="126">
        <v>31</v>
      </c>
      <c r="B67" s="126" t="s">
        <v>206</v>
      </c>
      <c r="C67" s="126" t="s">
        <v>155</v>
      </c>
      <c r="D67" s="6" t="s">
        <v>147</v>
      </c>
      <c r="E67" s="58" t="s">
        <v>82</v>
      </c>
      <c r="F67" s="58" t="s">
        <v>6</v>
      </c>
      <c r="G67" s="58" t="s">
        <v>6</v>
      </c>
      <c r="H67" s="58" t="s">
        <v>6</v>
      </c>
      <c r="I67" s="58" t="s">
        <v>6</v>
      </c>
      <c r="J67" s="58">
        <v>50</v>
      </c>
      <c r="K67" s="58" t="s">
        <v>6</v>
      </c>
      <c r="L67" s="58">
        <v>374</v>
      </c>
      <c r="M67" s="58" t="s">
        <v>6</v>
      </c>
      <c r="N67" s="83">
        <v>777</v>
      </c>
      <c r="O67" s="86" t="s">
        <v>6</v>
      </c>
      <c r="P67" s="74" t="s">
        <v>6</v>
      </c>
      <c r="Q67" s="74" t="s">
        <v>6</v>
      </c>
      <c r="R67" s="74" t="s">
        <v>6</v>
      </c>
      <c r="S67" s="74" t="s">
        <v>6</v>
      </c>
      <c r="T67" s="74" t="s">
        <v>6</v>
      </c>
      <c r="U67" s="74" t="s">
        <v>6</v>
      </c>
      <c r="V67" s="83">
        <f>J67+L67+N67</f>
        <v>1201</v>
      </c>
    </row>
    <row r="68" spans="1:25" s="27" customFormat="1" ht="220.5" x14ac:dyDescent="0.25">
      <c r="A68" s="132"/>
      <c r="B68" s="132"/>
      <c r="C68" s="132"/>
      <c r="D68" s="6" t="s">
        <v>187</v>
      </c>
      <c r="E68" s="58" t="s">
        <v>82</v>
      </c>
      <c r="F68" s="58" t="s">
        <v>6</v>
      </c>
      <c r="G68" s="58" t="s">
        <v>6</v>
      </c>
      <c r="H68" s="58" t="s">
        <v>6</v>
      </c>
      <c r="I68" s="58" t="s">
        <v>6</v>
      </c>
      <c r="J68" s="58" t="s">
        <v>6</v>
      </c>
      <c r="K68" s="58" t="s">
        <v>6</v>
      </c>
      <c r="L68" s="58">
        <v>8</v>
      </c>
      <c r="M68" s="58" t="s">
        <v>6</v>
      </c>
      <c r="N68" s="74" t="s">
        <v>6</v>
      </c>
      <c r="O68" s="74" t="s">
        <v>6</v>
      </c>
      <c r="P68" s="74" t="s">
        <v>6</v>
      </c>
      <c r="Q68" s="74" t="s">
        <v>6</v>
      </c>
      <c r="R68" s="74" t="s">
        <v>6</v>
      </c>
      <c r="S68" s="74" t="s">
        <v>6</v>
      </c>
      <c r="T68" s="74" t="s">
        <v>6</v>
      </c>
      <c r="U68" s="74" t="s">
        <v>6</v>
      </c>
      <c r="V68" s="83">
        <f>L68</f>
        <v>8</v>
      </c>
    </row>
    <row r="69" spans="1:25" s="27" customFormat="1" ht="236.25" x14ac:dyDescent="0.25">
      <c r="A69" s="127"/>
      <c r="B69" s="127"/>
      <c r="C69" s="127"/>
      <c r="D69" s="6" t="s">
        <v>176</v>
      </c>
      <c r="E69" s="58" t="s">
        <v>82</v>
      </c>
      <c r="F69" s="58" t="s">
        <v>6</v>
      </c>
      <c r="G69" s="58" t="s">
        <v>6</v>
      </c>
      <c r="H69" s="58" t="s">
        <v>6</v>
      </c>
      <c r="I69" s="58" t="s">
        <v>6</v>
      </c>
      <c r="J69" s="58" t="s">
        <v>6</v>
      </c>
      <c r="K69" s="58" t="s">
        <v>6</v>
      </c>
      <c r="L69" s="58">
        <v>24</v>
      </c>
      <c r="M69" s="58" t="s">
        <v>6</v>
      </c>
      <c r="N69" s="74">
        <v>16</v>
      </c>
      <c r="O69" s="74" t="s">
        <v>6</v>
      </c>
      <c r="P69" s="74" t="s">
        <v>6</v>
      </c>
      <c r="Q69" s="74" t="s">
        <v>6</v>
      </c>
      <c r="R69" s="74" t="s">
        <v>6</v>
      </c>
      <c r="S69" s="74" t="s">
        <v>6</v>
      </c>
      <c r="T69" s="74" t="s">
        <v>6</v>
      </c>
      <c r="U69" s="74" t="s">
        <v>6</v>
      </c>
      <c r="V69" s="83">
        <f>L69</f>
        <v>24</v>
      </c>
    </row>
    <row r="70" spans="1:25" s="27" customFormat="1" ht="78.75" x14ac:dyDescent="0.25">
      <c r="A70" s="60">
        <v>32</v>
      </c>
      <c r="B70" s="94" t="s">
        <v>220</v>
      </c>
      <c r="C70" s="59" t="s">
        <v>155</v>
      </c>
      <c r="D70" s="2" t="s">
        <v>182</v>
      </c>
      <c r="E70" s="58" t="s">
        <v>13</v>
      </c>
      <c r="F70" s="58" t="s">
        <v>6</v>
      </c>
      <c r="G70" s="58" t="s">
        <v>6</v>
      </c>
      <c r="H70" s="58" t="s">
        <v>6</v>
      </c>
      <c r="I70" s="58" t="s">
        <v>6</v>
      </c>
      <c r="J70" s="58" t="s">
        <v>6</v>
      </c>
      <c r="K70" s="58" t="s">
        <v>6</v>
      </c>
      <c r="L70" s="58">
        <v>100</v>
      </c>
      <c r="M70" s="58" t="s">
        <v>6</v>
      </c>
      <c r="N70" s="74">
        <v>100</v>
      </c>
      <c r="O70" s="74" t="s">
        <v>6</v>
      </c>
      <c r="P70" s="74">
        <v>100</v>
      </c>
      <c r="Q70" s="74" t="s">
        <v>6</v>
      </c>
      <c r="R70" s="74">
        <v>100</v>
      </c>
      <c r="S70" s="74" t="s">
        <v>6</v>
      </c>
      <c r="T70" s="74">
        <v>100</v>
      </c>
      <c r="U70" s="74" t="s">
        <v>6</v>
      </c>
      <c r="V70" s="83">
        <f>N70</f>
        <v>100</v>
      </c>
    </row>
    <row r="71" spans="1:25" s="100" customFormat="1" ht="141.75" x14ac:dyDescent="0.25">
      <c r="A71" s="95">
        <v>33</v>
      </c>
      <c r="B71" s="96" t="s">
        <v>222</v>
      </c>
      <c r="C71" s="97" t="s">
        <v>155</v>
      </c>
      <c r="D71" s="98" t="s">
        <v>221</v>
      </c>
      <c r="E71" s="97" t="s">
        <v>9</v>
      </c>
      <c r="F71" s="99" t="s">
        <v>6</v>
      </c>
      <c r="G71" s="99" t="s">
        <v>6</v>
      </c>
      <c r="H71" s="99" t="s">
        <v>6</v>
      </c>
      <c r="I71" s="99" t="s">
        <v>6</v>
      </c>
      <c r="J71" s="99" t="s">
        <v>6</v>
      </c>
      <c r="K71" s="99" t="s">
        <v>6</v>
      </c>
      <c r="L71" s="99" t="s">
        <v>6</v>
      </c>
      <c r="M71" s="99" t="s">
        <v>6</v>
      </c>
      <c r="N71" s="99">
        <v>396.86</v>
      </c>
      <c r="O71" s="99" t="s">
        <v>6</v>
      </c>
      <c r="P71" s="99">
        <v>396.86</v>
      </c>
      <c r="Q71" s="99" t="s">
        <v>6</v>
      </c>
      <c r="R71" s="99">
        <v>396.86</v>
      </c>
      <c r="S71" s="99" t="s">
        <v>6</v>
      </c>
      <c r="T71" s="99">
        <v>396.86</v>
      </c>
      <c r="U71" s="99" t="s">
        <v>6</v>
      </c>
      <c r="V71" s="99">
        <f>P71</f>
        <v>396.86</v>
      </c>
    </row>
    <row r="72" spans="1:25" s="27" customFormat="1" ht="157.5" x14ac:dyDescent="0.25">
      <c r="A72" s="71">
        <v>34</v>
      </c>
      <c r="B72" s="66" t="s">
        <v>59</v>
      </c>
      <c r="C72" s="58" t="s">
        <v>171</v>
      </c>
      <c r="D72" s="2" t="s">
        <v>70</v>
      </c>
      <c r="E72" s="58" t="s">
        <v>15</v>
      </c>
      <c r="F72" s="58" t="s">
        <v>16</v>
      </c>
      <c r="G72" s="58" t="s">
        <v>16</v>
      </c>
      <c r="H72" s="58">
        <v>45</v>
      </c>
      <c r="I72" s="58" t="s">
        <v>6</v>
      </c>
      <c r="J72" s="58" t="s">
        <v>6</v>
      </c>
      <c r="K72" s="58" t="s">
        <v>6</v>
      </c>
      <c r="L72" s="58" t="s">
        <v>6</v>
      </c>
      <c r="M72" s="58" t="s">
        <v>6</v>
      </c>
      <c r="N72" s="74" t="s">
        <v>6</v>
      </c>
      <c r="O72" s="74" t="s">
        <v>6</v>
      </c>
      <c r="P72" s="74" t="s">
        <v>6</v>
      </c>
      <c r="Q72" s="74" t="s">
        <v>6</v>
      </c>
      <c r="R72" s="74" t="s">
        <v>6</v>
      </c>
      <c r="S72" s="74" t="s">
        <v>6</v>
      </c>
      <c r="T72" s="74" t="s">
        <v>6</v>
      </c>
      <c r="U72" s="74" t="s">
        <v>6</v>
      </c>
      <c r="V72" s="85">
        <f>H72</f>
        <v>45</v>
      </c>
    </row>
    <row r="73" spans="1:25" s="27" customFormat="1" ht="157.5" x14ac:dyDescent="0.25">
      <c r="A73" s="61">
        <v>35</v>
      </c>
      <c r="B73" s="66" t="s">
        <v>173</v>
      </c>
      <c r="C73" s="58" t="s">
        <v>172</v>
      </c>
      <c r="D73" s="6" t="s">
        <v>85</v>
      </c>
      <c r="E73" s="58" t="s">
        <v>13</v>
      </c>
      <c r="F73" s="58" t="s">
        <v>16</v>
      </c>
      <c r="G73" s="58" t="s">
        <v>16</v>
      </c>
      <c r="H73" s="34">
        <v>100</v>
      </c>
      <c r="I73" s="58" t="s">
        <v>6</v>
      </c>
      <c r="J73" s="33" t="s">
        <v>6</v>
      </c>
      <c r="K73" s="58" t="s">
        <v>6</v>
      </c>
      <c r="L73" s="33" t="s">
        <v>6</v>
      </c>
      <c r="M73" s="58" t="s">
        <v>6</v>
      </c>
      <c r="N73" s="74" t="s">
        <v>6</v>
      </c>
      <c r="O73" s="74" t="s">
        <v>6</v>
      </c>
      <c r="P73" s="74">
        <v>100</v>
      </c>
      <c r="Q73" s="74" t="s">
        <v>6</v>
      </c>
      <c r="R73" s="74" t="s">
        <v>6</v>
      </c>
      <c r="S73" s="74" t="s">
        <v>6</v>
      </c>
      <c r="T73" s="74" t="s">
        <v>6</v>
      </c>
      <c r="U73" s="74" t="s">
        <v>6</v>
      </c>
      <c r="V73" s="75">
        <v>100</v>
      </c>
    </row>
    <row r="74" spans="1:25" s="27" customFormat="1" ht="78.75" x14ac:dyDescent="0.25">
      <c r="A74" s="58">
        <v>36</v>
      </c>
      <c r="B74" s="66" t="s">
        <v>93</v>
      </c>
      <c r="C74" s="58" t="s">
        <v>201</v>
      </c>
      <c r="D74" s="6" t="s">
        <v>76</v>
      </c>
      <c r="E74" s="58" t="s">
        <v>8</v>
      </c>
      <c r="F74" s="58" t="s">
        <v>16</v>
      </c>
      <c r="G74" s="58" t="s">
        <v>16</v>
      </c>
      <c r="H74" s="33">
        <v>2</v>
      </c>
      <c r="I74" s="33" t="s">
        <v>6</v>
      </c>
      <c r="J74" s="33" t="s">
        <v>6</v>
      </c>
      <c r="K74" s="33" t="s">
        <v>6</v>
      </c>
      <c r="L74" s="33" t="s">
        <v>6</v>
      </c>
      <c r="M74" s="33" t="s">
        <v>6</v>
      </c>
      <c r="N74" s="83" t="s">
        <v>6</v>
      </c>
      <c r="O74" s="83" t="s">
        <v>6</v>
      </c>
      <c r="P74" s="74" t="s">
        <v>6</v>
      </c>
      <c r="Q74" s="74" t="s">
        <v>6</v>
      </c>
      <c r="R74" s="74" t="s">
        <v>6</v>
      </c>
      <c r="S74" s="74" t="s">
        <v>6</v>
      </c>
      <c r="T74" s="74" t="s">
        <v>6</v>
      </c>
      <c r="U74" s="74" t="s">
        <v>6</v>
      </c>
      <c r="V74" s="75">
        <f>H74</f>
        <v>2</v>
      </c>
    </row>
    <row r="75" spans="1:25" s="27" customFormat="1" ht="46.5" customHeight="1" x14ac:dyDescent="0.25">
      <c r="A75" s="133">
        <v>37</v>
      </c>
      <c r="B75" s="134" t="s">
        <v>174</v>
      </c>
      <c r="C75" s="133" t="s">
        <v>155</v>
      </c>
      <c r="D75" s="2" t="s">
        <v>195</v>
      </c>
      <c r="E75" s="58" t="s">
        <v>8</v>
      </c>
      <c r="F75" s="58" t="s">
        <v>6</v>
      </c>
      <c r="G75" s="58" t="s">
        <v>6</v>
      </c>
      <c r="H75" s="33" t="s">
        <v>6</v>
      </c>
      <c r="I75" s="33" t="s">
        <v>6</v>
      </c>
      <c r="J75" s="33" t="s">
        <v>6</v>
      </c>
      <c r="K75" s="33" t="s">
        <v>6</v>
      </c>
      <c r="L75" s="33" t="s">
        <v>6</v>
      </c>
      <c r="M75" s="33" t="s">
        <v>6</v>
      </c>
      <c r="N75" s="83" t="s">
        <v>6</v>
      </c>
      <c r="O75" s="83" t="s">
        <v>6</v>
      </c>
      <c r="P75" s="83">
        <v>30</v>
      </c>
      <c r="Q75" s="74" t="s">
        <v>6</v>
      </c>
      <c r="R75" s="74" t="s">
        <v>6</v>
      </c>
      <c r="S75" s="74" t="s">
        <v>6</v>
      </c>
      <c r="T75" s="74" t="s">
        <v>6</v>
      </c>
      <c r="U75" s="74" t="s">
        <v>6</v>
      </c>
      <c r="V75" s="75" t="str">
        <f>N75</f>
        <v>х</v>
      </c>
      <c r="X75" s="57" t="s">
        <v>193</v>
      </c>
      <c r="Y75" s="57" t="s">
        <v>194</v>
      </c>
    </row>
    <row r="76" spans="1:25" s="27" customFormat="1" ht="47.25" x14ac:dyDescent="0.25">
      <c r="A76" s="133"/>
      <c r="B76" s="134"/>
      <c r="C76" s="133"/>
      <c r="D76" s="6" t="s">
        <v>196</v>
      </c>
      <c r="E76" s="58" t="s">
        <v>8</v>
      </c>
      <c r="F76" s="58" t="s">
        <v>6</v>
      </c>
      <c r="G76" s="58" t="s">
        <v>6</v>
      </c>
      <c r="H76" s="33" t="s">
        <v>6</v>
      </c>
      <c r="I76" s="33" t="s">
        <v>6</v>
      </c>
      <c r="J76" s="33" t="s">
        <v>6</v>
      </c>
      <c r="K76" s="33" t="s">
        <v>6</v>
      </c>
      <c r="L76" s="33" t="s">
        <v>6</v>
      </c>
      <c r="M76" s="33" t="s">
        <v>6</v>
      </c>
      <c r="N76" s="83" t="s">
        <v>6</v>
      </c>
      <c r="O76" s="83" t="s">
        <v>6</v>
      </c>
      <c r="P76" s="83">
        <v>30</v>
      </c>
      <c r="Q76" s="74" t="s">
        <v>6</v>
      </c>
      <c r="R76" s="74" t="s">
        <v>6</v>
      </c>
      <c r="S76" s="74" t="s">
        <v>6</v>
      </c>
      <c r="T76" s="74" t="s">
        <v>6</v>
      </c>
      <c r="U76" s="74" t="s">
        <v>6</v>
      </c>
      <c r="V76" s="75" t="str">
        <f t="shared" ref="V76:V77" si="17">N76</f>
        <v>х</v>
      </c>
    </row>
    <row r="77" spans="1:25" s="27" customFormat="1" ht="47.25" x14ac:dyDescent="0.25">
      <c r="A77" s="133"/>
      <c r="B77" s="134"/>
      <c r="C77" s="133"/>
      <c r="D77" s="6" t="s">
        <v>192</v>
      </c>
      <c r="E77" s="58" t="s">
        <v>82</v>
      </c>
      <c r="F77" s="58" t="s">
        <v>6</v>
      </c>
      <c r="G77" s="58" t="s">
        <v>6</v>
      </c>
      <c r="H77" s="33" t="s">
        <v>6</v>
      </c>
      <c r="I77" s="33" t="s">
        <v>6</v>
      </c>
      <c r="J77" s="33" t="s">
        <v>6</v>
      </c>
      <c r="K77" s="33" t="s">
        <v>6</v>
      </c>
      <c r="L77" s="33" t="s">
        <v>6</v>
      </c>
      <c r="M77" s="33" t="s">
        <v>6</v>
      </c>
      <c r="N77" s="83" t="s">
        <v>6</v>
      </c>
      <c r="O77" s="83" t="s">
        <v>6</v>
      </c>
      <c r="P77" s="83">
        <v>30</v>
      </c>
      <c r="Q77" s="74" t="s">
        <v>6</v>
      </c>
      <c r="R77" s="74" t="s">
        <v>6</v>
      </c>
      <c r="S77" s="74" t="s">
        <v>6</v>
      </c>
      <c r="T77" s="74" t="s">
        <v>6</v>
      </c>
      <c r="U77" s="74" t="s">
        <v>6</v>
      </c>
      <c r="V77" s="75" t="str">
        <f t="shared" si="17"/>
        <v>х</v>
      </c>
    </row>
    <row r="78" spans="1:25" ht="15.75" x14ac:dyDescent="0.25">
      <c r="A78" s="58">
        <v>38</v>
      </c>
      <c r="B78" s="163" t="s">
        <v>53</v>
      </c>
      <c r="C78" s="164"/>
      <c r="D78" s="164"/>
      <c r="E78" s="164"/>
      <c r="F78" s="164"/>
      <c r="G78" s="164"/>
      <c r="H78" s="164"/>
      <c r="I78" s="164"/>
      <c r="J78" s="164"/>
      <c r="K78" s="164"/>
      <c r="L78" s="164"/>
      <c r="M78" s="164"/>
      <c r="N78" s="164"/>
      <c r="O78" s="164"/>
      <c r="P78" s="164"/>
      <c r="Q78" s="164"/>
      <c r="R78" s="164"/>
      <c r="S78" s="164"/>
      <c r="T78" s="164"/>
      <c r="U78" s="164"/>
      <c r="V78" s="164"/>
    </row>
    <row r="79" spans="1:25" ht="78.75" x14ac:dyDescent="0.25">
      <c r="A79" s="65">
        <v>39</v>
      </c>
      <c r="B79" s="66" t="s">
        <v>31</v>
      </c>
      <c r="C79" s="58" t="s">
        <v>155</v>
      </c>
      <c r="D79" s="3" t="s">
        <v>32</v>
      </c>
      <c r="E79" s="58" t="s">
        <v>13</v>
      </c>
      <c r="F79" s="58" t="s">
        <v>16</v>
      </c>
      <c r="G79" s="58" t="s">
        <v>16</v>
      </c>
      <c r="H79" s="34">
        <v>100</v>
      </c>
      <c r="I79" s="13">
        <v>100</v>
      </c>
      <c r="J79" s="13">
        <v>100</v>
      </c>
      <c r="K79" s="13" t="s">
        <v>6</v>
      </c>
      <c r="L79" s="13" t="s">
        <v>6</v>
      </c>
      <c r="M79" s="13" t="s">
        <v>6</v>
      </c>
      <c r="N79" s="90" t="s">
        <v>6</v>
      </c>
      <c r="O79" s="90" t="s">
        <v>6</v>
      </c>
      <c r="P79" s="90" t="s">
        <v>6</v>
      </c>
      <c r="Q79" s="90" t="s">
        <v>6</v>
      </c>
      <c r="R79" s="90" t="s">
        <v>6</v>
      </c>
      <c r="S79" s="90" t="s">
        <v>6</v>
      </c>
      <c r="T79" s="90" t="s">
        <v>6</v>
      </c>
      <c r="U79" s="90" t="s">
        <v>6</v>
      </c>
      <c r="V79" s="90">
        <f>J79</f>
        <v>100</v>
      </c>
    </row>
    <row r="80" spans="1:25" ht="78.75" x14ac:dyDescent="0.25">
      <c r="A80" s="65">
        <v>40</v>
      </c>
      <c r="B80" s="66" t="s">
        <v>33</v>
      </c>
      <c r="C80" s="58" t="s">
        <v>155</v>
      </c>
      <c r="D80" s="3" t="s">
        <v>34</v>
      </c>
      <c r="E80" s="58" t="s">
        <v>13</v>
      </c>
      <c r="F80" s="58" t="s">
        <v>16</v>
      </c>
      <c r="G80" s="58" t="s">
        <v>16</v>
      </c>
      <c r="H80" s="34">
        <v>100</v>
      </c>
      <c r="I80" s="13">
        <v>100</v>
      </c>
      <c r="J80" s="13">
        <v>100</v>
      </c>
      <c r="K80" s="13" t="s">
        <v>6</v>
      </c>
      <c r="L80" s="13" t="s">
        <v>6</v>
      </c>
      <c r="M80" s="13" t="s">
        <v>6</v>
      </c>
      <c r="N80" s="90" t="s">
        <v>6</v>
      </c>
      <c r="O80" s="90" t="s">
        <v>6</v>
      </c>
      <c r="P80" s="90" t="s">
        <v>6</v>
      </c>
      <c r="Q80" s="90" t="s">
        <v>6</v>
      </c>
      <c r="R80" s="90" t="s">
        <v>6</v>
      </c>
      <c r="S80" s="90" t="s">
        <v>6</v>
      </c>
      <c r="T80" s="90" t="s">
        <v>6</v>
      </c>
      <c r="U80" s="90" t="s">
        <v>6</v>
      </c>
      <c r="V80" s="90">
        <f>J80</f>
        <v>100</v>
      </c>
    </row>
    <row r="81" spans="1:23" ht="78.75" x14ac:dyDescent="0.25">
      <c r="A81" s="65">
        <v>41</v>
      </c>
      <c r="B81" s="58" t="s">
        <v>21</v>
      </c>
      <c r="C81" s="58" t="s">
        <v>155</v>
      </c>
      <c r="D81" s="3" t="s">
        <v>35</v>
      </c>
      <c r="E81" s="58" t="s">
        <v>15</v>
      </c>
      <c r="F81" s="58" t="s">
        <v>16</v>
      </c>
      <c r="G81" s="58" t="s">
        <v>16</v>
      </c>
      <c r="H81" s="7">
        <v>20</v>
      </c>
      <c r="I81" s="58">
        <v>10</v>
      </c>
      <c r="J81" s="4">
        <v>21</v>
      </c>
      <c r="K81" s="58" t="s">
        <v>6</v>
      </c>
      <c r="L81" s="13" t="s">
        <v>6</v>
      </c>
      <c r="M81" s="13" t="s">
        <v>6</v>
      </c>
      <c r="N81" s="90" t="s">
        <v>6</v>
      </c>
      <c r="O81" s="90" t="s">
        <v>6</v>
      </c>
      <c r="P81" s="90" t="s">
        <v>6</v>
      </c>
      <c r="Q81" s="90" t="s">
        <v>6</v>
      </c>
      <c r="R81" s="90" t="s">
        <v>6</v>
      </c>
      <c r="S81" s="90" t="s">
        <v>6</v>
      </c>
      <c r="T81" s="90" t="s">
        <v>6</v>
      </c>
      <c r="U81" s="90" t="s">
        <v>6</v>
      </c>
      <c r="V81" s="91">
        <f>H81+J81</f>
        <v>41</v>
      </c>
    </row>
    <row r="82" spans="1:23" ht="78.75" x14ac:dyDescent="0.25">
      <c r="A82" s="65">
        <v>42</v>
      </c>
      <c r="B82" s="58" t="s">
        <v>22</v>
      </c>
      <c r="C82" s="58" t="s">
        <v>155</v>
      </c>
      <c r="D82" s="3" t="s">
        <v>36</v>
      </c>
      <c r="E82" s="58" t="s">
        <v>17</v>
      </c>
      <c r="F82" s="58" t="s">
        <v>16</v>
      </c>
      <c r="G82" s="58" t="s">
        <v>16</v>
      </c>
      <c r="H82" s="7">
        <v>1</v>
      </c>
      <c r="I82" s="4">
        <v>1</v>
      </c>
      <c r="J82" s="4">
        <v>1</v>
      </c>
      <c r="K82" s="4">
        <v>1</v>
      </c>
      <c r="L82" s="13" t="s">
        <v>6</v>
      </c>
      <c r="M82" s="13" t="s">
        <v>6</v>
      </c>
      <c r="N82" s="90" t="s">
        <v>6</v>
      </c>
      <c r="O82" s="90" t="s">
        <v>6</v>
      </c>
      <c r="P82" s="90" t="s">
        <v>6</v>
      </c>
      <c r="Q82" s="90" t="s">
        <v>6</v>
      </c>
      <c r="R82" s="90" t="s">
        <v>6</v>
      </c>
      <c r="S82" s="90" t="s">
        <v>6</v>
      </c>
      <c r="T82" s="90" t="s">
        <v>6</v>
      </c>
      <c r="U82" s="90" t="s">
        <v>6</v>
      </c>
      <c r="V82" s="92">
        <v>1</v>
      </c>
    </row>
    <row r="83" spans="1:23" ht="65.25" customHeight="1" x14ac:dyDescent="0.25">
      <c r="A83" s="146">
        <v>43</v>
      </c>
      <c r="B83" s="133" t="s">
        <v>37</v>
      </c>
      <c r="C83" s="133" t="s">
        <v>155</v>
      </c>
      <c r="D83" s="3" t="s">
        <v>38</v>
      </c>
      <c r="E83" s="58" t="s">
        <v>15</v>
      </c>
      <c r="F83" s="58" t="s">
        <v>16</v>
      </c>
      <c r="G83" s="4" t="s">
        <v>6</v>
      </c>
      <c r="H83" s="7" t="s">
        <v>6</v>
      </c>
      <c r="I83" s="7" t="s">
        <v>6</v>
      </c>
      <c r="J83" s="7">
        <v>72</v>
      </c>
      <c r="K83" s="7">
        <v>72</v>
      </c>
      <c r="L83" s="13" t="s">
        <v>6</v>
      </c>
      <c r="M83" s="13" t="s">
        <v>6</v>
      </c>
      <c r="N83" s="90" t="s">
        <v>6</v>
      </c>
      <c r="O83" s="90" t="s">
        <v>6</v>
      </c>
      <c r="P83" s="90" t="s">
        <v>6</v>
      </c>
      <c r="Q83" s="90" t="s">
        <v>6</v>
      </c>
      <c r="R83" s="90" t="s">
        <v>6</v>
      </c>
      <c r="S83" s="90" t="s">
        <v>6</v>
      </c>
      <c r="T83" s="90" t="s">
        <v>6</v>
      </c>
      <c r="U83" s="90" t="s">
        <v>6</v>
      </c>
      <c r="V83" s="92">
        <v>72</v>
      </c>
    </row>
    <row r="84" spans="1:23" ht="80.25" customHeight="1" x14ac:dyDescent="0.25">
      <c r="A84" s="146"/>
      <c r="B84" s="133"/>
      <c r="C84" s="133"/>
      <c r="D84" s="3" t="s">
        <v>39</v>
      </c>
      <c r="E84" s="58" t="s">
        <v>15</v>
      </c>
      <c r="F84" s="58" t="s">
        <v>16</v>
      </c>
      <c r="G84" s="4" t="s">
        <v>6</v>
      </c>
      <c r="H84" s="7" t="s">
        <v>6</v>
      </c>
      <c r="I84" s="7" t="s">
        <v>6</v>
      </c>
      <c r="J84" s="13">
        <v>3</v>
      </c>
      <c r="K84" s="4" t="s">
        <v>6</v>
      </c>
      <c r="L84" s="13" t="s">
        <v>6</v>
      </c>
      <c r="M84" s="13" t="s">
        <v>6</v>
      </c>
      <c r="N84" s="90" t="s">
        <v>6</v>
      </c>
      <c r="O84" s="90" t="s">
        <v>6</v>
      </c>
      <c r="P84" s="90" t="s">
        <v>6</v>
      </c>
      <c r="Q84" s="90" t="s">
        <v>6</v>
      </c>
      <c r="R84" s="90" t="s">
        <v>6</v>
      </c>
      <c r="S84" s="90" t="s">
        <v>6</v>
      </c>
      <c r="T84" s="90" t="s">
        <v>6</v>
      </c>
      <c r="U84" s="90" t="s">
        <v>6</v>
      </c>
      <c r="V84" s="90">
        <f>J84</f>
        <v>3</v>
      </c>
    </row>
    <row r="85" spans="1:23" ht="81" customHeight="1" x14ac:dyDescent="0.25">
      <c r="A85" s="146"/>
      <c r="B85" s="133"/>
      <c r="C85" s="133"/>
      <c r="D85" s="3" t="s">
        <v>51</v>
      </c>
      <c r="E85" s="58" t="s">
        <v>19</v>
      </c>
      <c r="F85" s="58" t="s">
        <v>16</v>
      </c>
      <c r="G85" s="4" t="s">
        <v>6</v>
      </c>
      <c r="H85" s="7" t="s">
        <v>6</v>
      </c>
      <c r="I85" s="7" t="s">
        <v>6</v>
      </c>
      <c r="J85" s="7">
        <v>217</v>
      </c>
      <c r="K85" s="7" t="s">
        <v>6</v>
      </c>
      <c r="L85" s="13" t="s">
        <v>6</v>
      </c>
      <c r="M85" s="13" t="s">
        <v>6</v>
      </c>
      <c r="N85" s="90" t="s">
        <v>6</v>
      </c>
      <c r="O85" s="90" t="s">
        <v>6</v>
      </c>
      <c r="P85" s="90" t="s">
        <v>6</v>
      </c>
      <c r="Q85" s="90" t="s">
        <v>6</v>
      </c>
      <c r="R85" s="90" t="s">
        <v>6</v>
      </c>
      <c r="S85" s="90" t="s">
        <v>6</v>
      </c>
      <c r="T85" s="90" t="s">
        <v>6</v>
      </c>
      <c r="U85" s="90" t="s">
        <v>6</v>
      </c>
      <c r="V85" s="91">
        <f>J85</f>
        <v>217</v>
      </c>
    </row>
    <row r="86" spans="1:23" ht="78.75" x14ac:dyDescent="0.25">
      <c r="A86" s="65">
        <v>44</v>
      </c>
      <c r="B86" s="58" t="s">
        <v>47</v>
      </c>
      <c r="C86" s="58" t="s">
        <v>155</v>
      </c>
      <c r="D86" s="3" t="s">
        <v>40</v>
      </c>
      <c r="E86" s="58" t="s">
        <v>15</v>
      </c>
      <c r="F86" s="58" t="s">
        <v>16</v>
      </c>
      <c r="G86" s="4" t="s">
        <v>6</v>
      </c>
      <c r="H86" s="7" t="s">
        <v>6</v>
      </c>
      <c r="I86" s="7" t="s">
        <v>6</v>
      </c>
      <c r="J86" s="7" t="s">
        <v>6</v>
      </c>
      <c r="K86" s="7" t="s">
        <v>6</v>
      </c>
      <c r="L86" s="13" t="s">
        <v>6</v>
      </c>
      <c r="M86" s="13" t="s">
        <v>6</v>
      </c>
      <c r="N86" s="90" t="s">
        <v>6</v>
      </c>
      <c r="O86" s="90" t="s">
        <v>6</v>
      </c>
      <c r="P86" s="90" t="s">
        <v>6</v>
      </c>
      <c r="Q86" s="90" t="s">
        <v>6</v>
      </c>
      <c r="R86" s="90" t="s">
        <v>6</v>
      </c>
      <c r="S86" s="90" t="s">
        <v>6</v>
      </c>
      <c r="T86" s="90" t="s">
        <v>6</v>
      </c>
      <c r="U86" s="90" t="s">
        <v>6</v>
      </c>
      <c r="V86" s="91" t="s">
        <v>6</v>
      </c>
    </row>
    <row r="87" spans="1:23" ht="105" customHeight="1" x14ac:dyDescent="0.25">
      <c r="A87" s="65">
        <v>45</v>
      </c>
      <c r="B87" s="58" t="s">
        <v>48</v>
      </c>
      <c r="C87" s="58" t="s">
        <v>155</v>
      </c>
      <c r="D87" s="3" t="s">
        <v>41</v>
      </c>
      <c r="E87" s="58" t="s">
        <v>15</v>
      </c>
      <c r="F87" s="58" t="s">
        <v>16</v>
      </c>
      <c r="G87" s="4" t="s">
        <v>6</v>
      </c>
      <c r="H87" s="7" t="s">
        <v>6</v>
      </c>
      <c r="I87" s="7" t="s">
        <v>6</v>
      </c>
      <c r="J87" s="7" t="s">
        <v>6</v>
      </c>
      <c r="K87" s="7" t="s">
        <v>6</v>
      </c>
      <c r="L87" s="13" t="s">
        <v>6</v>
      </c>
      <c r="M87" s="13" t="s">
        <v>6</v>
      </c>
      <c r="N87" s="90" t="s">
        <v>6</v>
      </c>
      <c r="O87" s="90" t="s">
        <v>6</v>
      </c>
      <c r="P87" s="90" t="s">
        <v>6</v>
      </c>
      <c r="Q87" s="90" t="s">
        <v>6</v>
      </c>
      <c r="R87" s="90" t="s">
        <v>6</v>
      </c>
      <c r="S87" s="90" t="s">
        <v>6</v>
      </c>
      <c r="T87" s="90" t="s">
        <v>6</v>
      </c>
      <c r="U87" s="90" t="s">
        <v>6</v>
      </c>
      <c r="V87" s="91" t="s">
        <v>6</v>
      </c>
    </row>
    <row r="88" spans="1:23" s="28" customFormat="1" ht="15.75" x14ac:dyDescent="0.25">
      <c r="A88" s="63">
        <v>46</v>
      </c>
      <c r="B88" s="163" t="s">
        <v>57</v>
      </c>
      <c r="C88" s="164"/>
      <c r="D88" s="164"/>
      <c r="E88" s="164"/>
      <c r="F88" s="164"/>
      <c r="G88" s="164"/>
      <c r="H88" s="164"/>
      <c r="I88" s="164"/>
      <c r="J88" s="164"/>
      <c r="K88" s="164"/>
      <c r="L88" s="164"/>
      <c r="M88" s="164"/>
      <c r="N88" s="164"/>
      <c r="O88" s="164"/>
      <c r="P88" s="164"/>
      <c r="Q88" s="164"/>
      <c r="R88" s="164"/>
      <c r="S88" s="164"/>
      <c r="T88" s="164"/>
      <c r="U88" s="164"/>
      <c r="V88" s="164"/>
    </row>
    <row r="89" spans="1:23" s="28" customFormat="1" ht="238.5" customHeight="1" x14ac:dyDescent="0.25">
      <c r="A89" s="65">
        <v>47</v>
      </c>
      <c r="B89" s="58" t="s">
        <v>54</v>
      </c>
      <c r="C89" s="58" t="s">
        <v>154</v>
      </c>
      <c r="D89" s="6" t="s">
        <v>27</v>
      </c>
      <c r="E89" s="58" t="s">
        <v>13</v>
      </c>
      <c r="F89" s="58" t="s">
        <v>16</v>
      </c>
      <c r="G89" s="58" t="s">
        <v>6</v>
      </c>
      <c r="H89" s="58">
        <v>100</v>
      </c>
      <c r="I89" s="58">
        <v>100</v>
      </c>
      <c r="J89" s="58">
        <v>100</v>
      </c>
      <c r="K89" s="58">
        <v>100</v>
      </c>
      <c r="L89" s="58">
        <v>100</v>
      </c>
      <c r="M89" s="58">
        <v>100</v>
      </c>
      <c r="N89" s="58">
        <v>100</v>
      </c>
      <c r="O89" s="58">
        <v>100</v>
      </c>
      <c r="P89" s="58">
        <v>100</v>
      </c>
      <c r="Q89" s="58">
        <v>100</v>
      </c>
      <c r="R89" s="58">
        <v>100</v>
      </c>
      <c r="S89" s="58">
        <v>100</v>
      </c>
      <c r="T89" s="71">
        <v>100</v>
      </c>
      <c r="U89" s="71">
        <v>100</v>
      </c>
      <c r="V89" s="58">
        <v>100</v>
      </c>
    </row>
    <row r="90" spans="1:23" s="28" customFormat="1" ht="242.25" customHeight="1" x14ac:dyDescent="0.25">
      <c r="A90" s="65">
        <v>48</v>
      </c>
      <c r="B90" s="66" t="s">
        <v>42</v>
      </c>
      <c r="C90" s="58" t="s">
        <v>154</v>
      </c>
      <c r="D90" s="2" t="s">
        <v>43</v>
      </c>
      <c r="E90" s="58" t="s">
        <v>14</v>
      </c>
      <c r="F90" s="58" t="s">
        <v>16</v>
      </c>
      <c r="G90" s="58" t="s">
        <v>6</v>
      </c>
      <c r="H90" s="58">
        <v>10</v>
      </c>
      <c r="I90" s="58">
        <v>5</v>
      </c>
      <c r="J90" s="58">
        <v>10</v>
      </c>
      <c r="K90" s="58">
        <v>5</v>
      </c>
      <c r="L90" s="58">
        <v>1.7</v>
      </c>
      <c r="M90" s="58">
        <f>L90/2</f>
        <v>0.85</v>
      </c>
      <c r="N90" s="74">
        <v>1.7</v>
      </c>
      <c r="O90" s="74">
        <v>0.51</v>
      </c>
      <c r="P90" s="74">
        <v>1.7</v>
      </c>
      <c r="Q90" s="74">
        <f>P90/2</f>
        <v>0.85</v>
      </c>
      <c r="R90" s="74">
        <v>1.7</v>
      </c>
      <c r="S90" s="74">
        <f>R90/2</f>
        <v>0.85</v>
      </c>
      <c r="T90" s="74">
        <v>1.7</v>
      </c>
      <c r="U90" s="74">
        <f>T90/2</f>
        <v>0.85</v>
      </c>
      <c r="V90" s="74">
        <f>P90</f>
        <v>1.7</v>
      </c>
    </row>
    <row r="91" spans="1:23" ht="51" customHeight="1" x14ac:dyDescent="0.25">
      <c r="A91" s="133">
        <v>49</v>
      </c>
      <c r="B91" s="165" t="s">
        <v>23</v>
      </c>
      <c r="C91" s="133" t="s">
        <v>161</v>
      </c>
      <c r="D91" s="2" t="s">
        <v>44</v>
      </c>
      <c r="E91" s="58" t="s">
        <v>8</v>
      </c>
      <c r="F91" s="58" t="s">
        <v>16</v>
      </c>
      <c r="G91" s="58" t="s">
        <v>6</v>
      </c>
      <c r="H91" s="58">
        <v>21</v>
      </c>
      <c r="I91" s="58">
        <v>15</v>
      </c>
      <c r="J91" s="58">
        <v>0</v>
      </c>
      <c r="K91" s="58">
        <v>0</v>
      </c>
      <c r="L91" s="58">
        <v>0</v>
      </c>
      <c r="M91" s="58">
        <v>0</v>
      </c>
      <c r="N91" s="58">
        <v>0</v>
      </c>
      <c r="O91" s="58">
        <v>0</v>
      </c>
      <c r="P91" s="58">
        <v>0</v>
      </c>
      <c r="Q91" s="58">
        <v>0</v>
      </c>
      <c r="R91" s="58">
        <v>0</v>
      </c>
      <c r="S91" s="58">
        <v>0</v>
      </c>
      <c r="T91" s="71">
        <v>0</v>
      </c>
      <c r="U91" s="71">
        <v>0</v>
      </c>
      <c r="V91" s="58">
        <f>H91+J91+L91+P91+N91+R91</f>
        <v>21</v>
      </c>
    </row>
    <row r="92" spans="1:23" ht="50.25" customHeight="1" x14ac:dyDescent="0.25">
      <c r="A92" s="133"/>
      <c r="B92" s="165"/>
      <c r="C92" s="133"/>
      <c r="D92" s="2" t="s">
        <v>45</v>
      </c>
      <c r="E92" s="58" t="s">
        <v>8</v>
      </c>
      <c r="F92" s="58" t="s">
        <v>16</v>
      </c>
      <c r="G92" s="58" t="s">
        <v>6</v>
      </c>
      <c r="H92" s="58">
        <v>21</v>
      </c>
      <c r="I92" s="58">
        <v>10</v>
      </c>
      <c r="J92" s="58">
        <v>0</v>
      </c>
      <c r="K92" s="58">
        <v>0</v>
      </c>
      <c r="L92" s="58">
        <v>0</v>
      </c>
      <c r="M92" s="58">
        <v>0</v>
      </c>
      <c r="N92" s="58">
        <v>0</v>
      </c>
      <c r="O92" s="58">
        <v>0</v>
      </c>
      <c r="P92" s="58">
        <v>0</v>
      </c>
      <c r="Q92" s="58">
        <v>0</v>
      </c>
      <c r="R92" s="58">
        <v>0</v>
      </c>
      <c r="S92" s="58">
        <v>0</v>
      </c>
      <c r="T92" s="71">
        <v>0</v>
      </c>
      <c r="U92" s="71">
        <v>0</v>
      </c>
      <c r="V92" s="58">
        <f>H92+J92+L92+P92+N92+R92</f>
        <v>21</v>
      </c>
    </row>
    <row r="93" spans="1:23" ht="67.5" customHeight="1" x14ac:dyDescent="0.25">
      <c r="A93" s="133"/>
      <c r="B93" s="165"/>
      <c r="C93" s="133"/>
      <c r="D93" s="2" t="s">
        <v>46</v>
      </c>
      <c r="E93" s="58" t="s">
        <v>18</v>
      </c>
      <c r="F93" s="58" t="s">
        <v>16</v>
      </c>
      <c r="G93" s="58" t="s">
        <v>6</v>
      </c>
      <c r="H93" s="33">
        <v>3000</v>
      </c>
      <c r="I93" s="33">
        <v>800</v>
      </c>
      <c r="J93" s="33">
        <v>576</v>
      </c>
      <c r="K93" s="33">
        <v>576</v>
      </c>
      <c r="L93" s="33">
        <v>1708</v>
      </c>
      <c r="M93" s="47">
        <v>1464</v>
      </c>
      <c r="N93" s="83">
        <v>513</v>
      </c>
      <c r="O93" s="83">
        <v>513</v>
      </c>
      <c r="P93" s="83">
        <v>1708</v>
      </c>
      <c r="Q93" s="83">
        <f>P93/2</f>
        <v>854</v>
      </c>
      <c r="R93" s="83">
        <v>1708</v>
      </c>
      <c r="S93" s="83">
        <f>R93/2</f>
        <v>854</v>
      </c>
      <c r="T93" s="83">
        <v>1708</v>
      </c>
      <c r="U93" s="83">
        <f>T93/2</f>
        <v>854</v>
      </c>
      <c r="V93" s="83">
        <f>H93+J93+L93+P93+N93+R93+T93</f>
        <v>10921</v>
      </c>
    </row>
    <row r="94" spans="1:23" ht="31.5" x14ac:dyDescent="0.25">
      <c r="A94" s="126">
        <v>50</v>
      </c>
      <c r="B94" s="169" t="s">
        <v>87</v>
      </c>
      <c r="C94" s="126" t="s">
        <v>162</v>
      </c>
      <c r="D94" s="2" t="s">
        <v>88</v>
      </c>
      <c r="E94" s="58" t="s">
        <v>8</v>
      </c>
      <c r="F94" s="58" t="s">
        <v>6</v>
      </c>
      <c r="G94" s="58" t="s">
        <v>6</v>
      </c>
      <c r="H94" s="33">
        <v>1</v>
      </c>
      <c r="I94" s="33" t="s">
        <v>6</v>
      </c>
      <c r="J94" s="33" t="s">
        <v>6</v>
      </c>
      <c r="K94" s="33" t="s">
        <v>6</v>
      </c>
      <c r="L94" s="33" t="s">
        <v>6</v>
      </c>
      <c r="M94" s="33" t="s">
        <v>6</v>
      </c>
      <c r="N94" s="83" t="s">
        <v>6</v>
      </c>
      <c r="O94" s="83" t="s">
        <v>6</v>
      </c>
      <c r="P94" s="83" t="s">
        <v>6</v>
      </c>
      <c r="Q94" s="83" t="s">
        <v>6</v>
      </c>
      <c r="R94" s="83" t="s">
        <v>6</v>
      </c>
      <c r="S94" s="83" t="s">
        <v>6</v>
      </c>
      <c r="T94" s="83" t="s">
        <v>6</v>
      </c>
      <c r="U94" s="83" t="s">
        <v>6</v>
      </c>
      <c r="V94" s="91">
        <f>H94</f>
        <v>1</v>
      </c>
    </row>
    <row r="95" spans="1:23" ht="90" x14ac:dyDescent="0.25">
      <c r="A95" s="132"/>
      <c r="B95" s="170"/>
      <c r="C95" s="132"/>
      <c r="D95" s="2" t="s">
        <v>126</v>
      </c>
      <c r="E95" s="58" t="s">
        <v>15</v>
      </c>
      <c r="F95" s="58" t="s">
        <v>6</v>
      </c>
      <c r="G95" s="58" t="s">
        <v>6</v>
      </c>
      <c r="H95" s="33" t="s">
        <v>6</v>
      </c>
      <c r="I95" s="33" t="s">
        <v>6</v>
      </c>
      <c r="J95" s="33" t="s">
        <v>6</v>
      </c>
      <c r="K95" s="33" t="s">
        <v>6</v>
      </c>
      <c r="L95" s="33" t="s">
        <v>6</v>
      </c>
      <c r="M95" s="33" t="s">
        <v>6</v>
      </c>
      <c r="N95" s="83" t="s">
        <v>6</v>
      </c>
      <c r="O95" s="83" t="s">
        <v>6</v>
      </c>
      <c r="P95" s="83">
        <v>1</v>
      </c>
      <c r="Q95" s="83" t="s">
        <v>6</v>
      </c>
      <c r="R95" s="83" t="s">
        <v>6</v>
      </c>
      <c r="S95" s="83" t="s">
        <v>6</v>
      </c>
      <c r="T95" s="83" t="s">
        <v>6</v>
      </c>
      <c r="U95" s="83" t="s">
        <v>6</v>
      </c>
      <c r="V95" s="91">
        <f>P95</f>
        <v>1</v>
      </c>
      <c r="W95" s="87" t="s">
        <v>214</v>
      </c>
    </row>
    <row r="96" spans="1:23" ht="189" x14ac:dyDescent="0.25">
      <c r="A96" s="132"/>
      <c r="B96" s="170"/>
      <c r="C96" s="132"/>
      <c r="D96" s="2" t="s">
        <v>130</v>
      </c>
      <c r="E96" s="58" t="s">
        <v>13</v>
      </c>
      <c r="F96" s="58" t="s">
        <v>6</v>
      </c>
      <c r="G96" s="58" t="s">
        <v>6</v>
      </c>
      <c r="H96" s="58" t="s">
        <v>6</v>
      </c>
      <c r="I96" s="58" t="s">
        <v>6</v>
      </c>
      <c r="J96" s="33">
        <v>80</v>
      </c>
      <c r="K96" s="33" t="s">
        <v>6</v>
      </c>
      <c r="L96" s="33">
        <v>80</v>
      </c>
      <c r="M96" s="33" t="s">
        <v>6</v>
      </c>
      <c r="N96" s="33">
        <v>80</v>
      </c>
      <c r="O96" s="33" t="s">
        <v>6</v>
      </c>
      <c r="P96" s="33">
        <v>80</v>
      </c>
      <c r="Q96" s="33" t="s">
        <v>6</v>
      </c>
      <c r="R96" s="33">
        <v>0</v>
      </c>
      <c r="S96" s="33" t="s">
        <v>6</v>
      </c>
      <c r="T96" s="33" t="s">
        <v>6</v>
      </c>
      <c r="U96" s="33" t="s">
        <v>6</v>
      </c>
      <c r="V96" s="7">
        <v>0</v>
      </c>
    </row>
    <row r="97" spans="1:23" ht="63" x14ac:dyDescent="0.25">
      <c r="A97" s="132"/>
      <c r="B97" s="170"/>
      <c r="C97" s="132"/>
      <c r="D97" s="2" t="s">
        <v>127</v>
      </c>
      <c r="E97" s="58" t="s">
        <v>129</v>
      </c>
      <c r="F97" s="58" t="s">
        <v>6</v>
      </c>
      <c r="G97" s="58" t="s">
        <v>6</v>
      </c>
      <c r="H97" s="58" t="s">
        <v>6</v>
      </c>
      <c r="I97" s="58" t="s">
        <v>6</v>
      </c>
      <c r="J97" s="33">
        <v>7060</v>
      </c>
      <c r="K97" s="33" t="s">
        <v>6</v>
      </c>
      <c r="L97" s="33">
        <v>7060</v>
      </c>
      <c r="M97" s="33" t="s">
        <v>6</v>
      </c>
      <c r="N97" s="33">
        <v>7060</v>
      </c>
      <c r="O97" s="33" t="s">
        <v>6</v>
      </c>
      <c r="P97" s="33">
        <v>7060</v>
      </c>
      <c r="Q97" s="33" t="s">
        <v>6</v>
      </c>
      <c r="R97" s="33">
        <v>0</v>
      </c>
      <c r="S97" s="33" t="s">
        <v>6</v>
      </c>
      <c r="T97" s="33" t="s">
        <v>6</v>
      </c>
      <c r="U97" s="33" t="s">
        <v>6</v>
      </c>
      <c r="V97" s="7">
        <v>0</v>
      </c>
    </row>
    <row r="98" spans="1:23" ht="63" x14ac:dyDescent="0.25">
      <c r="A98" s="127"/>
      <c r="B98" s="171"/>
      <c r="C98" s="127"/>
      <c r="D98" s="2" t="s">
        <v>128</v>
      </c>
      <c r="E98" s="58" t="s">
        <v>13</v>
      </c>
      <c r="F98" s="58" t="s">
        <v>6</v>
      </c>
      <c r="G98" s="58" t="s">
        <v>6</v>
      </c>
      <c r="H98" s="33" t="s">
        <v>6</v>
      </c>
      <c r="I98" s="33" t="s">
        <v>6</v>
      </c>
      <c r="J98" s="33">
        <v>50</v>
      </c>
      <c r="K98" s="33" t="s">
        <v>6</v>
      </c>
      <c r="L98" s="33">
        <v>50</v>
      </c>
      <c r="M98" s="33" t="s">
        <v>6</v>
      </c>
      <c r="N98" s="33">
        <v>50</v>
      </c>
      <c r="O98" s="33" t="s">
        <v>6</v>
      </c>
      <c r="P98" s="33">
        <v>50</v>
      </c>
      <c r="Q98" s="33" t="s">
        <v>6</v>
      </c>
      <c r="R98" s="33">
        <v>0</v>
      </c>
      <c r="S98" s="33" t="s">
        <v>6</v>
      </c>
      <c r="T98" s="33" t="s">
        <v>6</v>
      </c>
      <c r="U98" s="33" t="s">
        <v>6</v>
      </c>
      <c r="V98" s="7">
        <v>0</v>
      </c>
    </row>
    <row r="99" spans="1:23" ht="51.75" customHeight="1" x14ac:dyDescent="0.25">
      <c r="A99" s="126">
        <v>51</v>
      </c>
      <c r="B99" s="153" t="s">
        <v>125</v>
      </c>
      <c r="C99" s="133" t="s">
        <v>163</v>
      </c>
      <c r="D99" s="2" t="s">
        <v>88</v>
      </c>
      <c r="E99" s="58" t="s">
        <v>15</v>
      </c>
      <c r="F99" s="58" t="s">
        <v>6</v>
      </c>
      <c r="G99" s="58" t="s">
        <v>6</v>
      </c>
      <c r="H99" s="33" t="s">
        <v>6</v>
      </c>
      <c r="I99" s="33" t="s">
        <v>6</v>
      </c>
      <c r="J99" s="33" t="s">
        <v>6</v>
      </c>
      <c r="K99" s="33" t="s">
        <v>6</v>
      </c>
      <c r="L99" s="33" t="s">
        <v>6</v>
      </c>
      <c r="M99" s="33" t="s">
        <v>6</v>
      </c>
      <c r="N99" s="33" t="s">
        <v>6</v>
      </c>
      <c r="O99" s="33" t="s">
        <v>6</v>
      </c>
      <c r="P99" s="33">
        <v>2</v>
      </c>
      <c r="Q99" s="33" t="s">
        <v>6</v>
      </c>
      <c r="R99" s="33" t="s">
        <v>6</v>
      </c>
      <c r="S99" s="33" t="s">
        <v>6</v>
      </c>
      <c r="T99" s="33" t="s">
        <v>6</v>
      </c>
      <c r="U99" s="33" t="s">
        <v>6</v>
      </c>
      <c r="V99" s="7">
        <f>P99</f>
        <v>2</v>
      </c>
      <c r="W99" s="87" t="s">
        <v>214</v>
      </c>
    </row>
    <row r="100" spans="1:23" ht="78.75" x14ac:dyDescent="0.25">
      <c r="A100" s="132"/>
      <c r="B100" s="153"/>
      <c r="C100" s="133"/>
      <c r="D100" s="2" t="s">
        <v>126</v>
      </c>
      <c r="E100" s="58" t="s">
        <v>15</v>
      </c>
      <c r="F100" s="58" t="s">
        <v>6</v>
      </c>
      <c r="G100" s="58" t="s">
        <v>6</v>
      </c>
      <c r="H100" s="33" t="s">
        <v>6</v>
      </c>
      <c r="I100" s="33" t="s">
        <v>6</v>
      </c>
      <c r="J100" s="33" t="s">
        <v>6</v>
      </c>
      <c r="K100" s="33" t="s">
        <v>6</v>
      </c>
      <c r="L100" s="33" t="s">
        <v>6</v>
      </c>
      <c r="M100" s="33" t="s">
        <v>6</v>
      </c>
      <c r="N100" s="33" t="s">
        <v>6</v>
      </c>
      <c r="O100" s="33" t="s">
        <v>6</v>
      </c>
      <c r="P100" s="33">
        <v>2</v>
      </c>
      <c r="Q100" s="33" t="s">
        <v>6</v>
      </c>
      <c r="R100" s="33" t="s">
        <v>6</v>
      </c>
      <c r="S100" s="33" t="s">
        <v>6</v>
      </c>
      <c r="T100" s="33" t="s">
        <v>6</v>
      </c>
      <c r="U100" s="33" t="s">
        <v>6</v>
      </c>
      <c r="V100" s="7">
        <f>P100</f>
        <v>2</v>
      </c>
    </row>
    <row r="101" spans="1:23" ht="141.75" x14ac:dyDescent="0.25">
      <c r="A101" s="132"/>
      <c r="B101" s="153"/>
      <c r="C101" s="133"/>
      <c r="D101" s="2" t="s">
        <v>131</v>
      </c>
      <c r="E101" s="58" t="s">
        <v>13</v>
      </c>
      <c r="F101" s="58" t="s">
        <v>6</v>
      </c>
      <c r="G101" s="58" t="s">
        <v>6</v>
      </c>
      <c r="H101" s="58" t="s">
        <v>6</v>
      </c>
      <c r="I101" s="58" t="s">
        <v>6</v>
      </c>
      <c r="J101" s="33">
        <v>70</v>
      </c>
      <c r="K101" s="33" t="s">
        <v>6</v>
      </c>
      <c r="L101" s="33">
        <v>70</v>
      </c>
      <c r="M101" s="33" t="s">
        <v>6</v>
      </c>
      <c r="N101" s="33">
        <v>70</v>
      </c>
      <c r="O101" s="33" t="s">
        <v>6</v>
      </c>
      <c r="P101" s="33">
        <v>70</v>
      </c>
      <c r="Q101" s="33" t="s">
        <v>6</v>
      </c>
      <c r="R101" s="33">
        <v>0</v>
      </c>
      <c r="S101" s="33" t="s">
        <v>6</v>
      </c>
      <c r="T101" s="33" t="s">
        <v>6</v>
      </c>
      <c r="U101" s="33" t="s">
        <v>6</v>
      </c>
      <c r="V101" s="7">
        <v>0</v>
      </c>
    </row>
    <row r="102" spans="1:23" ht="152.25" customHeight="1" x14ac:dyDescent="0.25">
      <c r="A102" s="132"/>
      <c r="B102" s="153"/>
      <c r="C102" s="133"/>
      <c r="D102" s="2" t="s">
        <v>132</v>
      </c>
      <c r="E102" s="58" t="s">
        <v>13</v>
      </c>
      <c r="F102" s="58" t="s">
        <v>6</v>
      </c>
      <c r="G102" s="58" t="s">
        <v>6</v>
      </c>
      <c r="H102" s="58" t="s">
        <v>6</v>
      </c>
      <c r="I102" s="58" t="s">
        <v>6</v>
      </c>
      <c r="J102" s="33">
        <v>50</v>
      </c>
      <c r="K102" s="33" t="s">
        <v>6</v>
      </c>
      <c r="L102" s="33">
        <v>50</v>
      </c>
      <c r="M102" s="33" t="s">
        <v>6</v>
      </c>
      <c r="N102" s="33">
        <v>50</v>
      </c>
      <c r="O102" s="33" t="s">
        <v>6</v>
      </c>
      <c r="P102" s="33">
        <v>50</v>
      </c>
      <c r="Q102" s="33" t="s">
        <v>6</v>
      </c>
      <c r="R102" s="33">
        <v>0</v>
      </c>
      <c r="S102" s="33" t="s">
        <v>6</v>
      </c>
      <c r="T102" s="33" t="s">
        <v>6</v>
      </c>
      <c r="U102" s="33" t="s">
        <v>6</v>
      </c>
      <c r="V102" s="7">
        <v>0</v>
      </c>
    </row>
    <row r="103" spans="1:23" ht="141.75" x14ac:dyDescent="0.25">
      <c r="A103" s="132"/>
      <c r="B103" s="153"/>
      <c r="C103" s="133"/>
      <c r="D103" s="2" t="s">
        <v>167</v>
      </c>
      <c r="E103" s="58" t="s">
        <v>129</v>
      </c>
      <c r="F103" s="33" t="s">
        <v>6</v>
      </c>
      <c r="G103" s="33" t="s">
        <v>6</v>
      </c>
      <c r="H103" s="33" t="s">
        <v>6</v>
      </c>
      <c r="I103" s="33" t="s">
        <v>6</v>
      </c>
      <c r="J103" s="46">
        <v>12550</v>
      </c>
      <c r="K103" s="33" t="s">
        <v>6</v>
      </c>
      <c r="L103" s="46">
        <v>12550</v>
      </c>
      <c r="M103" s="33" t="s">
        <v>6</v>
      </c>
      <c r="N103" s="46">
        <v>12550</v>
      </c>
      <c r="O103" s="33" t="s">
        <v>6</v>
      </c>
      <c r="P103" s="46">
        <v>12550</v>
      </c>
      <c r="Q103" s="33" t="s">
        <v>6</v>
      </c>
      <c r="R103" s="46">
        <v>0</v>
      </c>
      <c r="S103" s="33" t="s">
        <v>6</v>
      </c>
      <c r="T103" s="33" t="s">
        <v>6</v>
      </c>
      <c r="U103" s="33" t="s">
        <v>6</v>
      </c>
      <c r="V103" s="7">
        <v>0</v>
      </c>
    </row>
    <row r="104" spans="1:23" ht="141.75" x14ac:dyDescent="0.25">
      <c r="A104" s="132"/>
      <c r="B104" s="153"/>
      <c r="C104" s="133"/>
      <c r="D104" s="2" t="s">
        <v>202</v>
      </c>
      <c r="E104" s="58" t="s">
        <v>129</v>
      </c>
      <c r="F104" s="33" t="s">
        <v>6</v>
      </c>
      <c r="G104" s="33" t="s">
        <v>6</v>
      </c>
      <c r="H104" s="33" t="s">
        <v>6</v>
      </c>
      <c r="I104" s="33" t="s">
        <v>6</v>
      </c>
      <c r="J104" s="46">
        <v>11850</v>
      </c>
      <c r="K104" s="33" t="s">
        <v>6</v>
      </c>
      <c r="L104" s="46">
        <v>11850</v>
      </c>
      <c r="M104" s="33" t="s">
        <v>6</v>
      </c>
      <c r="N104" s="33">
        <v>11850</v>
      </c>
      <c r="O104" s="33" t="s">
        <v>6</v>
      </c>
      <c r="P104" s="33">
        <v>11850</v>
      </c>
      <c r="Q104" s="33" t="s">
        <v>6</v>
      </c>
      <c r="R104" s="33">
        <v>0</v>
      </c>
      <c r="S104" s="33" t="s">
        <v>6</v>
      </c>
      <c r="T104" s="33" t="s">
        <v>6</v>
      </c>
      <c r="U104" s="33" t="s">
        <v>6</v>
      </c>
      <c r="V104" s="7">
        <v>0</v>
      </c>
    </row>
    <row r="105" spans="1:23" ht="157.5" x14ac:dyDescent="0.25">
      <c r="A105" s="127"/>
      <c r="B105" s="153"/>
      <c r="C105" s="133"/>
      <c r="D105" s="2" t="s">
        <v>203</v>
      </c>
      <c r="E105" s="58" t="s">
        <v>13</v>
      </c>
      <c r="F105" s="33" t="s">
        <v>6</v>
      </c>
      <c r="G105" s="33" t="s">
        <v>6</v>
      </c>
      <c r="H105" s="33" t="s">
        <v>6</v>
      </c>
      <c r="I105" s="33" t="s">
        <v>6</v>
      </c>
      <c r="J105" s="46">
        <v>50</v>
      </c>
      <c r="K105" s="33" t="s">
        <v>6</v>
      </c>
      <c r="L105" s="46">
        <v>50</v>
      </c>
      <c r="M105" s="33" t="s">
        <v>6</v>
      </c>
      <c r="N105" s="46">
        <v>50</v>
      </c>
      <c r="O105" s="33" t="s">
        <v>6</v>
      </c>
      <c r="P105" s="46">
        <v>50</v>
      </c>
      <c r="Q105" s="33" t="s">
        <v>6</v>
      </c>
      <c r="R105" s="33">
        <v>0</v>
      </c>
      <c r="S105" s="33" t="s">
        <v>6</v>
      </c>
      <c r="T105" s="33" t="s">
        <v>6</v>
      </c>
      <c r="U105" s="33" t="s">
        <v>6</v>
      </c>
      <c r="V105" s="7">
        <v>0</v>
      </c>
    </row>
    <row r="106" spans="1:23" ht="15.75" x14ac:dyDescent="0.25">
      <c r="A106" s="58">
        <v>52</v>
      </c>
      <c r="B106" s="161" t="s">
        <v>64</v>
      </c>
      <c r="C106" s="162"/>
      <c r="D106" s="162"/>
      <c r="E106" s="162"/>
      <c r="F106" s="162"/>
      <c r="G106" s="162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</row>
    <row r="107" spans="1:23" ht="78.75" x14ac:dyDescent="0.25">
      <c r="A107" s="58">
        <v>53</v>
      </c>
      <c r="B107" s="62" t="s">
        <v>175</v>
      </c>
      <c r="C107" s="62" t="s">
        <v>165</v>
      </c>
      <c r="D107" s="48" t="s">
        <v>66</v>
      </c>
      <c r="E107" s="62" t="s">
        <v>13</v>
      </c>
      <c r="F107" s="62" t="s">
        <v>6</v>
      </c>
      <c r="G107" s="62" t="s">
        <v>6</v>
      </c>
      <c r="H107" s="62">
        <v>5.7</v>
      </c>
      <c r="I107" s="62">
        <v>5.7</v>
      </c>
      <c r="J107" s="62">
        <v>6.5</v>
      </c>
      <c r="K107" s="62" t="s">
        <v>6</v>
      </c>
      <c r="L107" s="62">
        <v>7.3</v>
      </c>
      <c r="M107" s="62" t="s">
        <v>6</v>
      </c>
      <c r="N107" s="76">
        <v>8.1</v>
      </c>
      <c r="O107" s="76" t="s">
        <v>6</v>
      </c>
      <c r="P107" s="76">
        <v>8.9</v>
      </c>
      <c r="Q107" s="76" t="s">
        <v>6</v>
      </c>
      <c r="R107" s="76">
        <v>9.6999999999999993</v>
      </c>
      <c r="S107" s="76" t="s">
        <v>6</v>
      </c>
      <c r="T107" s="76">
        <v>10.5</v>
      </c>
      <c r="U107" s="76" t="s">
        <v>6</v>
      </c>
      <c r="V107" s="76">
        <f>T107</f>
        <v>10.5</v>
      </c>
    </row>
    <row r="108" spans="1:23" ht="96.75" customHeight="1" x14ac:dyDescent="0.25">
      <c r="A108" s="126">
        <v>54</v>
      </c>
      <c r="B108" s="135" t="s">
        <v>65</v>
      </c>
      <c r="C108" s="135" t="s">
        <v>165</v>
      </c>
      <c r="D108" s="48" t="s">
        <v>90</v>
      </c>
      <c r="E108" s="62" t="s">
        <v>13</v>
      </c>
      <c r="F108" s="62" t="s">
        <v>6</v>
      </c>
      <c r="G108" s="62" t="s">
        <v>6</v>
      </c>
      <c r="H108" s="34">
        <v>100</v>
      </c>
      <c r="I108" s="34" t="s">
        <v>6</v>
      </c>
      <c r="J108" s="34">
        <v>100</v>
      </c>
      <c r="K108" s="34" t="s">
        <v>6</v>
      </c>
      <c r="L108" s="34">
        <v>100</v>
      </c>
      <c r="M108" s="34" t="s">
        <v>6</v>
      </c>
      <c r="N108" s="75">
        <v>100</v>
      </c>
      <c r="O108" s="75" t="s">
        <v>6</v>
      </c>
      <c r="P108" s="75">
        <v>100</v>
      </c>
      <c r="Q108" s="75" t="s">
        <v>6</v>
      </c>
      <c r="R108" s="75">
        <v>100</v>
      </c>
      <c r="S108" s="75" t="s">
        <v>6</v>
      </c>
      <c r="T108" s="75">
        <v>100</v>
      </c>
      <c r="U108" s="75" t="s">
        <v>6</v>
      </c>
      <c r="V108" s="75">
        <v>100</v>
      </c>
    </row>
    <row r="109" spans="1:23" ht="112.5" customHeight="1" x14ac:dyDescent="0.25">
      <c r="A109" s="132"/>
      <c r="B109" s="136"/>
      <c r="C109" s="136"/>
      <c r="D109" s="48" t="s">
        <v>91</v>
      </c>
      <c r="E109" s="62" t="s">
        <v>13</v>
      </c>
      <c r="F109" s="62" t="s">
        <v>6</v>
      </c>
      <c r="G109" s="62" t="s">
        <v>6</v>
      </c>
      <c r="H109" s="34">
        <v>100</v>
      </c>
      <c r="I109" s="34" t="s">
        <v>6</v>
      </c>
      <c r="J109" s="34">
        <v>100</v>
      </c>
      <c r="K109" s="34" t="s">
        <v>6</v>
      </c>
      <c r="L109" s="34">
        <v>100</v>
      </c>
      <c r="M109" s="34" t="s">
        <v>6</v>
      </c>
      <c r="N109" s="75">
        <v>100</v>
      </c>
      <c r="O109" s="75" t="s">
        <v>6</v>
      </c>
      <c r="P109" s="75">
        <v>100</v>
      </c>
      <c r="Q109" s="75" t="s">
        <v>6</v>
      </c>
      <c r="R109" s="75">
        <v>100</v>
      </c>
      <c r="S109" s="75" t="s">
        <v>6</v>
      </c>
      <c r="T109" s="75">
        <v>100</v>
      </c>
      <c r="U109" s="75" t="s">
        <v>6</v>
      </c>
      <c r="V109" s="75">
        <v>100</v>
      </c>
    </row>
    <row r="110" spans="1:23" ht="126" x14ac:dyDescent="0.25">
      <c r="A110" s="127"/>
      <c r="B110" s="137"/>
      <c r="C110" s="137"/>
      <c r="D110" s="48" t="s">
        <v>191</v>
      </c>
      <c r="E110" s="62" t="s">
        <v>13</v>
      </c>
      <c r="F110" s="62" t="s">
        <v>6</v>
      </c>
      <c r="G110" s="62" t="s">
        <v>6</v>
      </c>
      <c r="H110" s="34" t="s">
        <v>6</v>
      </c>
      <c r="I110" s="34" t="s">
        <v>6</v>
      </c>
      <c r="J110" s="34" t="s">
        <v>6</v>
      </c>
      <c r="K110" s="34" t="s">
        <v>6</v>
      </c>
      <c r="L110" s="34" t="s">
        <v>6</v>
      </c>
      <c r="M110" s="34" t="s">
        <v>6</v>
      </c>
      <c r="N110" s="75">
        <v>100</v>
      </c>
      <c r="O110" s="75" t="s">
        <v>6</v>
      </c>
      <c r="P110" s="75">
        <v>100</v>
      </c>
      <c r="Q110" s="75" t="s">
        <v>6</v>
      </c>
      <c r="R110" s="75">
        <v>100</v>
      </c>
      <c r="S110" s="75" t="s">
        <v>6</v>
      </c>
      <c r="T110" s="75" t="s">
        <v>6</v>
      </c>
      <c r="U110" s="75" t="s">
        <v>6</v>
      </c>
      <c r="V110" s="75">
        <f>P110</f>
        <v>100</v>
      </c>
    </row>
    <row r="111" spans="1:23" ht="141.75" x14ac:dyDescent="0.25">
      <c r="A111" s="58">
        <v>55</v>
      </c>
      <c r="B111" s="76" t="s">
        <v>103</v>
      </c>
      <c r="C111" s="62" t="s">
        <v>165</v>
      </c>
      <c r="D111" s="78" t="s">
        <v>86</v>
      </c>
      <c r="E111" s="62" t="s">
        <v>8</v>
      </c>
      <c r="F111" s="62" t="s">
        <v>6</v>
      </c>
      <c r="G111" s="62" t="s">
        <v>6</v>
      </c>
      <c r="H111" s="34">
        <v>20</v>
      </c>
      <c r="I111" s="34" t="s">
        <v>6</v>
      </c>
      <c r="J111" s="10">
        <v>20</v>
      </c>
      <c r="K111" s="34" t="s">
        <v>6</v>
      </c>
      <c r="L111" s="10">
        <v>20</v>
      </c>
      <c r="M111" s="34" t="s">
        <v>6</v>
      </c>
      <c r="N111" s="75">
        <v>20</v>
      </c>
      <c r="O111" s="75" t="s">
        <v>6</v>
      </c>
      <c r="P111" s="75">
        <v>20</v>
      </c>
      <c r="Q111" s="75" t="s">
        <v>6</v>
      </c>
      <c r="R111" s="75">
        <v>20</v>
      </c>
      <c r="S111" s="75" t="s">
        <v>6</v>
      </c>
      <c r="T111" s="75">
        <v>20</v>
      </c>
      <c r="U111" s="75" t="s">
        <v>6</v>
      </c>
      <c r="V111" s="75">
        <f>J111</f>
        <v>20</v>
      </c>
    </row>
    <row r="112" spans="1:23" ht="78.75" x14ac:dyDescent="0.25">
      <c r="A112" s="59">
        <v>56</v>
      </c>
      <c r="B112" s="101" t="s">
        <v>92</v>
      </c>
      <c r="C112" s="63" t="s">
        <v>165</v>
      </c>
      <c r="D112" s="79" t="s">
        <v>99</v>
      </c>
      <c r="E112" s="58" t="s">
        <v>82</v>
      </c>
      <c r="F112" s="58" t="s">
        <v>6</v>
      </c>
      <c r="G112" s="62" t="s">
        <v>6</v>
      </c>
      <c r="H112" s="34">
        <v>39</v>
      </c>
      <c r="I112" s="34" t="s">
        <v>6</v>
      </c>
      <c r="J112" s="10">
        <v>39</v>
      </c>
      <c r="K112" s="34" t="s">
        <v>6</v>
      </c>
      <c r="L112" s="10" t="s">
        <v>6</v>
      </c>
      <c r="M112" s="34" t="s">
        <v>6</v>
      </c>
      <c r="N112" s="75">
        <v>90</v>
      </c>
      <c r="O112" s="75" t="s">
        <v>6</v>
      </c>
      <c r="P112" s="75">
        <v>79</v>
      </c>
      <c r="Q112" s="75" t="s">
        <v>6</v>
      </c>
      <c r="R112" s="75">
        <v>150</v>
      </c>
      <c r="S112" s="75" t="s">
        <v>6</v>
      </c>
      <c r="T112" s="75">
        <v>150</v>
      </c>
      <c r="U112" s="75" t="s">
        <v>6</v>
      </c>
      <c r="V112" s="75">
        <f>J112+N112+P112+R112+T112</f>
        <v>508</v>
      </c>
    </row>
    <row r="113" spans="1:22" ht="84" customHeight="1" x14ac:dyDescent="0.25">
      <c r="A113" s="58">
        <v>57</v>
      </c>
      <c r="B113" s="50" t="s">
        <v>96</v>
      </c>
      <c r="C113" s="50" t="s">
        <v>155</v>
      </c>
      <c r="D113" s="6" t="s">
        <v>98</v>
      </c>
      <c r="E113" s="58" t="s">
        <v>94</v>
      </c>
      <c r="F113" s="58" t="s">
        <v>6</v>
      </c>
      <c r="G113" s="62" t="s">
        <v>6</v>
      </c>
      <c r="H113" s="35">
        <v>2601.8000000000002</v>
      </c>
      <c r="I113" s="34" t="s">
        <v>6</v>
      </c>
      <c r="J113" s="34">
        <v>712</v>
      </c>
      <c r="K113" s="34" t="s">
        <v>6</v>
      </c>
      <c r="L113" s="34" t="s">
        <v>6</v>
      </c>
      <c r="M113" s="34" t="s">
        <v>6</v>
      </c>
      <c r="N113" s="75" t="s">
        <v>6</v>
      </c>
      <c r="O113" s="75" t="s">
        <v>6</v>
      </c>
      <c r="P113" s="75" t="s">
        <v>6</v>
      </c>
      <c r="Q113" s="75" t="s">
        <v>6</v>
      </c>
      <c r="R113" s="75" t="s">
        <v>6</v>
      </c>
      <c r="S113" s="75" t="s">
        <v>6</v>
      </c>
      <c r="T113" s="75" t="s">
        <v>6</v>
      </c>
      <c r="U113" s="75" t="s">
        <v>6</v>
      </c>
      <c r="V113" s="81">
        <f>H113+J113</f>
        <v>3313.8</v>
      </c>
    </row>
    <row r="114" spans="1:22" ht="93.75" customHeight="1" x14ac:dyDescent="0.25">
      <c r="A114" s="126">
        <v>58</v>
      </c>
      <c r="B114" s="166" t="s">
        <v>95</v>
      </c>
      <c r="C114" s="166" t="s">
        <v>155</v>
      </c>
      <c r="D114" s="49" t="s">
        <v>219</v>
      </c>
      <c r="E114" s="58" t="s">
        <v>15</v>
      </c>
      <c r="F114" s="58" t="s">
        <v>6</v>
      </c>
      <c r="G114" s="62" t="s">
        <v>6</v>
      </c>
      <c r="H114" s="34">
        <v>60</v>
      </c>
      <c r="I114" s="34" t="s">
        <v>6</v>
      </c>
      <c r="J114" s="34">
        <v>10</v>
      </c>
      <c r="K114" s="34" t="s">
        <v>6</v>
      </c>
      <c r="L114" s="34">
        <v>14</v>
      </c>
      <c r="M114" s="34" t="s">
        <v>6</v>
      </c>
      <c r="N114" s="75" t="s">
        <v>6</v>
      </c>
      <c r="O114" s="75" t="s">
        <v>6</v>
      </c>
      <c r="P114" s="75" t="s">
        <v>6</v>
      </c>
      <c r="Q114" s="75" t="s">
        <v>6</v>
      </c>
      <c r="R114" s="75" t="s">
        <v>6</v>
      </c>
      <c r="S114" s="75" t="s">
        <v>6</v>
      </c>
      <c r="T114" s="75" t="s">
        <v>6</v>
      </c>
      <c r="U114" s="75" t="s">
        <v>6</v>
      </c>
      <c r="V114" s="81">
        <f>H114+J114+L114</f>
        <v>84</v>
      </c>
    </row>
    <row r="115" spans="1:22" ht="47.25" x14ac:dyDescent="0.25">
      <c r="A115" s="127"/>
      <c r="B115" s="167"/>
      <c r="C115" s="167"/>
      <c r="D115" s="49" t="s">
        <v>97</v>
      </c>
      <c r="E115" s="58" t="s">
        <v>15</v>
      </c>
      <c r="F115" s="58" t="s">
        <v>6</v>
      </c>
      <c r="G115" s="62" t="s">
        <v>6</v>
      </c>
      <c r="H115" s="34">
        <v>30</v>
      </c>
      <c r="I115" s="34" t="s">
        <v>6</v>
      </c>
      <c r="J115" s="34">
        <v>39</v>
      </c>
      <c r="K115" s="34" t="s">
        <v>6</v>
      </c>
      <c r="L115" s="34">
        <v>21</v>
      </c>
      <c r="M115" s="34" t="s">
        <v>6</v>
      </c>
      <c r="N115" s="75" t="s">
        <v>6</v>
      </c>
      <c r="O115" s="75" t="s">
        <v>6</v>
      </c>
      <c r="P115" s="75" t="s">
        <v>6</v>
      </c>
      <c r="Q115" s="75" t="s">
        <v>6</v>
      </c>
      <c r="R115" s="75" t="s">
        <v>6</v>
      </c>
      <c r="S115" s="75" t="s">
        <v>6</v>
      </c>
      <c r="T115" s="75" t="s">
        <v>6</v>
      </c>
      <c r="U115" s="75" t="s">
        <v>6</v>
      </c>
      <c r="V115" s="81">
        <f>H115+J115+L115</f>
        <v>90</v>
      </c>
    </row>
    <row r="116" spans="1:22" ht="63" x14ac:dyDescent="0.25">
      <c r="A116" s="58">
        <v>59</v>
      </c>
      <c r="B116" s="50" t="s">
        <v>100</v>
      </c>
      <c r="C116" s="50" t="str">
        <f>'[1]Приложение 1'!C81</f>
        <v>Управление дорожного хозяйства и транспорта администрации муниципального образования "Город Астрахань"</v>
      </c>
      <c r="D116" s="49" t="s">
        <v>102</v>
      </c>
      <c r="E116" s="62" t="str">
        <f>'[1]Приложение 1'!E81</f>
        <v>шт.</v>
      </c>
      <c r="F116" s="62" t="str">
        <f>'[1]Приложение 1'!F81</f>
        <v>х</v>
      </c>
      <c r="G116" s="62" t="str">
        <f>'[1]Приложение 1'!G81</f>
        <v>х</v>
      </c>
      <c r="H116" s="34" t="s">
        <v>6</v>
      </c>
      <c r="I116" s="34" t="s">
        <v>6</v>
      </c>
      <c r="J116" s="34">
        <v>1</v>
      </c>
      <c r="K116" s="34" t="s">
        <v>6</v>
      </c>
      <c r="L116" s="34" t="s">
        <v>6</v>
      </c>
      <c r="M116" s="34" t="s">
        <v>6</v>
      </c>
      <c r="N116" s="75" t="s">
        <v>6</v>
      </c>
      <c r="O116" s="75" t="s">
        <v>6</v>
      </c>
      <c r="P116" s="75" t="s">
        <v>6</v>
      </c>
      <c r="Q116" s="75" t="s">
        <v>6</v>
      </c>
      <c r="R116" s="75" t="s">
        <v>6</v>
      </c>
      <c r="S116" s="75" t="s">
        <v>6</v>
      </c>
      <c r="T116" s="75" t="s">
        <v>6</v>
      </c>
      <c r="U116" s="75" t="s">
        <v>6</v>
      </c>
      <c r="V116" s="81">
        <f>J116</f>
        <v>1</v>
      </c>
    </row>
    <row r="117" spans="1:22" ht="94.5" x14ac:dyDescent="0.25">
      <c r="A117" s="58">
        <v>60</v>
      </c>
      <c r="B117" s="51" t="s">
        <v>205</v>
      </c>
      <c r="C117" s="63" t="s">
        <v>155</v>
      </c>
      <c r="D117" s="49" t="s">
        <v>105</v>
      </c>
      <c r="E117" s="62" t="s">
        <v>82</v>
      </c>
      <c r="F117" s="62" t="s">
        <v>6</v>
      </c>
      <c r="G117" s="62" t="s">
        <v>6</v>
      </c>
      <c r="H117" s="34" t="s">
        <v>6</v>
      </c>
      <c r="I117" s="34" t="s">
        <v>6</v>
      </c>
      <c r="J117" s="34">
        <v>1</v>
      </c>
      <c r="K117" s="34" t="s">
        <v>6</v>
      </c>
      <c r="L117" s="34" t="s">
        <v>6</v>
      </c>
      <c r="M117" s="34" t="s">
        <v>6</v>
      </c>
      <c r="N117" s="75" t="s">
        <v>6</v>
      </c>
      <c r="O117" s="75" t="s">
        <v>6</v>
      </c>
      <c r="P117" s="75" t="s">
        <v>6</v>
      </c>
      <c r="Q117" s="75" t="s">
        <v>6</v>
      </c>
      <c r="R117" s="75" t="s">
        <v>6</v>
      </c>
      <c r="S117" s="75" t="s">
        <v>6</v>
      </c>
      <c r="T117" s="75" t="s">
        <v>6</v>
      </c>
      <c r="U117" s="75" t="s">
        <v>6</v>
      </c>
      <c r="V117" s="81">
        <f>J117</f>
        <v>1</v>
      </c>
    </row>
    <row r="118" spans="1:22" ht="114" customHeight="1" x14ac:dyDescent="0.25">
      <c r="A118" s="126">
        <v>61</v>
      </c>
      <c r="B118" s="138" t="s">
        <v>104</v>
      </c>
      <c r="C118" s="128" t="s">
        <v>155</v>
      </c>
      <c r="D118" s="48" t="s">
        <v>106</v>
      </c>
      <c r="E118" s="62" t="s">
        <v>9</v>
      </c>
      <c r="F118" s="62" t="s">
        <v>6</v>
      </c>
      <c r="G118" s="62" t="s">
        <v>6</v>
      </c>
      <c r="H118" s="34" t="s">
        <v>6</v>
      </c>
      <c r="I118" s="34" t="s">
        <v>6</v>
      </c>
      <c r="J118" s="34">
        <v>18</v>
      </c>
      <c r="K118" s="34" t="s">
        <v>6</v>
      </c>
      <c r="L118" s="34" t="s">
        <v>6</v>
      </c>
      <c r="M118" s="34" t="s">
        <v>6</v>
      </c>
      <c r="N118" s="75" t="s">
        <v>6</v>
      </c>
      <c r="O118" s="75" t="s">
        <v>6</v>
      </c>
      <c r="P118" s="75" t="s">
        <v>6</v>
      </c>
      <c r="Q118" s="75" t="s">
        <v>6</v>
      </c>
      <c r="R118" s="75" t="s">
        <v>6</v>
      </c>
      <c r="S118" s="75" t="s">
        <v>6</v>
      </c>
      <c r="T118" s="75" t="s">
        <v>6</v>
      </c>
      <c r="U118" s="75" t="s">
        <v>6</v>
      </c>
      <c r="V118" s="81">
        <f>J118</f>
        <v>18</v>
      </c>
    </row>
    <row r="119" spans="1:22" ht="31.5" x14ac:dyDescent="0.25">
      <c r="A119" s="127"/>
      <c r="B119" s="139"/>
      <c r="C119" s="129"/>
      <c r="D119" s="48" t="s">
        <v>168</v>
      </c>
      <c r="E119" s="62" t="s">
        <v>82</v>
      </c>
      <c r="F119" s="62" t="s">
        <v>6</v>
      </c>
      <c r="G119" s="62" t="s">
        <v>6</v>
      </c>
      <c r="H119" s="62" t="s">
        <v>6</v>
      </c>
      <c r="I119" s="62" t="s">
        <v>6</v>
      </c>
      <c r="J119" s="62" t="s">
        <v>6</v>
      </c>
      <c r="K119" s="62" t="s">
        <v>6</v>
      </c>
      <c r="L119" s="34">
        <v>5</v>
      </c>
      <c r="M119" s="34" t="s">
        <v>6</v>
      </c>
      <c r="N119" s="75">
        <v>7</v>
      </c>
      <c r="O119" s="75" t="s">
        <v>6</v>
      </c>
      <c r="P119" s="75">
        <v>4</v>
      </c>
      <c r="Q119" s="75" t="s">
        <v>6</v>
      </c>
      <c r="R119" s="75">
        <v>4</v>
      </c>
      <c r="S119" s="75" t="s">
        <v>6</v>
      </c>
      <c r="T119" s="75">
        <v>4</v>
      </c>
      <c r="U119" s="75" t="s">
        <v>6</v>
      </c>
      <c r="V119" s="81">
        <f>L119+N119+P119+R119+T119</f>
        <v>24</v>
      </c>
    </row>
    <row r="120" spans="1:22" ht="84" customHeight="1" x14ac:dyDescent="0.25">
      <c r="A120" s="58">
        <v>62</v>
      </c>
      <c r="B120" s="51" t="s">
        <v>123</v>
      </c>
      <c r="C120" s="63" t="s">
        <v>155</v>
      </c>
      <c r="D120" s="48" t="s">
        <v>124</v>
      </c>
      <c r="E120" s="62" t="s">
        <v>82</v>
      </c>
      <c r="F120" s="62" t="s">
        <v>6</v>
      </c>
      <c r="G120" s="62" t="s">
        <v>6</v>
      </c>
      <c r="H120" s="62" t="s">
        <v>6</v>
      </c>
      <c r="I120" s="62" t="s">
        <v>6</v>
      </c>
      <c r="J120" s="34">
        <v>26</v>
      </c>
      <c r="K120" s="34" t="s">
        <v>6</v>
      </c>
      <c r="L120" s="62" t="s">
        <v>6</v>
      </c>
      <c r="M120" s="62" t="s">
        <v>6</v>
      </c>
      <c r="N120" s="76" t="s">
        <v>6</v>
      </c>
      <c r="O120" s="76" t="s">
        <v>6</v>
      </c>
      <c r="P120" s="76" t="s">
        <v>6</v>
      </c>
      <c r="Q120" s="76" t="s">
        <v>6</v>
      </c>
      <c r="R120" s="76" t="s">
        <v>6</v>
      </c>
      <c r="S120" s="76" t="s">
        <v>6</v>
      </c>
      <c r="T120" s="76" t="s">
        <v>6</v>
      </c>
      <c r="U120" s="76" t="s">
        <v>6</v>
      </c>
      <c r="V120" s="81">
        <f>J120</f>
        <v>26</v>
      </c>
    </row>
    <row r="121" spans="1:22" ht="126" x14ac:dyDescent="0.25">
      <c r="A121" s="58">
        <v>63</v>
      </c>
      <c r="B121" s="89" t="s">
        <v>216</v>
      </c>
      <c r="C121" s="63" t="s">
        <v>155</v>
      </c>
      <c r="D121" s="88" t="s">
        <v>215</v>
      </c>
      <c r="E121" s="62" t="s">
        <v>8</v>
      </c>
      <c r="F121" s="62" t="s">
        <v>6</v>
      </c>
      <c r="G121" s="62" t="s">
        <v>6</v>
      </c>
      <c r="H121" s="62" t="s">
        <v>6</v>
      </c>
      <c r="I121" s="62" t="s">
        <v>6</v>
      </c>
      <c r="J121" s="62" t="s">
        <v>6</v>
      </c>
      <c r="K121" s="62" t="s">
        <v>6</v>
      </c>
      <c r="L121" s="62" t="s">
        <v>6</v>
      </c>
      <c r="M121" s="62" t="s">
        <v>6</v>
      </c>
      <c r="N121" s="75">
        <v>9</v>
      </c>
      <c r="O121" s="76" t="s">
        <v>6</v>
      </c>
      <c r="P121" s="75">
        <v>9</v>
      </c>
      <c r="Q121" s="76" t="s">
        <v>6</v>
      </c>
      <c r="R121" s="75">
        <v>14</v>
      </c>
      <c r="S121" s="76" t="s">
        <v>6</v>
      </c>
      <c r="T121" s="76" t="s">
        <v>6</v>
      </c>
      <c r="U121" s="76" t="s">
        <v>6</v>
      </c>
      <c r="V121" s="81">
        <f>N121+P121+R121</f>
        <v>32</v>
      </c>
    </row>
    <row r="122" spans="1:22" ht="173.25" customHeight="1" x14ac:dyDescent="0.25">
      <c r="A122" s="126">
        <v>64</v>
      </c>
      <c r="B122" s="130" t="s">
        <v>207</v>
      </c>
      <c r="C122" s="128" t="s">
        <v>155</v>
      </c>
      <c r="D122" s="78" t="s">
        <v>178</v>
      </c>
      <c r="E122" s="62" t="s">
        <v>8</v>
      </c>
      <c r="F122" s="62" t="s">
        <v>6</v>
      </c>
      <c r="G122" s="62" t="s">
        <v>6</v>
      </c>
      <c r="H122" s="62" t="s">
        <v>6</v>
      </c>
      <c r="I122" s="62" t="s">
        <v>6</v>
      </c>
      <c r="J122" s="62" t="s">
        <v>6</v>
      </c>
      <c r="K122" s="62" t="s">
        <v>6</v>
      </c>
      <c r="L122" s="62" t="s">
        <v>6</v>
      </c>
      <c r="M122" s="62" t="s">
        <v>6</v>
      </c>
      <c r="N122" s="75">
        <v>9</v>
      </c>
      <c r="O122" s="76" t="s">
        <v>6</v>
      </c>
      <c r="P122" s="75">
        <v>9</v>
      </c>
      <c r="Q122" s="76" t="s">
        <v>6</v>
      </c>
      <c r="R122" s="75">
        <v>14</v>
      </c>
      <c r="S122" s="76" t="s">
        <v>6</v>
      </c>
      <c r="T122" s="76" t="s">
        <v>6</v>
      </c>
      <c r="U122" s="76" t="s">
        <v>6</v>
      </c>
      <c r="V122" s="77">
        <f>N122+P122+R122</f>
        <v>32</v>
      </c>
    </row>
    <row r="123" spans="1:22" ht="141.75" x14ac:dyDescent="0.25">
      <c r="A123" s="132"/>
      <c r="B123" s="131"/>
      <c r="C123" s="158"/>
      <c r="D123" s="78" t="s">
        <v>177</v>
      </c>
      <c r="E123" s="62" t="s">
        <v>8</v>
      </c>
      <c r="F123" s="62" t="s">
        <v>6</v>
      </c>
      <c r="G123" s="62" t="s">
        <v>6</v>
      </c>
      <c r="H123" s="62" t="s">
        <v>6</v>
      </c>
      <c r="I123" s="62" t="s">
        <v>6</v>
      </c>
      <c r="J123" s="62" t="s">
        <v>6</v>
      </c>
      <c r="K123" s="62" t="s">
        <v>6</v>
      </c>
      <c r="L123" s="62" t="s">
        <v>6</v>
      </c>
      <c r="M123" s="62" t="s">
        <v>6</v>
      </c>
      <c r="N123" s="75">
        <v>9</v>
      </c>
      <c r="O123" s="76" t="s">
        <v>6</v>
      </c>
      <c r="P123" s="75">
        <v>9</v>
      </c>
      <c r="Q123" s="76" t="s">
        <v>6</v>
      </c>
      <c r="R123" s="75">
        <v>14</v>
      </c>
      <c r="S123" s="76" t="s">
        <v>6</v>
      </c>
      <c r="T123" s="76" t="s">
        <v>6</v>
      </c>
      <c r="U123" s="76" t="s">
        <v>6</v>
      </c>
      <c r="V123" s="77">
        <f>N123+P123+R123</f>
        <v>32</v>
      </c>
    </row>
    <row r="124" spans="1:22" ht="47.25" x14ac:dyDescent="0.25">
      <c r="A124" s="132"/>
      <c r="B124" s="131"/>
      <c r="C124" s="158"/>
      <c r="D124" s="78" t="s">
        <v>179</v>
      </c>
      <c r="E124" s="62" t="s">
        <v>15</v>
      </c>
      <c r="F124" s="62" t="s">
        <v>6</v>
      </c>
      <c r="G124" s="62" t="s">
        <v>6</v>
      </c>
      <c r="H124" s="62" t="s">
        <v>6</v>
      </c>
      <c r="I124" s="62" t="s">
        <v>6</v>
      </c>
      <c r="J124" s="62" t="s">
        <v>6</v>
      </c>
      <c r="K124" s="62" t="s">
        <v>6</v>
      </c>
      <c r="L124" s="62" t="s">
        <v>6</v>
      </c>
      <c r="M124" s="62" t="s">
        <v>6</v>
      </c>
      <c r="N124" s="75">
        <v>1</v>
      </c>
      <c r="O124" s="76" t="s">
        <v>6</v>
      </c>
      <c r="P124" s="75" t="s">
        <v>6</v>
      </c>
      <c r="Q124" s="76" t="s">
        <v>6</v>
      </c>
      <c r="R124" s="76" t="s">
        <v>6</v>
      </c>
      <c r="S124" s="76" t="s">
        <v>6</v>
      </c>
      <c r="T124" s="76" t="s">
        <v>6</v>
      </c>
      <c r="U124" s="76" t="s">
        <v>6</v>
      </c>
      <c r="V124" s="77">
        <f>N124</f>
        <v>1</v>
      </c>
    </row>
    <row r="125" spans="1:22" ht="204.75" x14ac:dyDescent="0.25">
      <c r="A125" s="132"/>
      <c r="B125" s="131"/>
      <c r="C125" s="158"/>
      <c r="D125" s="102" t="s">
        <v>180</v>
      </c>
      <c r="E125" s="72" t="s">
        <v>8</v>
      </c>
      <c r="F125" s="72" t="s">
        <v>6</v>
      </c>
      <c r="G125" s="72" t="s">
        <v>6</v>
      </c>
      <c r="H125" s="72" t="s">
        <v>6</v>
      </c>
      <c r="I125" s="72" t="s">
        <v>6</v>
      </c>
      <c r="J125" s="72" t="s">
        <v>6</v>
      </c>
      <c r="K125" s="72" t="s">
        <v>6</v>
      </c>
      <c r="L125" s="72" t="s">
        <v>6</v>
      </c>
      <c r="M125" s="72" t="s">
        <v>6</v>
      </c>
      <c r="N125" s="103">
        <v>29</v>
      </c>
      <c r="O125" s="104" t="s">
        <v>6</v>
      </c>
      <c r="P125" s="103">
        <v>25</v>
      </c>
      <c r="Q125" s="104" t="s">
        <v>6</v>
      </c>
      <c r="R125" s="103">
        <v>68</v>
      </c>
      <c r="S125" s="104" t="s">
        <v>6</v>
      </c>
      <c r="T125" s="104" t="s">
        <v>6</v>
      </c>
      <c r="U125" s="104" t="s">
        <v>6</v>
      </c>
      <c r="V125" s="105">
        <f>N125+P125+R125</f>
        <v>122</v>
      </c>
    </row>
    <row r="126" spans="1:22" s="112" customFormat="1" ht="252" x14ac:dyDescent="0.25">
      <c r="A126" s="97">
        <v>65</v>
      </c>
      <c r="B126" s="106" t="s">
        <v>223</v>
      </c>
      <c r="C126" s="107" t="s">
        <v>155</v>
      </c>
      <c r="D126" s="108" t="s">
        <v>224</v>
      </c>
      <c r="E126" s="109" t="s">
        <v>82</v>
      </c>
      <c r="F126" s="109" t="s">
        <v>6</v>
      </c>
      <c r="G126" s="109" t="s">
        <v>6</v>
      </c>
      <c r="H126" s="109" t="s">
        <v>6</v>
      </c>
      <c r="I126" s="109" t="s">
        <v>6</v>
      </c>
      <c r="J126" s="109" t="s">
        <v>6</v>
      </c>
      <c r="K126" s="109" t="s">
        <v>6</v>
      </c>
      <c r="L126" s="109" t="s">
        <v>6</v>
      </c>
      <c r="M126" s="109" t="s">
        <v>6</v>
      </c>
      <c r="N126" s="110">
        <v>8</v>
      </c>
      <c r="O126" s="109" t="s">
        <v>6</v>
      </c>
      <c r="P126" s="109" t="s">
        <v>6</v>
      </c>
      <c r="Q126" s="109" t="s">
        <v>6</v>
      </c>
      <c r="R126" s="109" t="s">
        <v>6</v>
      </c>
      <c r="S126" s="109" t="s">
        <v>6</v>
      </c>
      <c r="T126" s="109" t="s">
        <v>6</v>
      </c>
      <c r="U126" s="109" t="s">
        <v>6</v>
      </c>
      <c r="V126" s="111">
        <f>N126</f>
        <v>8</v>
      </c>
    </row>
    <row r="127" spans="1:22" s="112" customFormat="1" ht="47.25" x14ac:dyDescent="0.25">
      <c r="A127" s="123">
        <v>66</v>
      </c>
      <c r="B127" s="120" t="s">
        <v>231</v>
      </c>
      <c r="C127" s="117" t="s">
        <v>155</v>
      </c>
      <c r="D127" s="113" t="s">
        <v>225</v>
      </c>
      <c r="E127" s="109" t="s">
        <v>226</v>
      </c>
      <c r="F127" s="109" t="s">
        <v>6</v>
      </c>
      <c r="G127" s="109" t="s">
        <v>6</v>
      </c>
      <c r="H127" s="109" t="s">
        <v>6</v>
      </c>
      <c r="I127" s="109" t="s">
        <v>6</v>
      </c>
      <c r="J127" s="109" t="s">
        <v>6</v>
      </c>
      <c r="K127" s="109" t="s">
        <v>6</v>
      </c>
      <c r="L127" s="109" t="s">
        <v>6</v>
      </c>
      <c r="M127" s="109" t="s">
        <v>6</v>
      </c>
      <c r="N127" s="114">
        <v>11470</v>
      </c>
      <c r="O127" s="109" t="s">
        <v>6</v>
      </c>
      <c r="P127" s="114">
        <v>400</v>
      </c>
      <c r="Q127" s="109" t="s">
        <v>6</v>
      </c>
      <c r="R127" s="109" t="s">
        <v>6</v>
      </c>
      <c r="S127" s="109" t="s">
        <v>6</v>
      </c>
      <c r="T127" s="109" t="s">
        <v>6</v>
      </c>
      <c r="U127" s="109" t="s">
        <v>6</v>
      </c>
      <c r="V127" s="114">
        <f>N127+P127</f>
        <v>11870</v>
      </c>
    </row>
    <row r="128" spans="1:22" s="112" customFormat="1" ht="94.5" x14ac:dyDescent="0.25">
      <c r="A128" s="124"/>
      <c r="B128" s="121"/>
      <c r="C128" s="118"/>
      <c r="D128" s="113" t="s">
        <v>227</v>
      </c>
      <c r="E128" s="109" t="s">
        <v>9</v>
      </c>
      <c r="F128" s="109" t="s">
        <v>6</v>
      </c>
      <c r="G128" s="109" t="s">
        <v>6</v>
      </c>
      <c r="H128" s="109" t="s">
        <v>6</v>
      </c>
      <c r="I128" s="109" t="s">
        <v>6</v>
      </c>
      <c r="J128" s="109" t="s">
        <v>6</v>
      </c>
      <c r="K128" s="109" t="s">
        <v>6</v>
      </c>
      <c r="L128" s="109" t="s">
        <v>6</v>
      </c>
      <c r="M128" s="109" t="s">
        <v>6</v>
      </c>
      <c r="N128" s="109" t="s">
        <v>6</v>
      </c>
      <c r="O128" s="109" t="s">
        <v>6</v>
      </c>
      <c r="P128" s="110">
        <v>358</v>
      </c>
      <c r="Q128" s="109" t="s">
        <v>6</v>
      </c>
      <c r="R128" s="109" t="s">
        <v>6</v>
      </c>
      <c r="S128" s="109" t="s">
        <v>6</v>
      </c>
      <c r="T128" s="109" t="s">
        <v>6</v>
      </c>
      <c r="U128" s="109" t="s">
        <v>6</v>
      </c>
      <c r="V128" s="111">
        <f>P128</f>
        <v>358</v>
      </c>
    </row>
    <row r="129" spans="1:22" s="112" customFormat="1" ht="78.75" x14ac:dyDescent="0.25">
      <c r="A129" s="124"/>
      <c r="B129" s="121"/>
      <c r="C129" s="118"/>
      <c r="D129" s="113" t="s">
        <v>228</v>
      </c>
      <c r="E129" s="109" t="s">
        <v>9</v>
      </c>
      <c r="F129" s="109" t="s">
        <v>6</v>
      </c>
      <c r="G129" s="109" t="s">
        <v>6</v>
      </c>
      <c r="H129" s="109" t="s">
        <v>6</v>
      </c>
      <c r="I129" s="109" t="s">
        <v>6</v>
      </c>
      <c r="J129" s="109" t="s">
        <v>6</v>
      </c>
      <c r="K129" s="109" t="s">
        <v>6</v>
      </c>
      <c r="L129" s="109" t="s">
        <v>6</v>
      </c>
      <c r="M129" s="109" t="s">
        <v>6</v>
      </c>
      <c r="N129" s="109" t="s">
        <v>6</v>
      </c>
      <c r="O129" s="109" t="s">
        <v>6</v>
      </c>
      <c r="P129" s="110">
        <v>875</v>
      </c>
      <c r="Q129" s="109" t="s">
        <v>6</v>
      </c>
      <c r="R129" s="109" t="s">
        <v>6</v>
      </c>
      <c r="S129" s="109" t="s">
        <v>6</v>
      </c>
      <c r="T129" s="109" t="s">
        <v>6</v>
      </c>
      <c r="U129" s="109" t="s">
        <v>6</v>
      </c>
      <c r="V129" s="111">
        <f>P129</f>
        <v>875</v>
      </c>
    </row>
    <row r="130" spans="1:22" s="112" customFormat="1" ht="78.75" x14ac:dyDescent="0.25">
      <c r="A130" s="125"/>
      <c r="B130" s="122"/>
      <c r="C130" s="119"/>
      <c r="D130" s="113" t="s">
        <v>229</v>
      </c>
      <c r="E130" s="109" t="s">
        <v>230</v>
      </c>
      <c r="F130" s="109" t="s">
        <v>6</v>
      </c>
      <c r="G130" s="109" t="s">
        <v>6</v>
      </c>
      <c r="H130" s="109" t="s">
        <v>6</v>
      </c>
      <c r="I130" s="109" t="s">
        <v>6</v>
      </c>
      <c r="J130" s="109" t="s">
        <v>6</v>
      </c>
      <c r="K130" s="109" t="s">
        <v>6</v>
      </c>
      <c r="L130" s="109" t="s">
        <v>6</v>
      </c>
      <c r="M130" s="109" t="s">
        <v>6</v>
      </c>
      <c r="N130" s="109" t="s">
        <v>6</v>
      </c>
      <c r="O130" s="109" t="s">
        <v>6</v>
      </c>
      <c r="P130" s="114">
        <v>13298</v>
      </c>
      <c r="Q130" s="109" t="s">
        <v>6</v>
      </c>
      <c r="R130" s="109" t="s">
        <v>6</v>
      </c>
      <c r="S130" s="109" t="s">
        <v>6</v>
      </c>
      <c r="T130" s="109" t="s">
        <v>6</v>
      </c>
      <c r="U130" s="109" t="s">
        <v>6</v>
      </c>
      <c r="V130" s="114">
        <f>P130</f>
        <v>13298</v>
      </c>
    </row>
    <row r="131" spans="1:22" s="112" customFormat="1" ht="126" x14ac:dyDescent="0.25">
      <c r="A131" s="97">
        <v>67</v>
      </c>
      <c r="B131" s="106" t="s">
        <v>232</v>
      </c>
      <c r="C131" s="107" t="s">
        <v>155</v>
      </c>
      <c r="D131" s="108" t="s">
        <v>233</v>
      </c>
      <c r="E131" s="109" t="s">
        <v>9</v>
      </c>
      <c r="F131" s="109" t="s">
        <v>6</v>
      </c>
      <c r="G131" s="109" t="s">
        <v>6</v>
      </c>
      <c r="H131" s="109" t="s">
        <v>6</v>
      </c>
      <c r="I131" s="109" t="s">
        <v>6</v>
      </c>
      <c r="J131" s="109" t="s">
        <v>6</v>
      </c>
      <c r="K131" s="109" t="s">
        <v>6</v>
      </c>
      <c r="L131" s="109" t="s">
        <v>6</v>
      </c>
      <c r="M131" s="109" t="s">
        <v>6</v>
      </c>
      <c r="N131" s="115">
        <v>1.5</v>
      </c>
      <c r="O131" s="109" t="s">
        <v>6</v>
      </c>
      <c r="P131" s="115">
        <v>1.5</v>
      </c>
      <c r="Q131" s="109" t="s">
        <v>6</v>
      </c>
      <c r="R131" s="109" t="s">
        <v>6</v>
      </c>
      <c r="S131" s="109" t="s">
        <v>6</v>
      </c>
      <c r="T131" s="109" t="s">
        <v>6</v>
      </c>
      <c r="U131" s="109" t="s">
        <v>6</v>
      </c>
      <c r="V131" s="115">
        <f>P131</f>
        <v>1.5</v>
      </c>
    </row>
    <row r="132" spans="1:22" s="29" customFormat="1" ht="82.5" customHeight="1" x14ac:dyDescent="0.3">
      <c r="A132" s="45"/>
      <c r="B132" s="168" t="s">
        <v>212</v>
      </c>
      <c r="C132" s="168"/>
      <c r="D132" s="168"/>
      <c r="E132" s="43"/>
      <c r="F132" s="43"/>
      <c r="G132" s="43"/>
      <c r="H132" s="44"/>
      <c r="I132" s="44"/>
      <c r="J132" s="44"/>
      <c r="K132" s="44"/>
      <c r="M132" s="38"/>
      <c r="N132" s="32"/>
      <c r="O132" s="32"/>
      <c r="P132" s="172" t="s">
        <v>213</v>
      </c>
      <c r="Q132" s="172"/>
      <c r="R132" s="172"/>
      <c r="S132" s="172"/>
      <c r="T132" s="172"/>
      <c r="U132" s="172"/>
      <c r="V132" s="172"/>
    </row>
    <row r="133" spans="1:22" ht="18.75" x14ac:dyDescent="0.3">
      <c r="A133" s="31" t="s">
        <v>89</v>
      </c>
      <c r="B133" s="160" t="s">
        <v>164</v>
      </c>
      <c r="C133" s="160"/>
      <c r="D133" s="160"/>
      <c r="E133" s="160"/>
      <c r="F133" s="31"/>
      <c r="G133" s="31"/>
      <c r="H133" s="29"/>
      <c r="I133" s="29"/>
      <c r="J133" s="30"/>
      <c r="K133" s="29"/>
    </row>
  </sheetData>
  <mergeCells count="75">
    <mergeCell ref="C122:C125"/>
    <mergeCell ref="N1:V1"/>
    <mergeCell ref="B133:E133"/>
    <mergeCell ref="B83:B85"/>
    <mergeCell ref="B106:V106"/>
    <mergeCell ref="B88:V88"/>
    <mergeCell ref="B78:V78"/>
    <mergeCell ref="B91:B93"/>
    <mergeCell ref="C114:C115"/>
    <mergeCell ref="B114:B115"/>
    <mergeCell ref="B132:D132"/>
    <mergeCell ref="C83:C85"/>
    <mergeCell ref="C94:C98"/>
    <mergeCell ref="B94:B98"/>
    <mergeCell ref="P132:V132"/>
    <mergeCell ref="C118:C119"/>
    <mergeCell ref="A3:V3"/>
    <mergeCell ref="A4:V4"/>
    <mergeCell ref="A5:V5"/>
    <mergeCell ref="H7:I7"/>
    <mergeCell ref="L7:M7"/>
    <mergeCell ref="J7:K7"/>
    <mergeCell ref="N7:O7"/>
    <mergeCell ref="T7:U7"/>
    <mergeCell ref="C11:C12"/>
    <mergeCell ref="B11:B12"/>
    <mergeCell ref="C7:C8"/>
    <mergeCell ref="B7:B8"/>
    <mergeCell ref="B99:B105"/>
    <mergeCell ref="B10:V10"/>
    <mergeCell ref="C13:C14"/>
    <mergeCell ref="P7:Q7"/>
    <mergeCell ref="R7:S7"/>
    <mergeCell ref="B67:B69"/>
    <mergeCell ref="B21:V21"/>
    <mergeCell ref="C39:C46"/>
    <mergeCell ref="B39:B46"/>
    <mergeCell ref="A39:A46"/>
    <mergeCell ref="B13:B14"/>
    <mergeCell ref="C33:C35"/>
    <mergeCell ref="B33:B35"/>
    <mergeCell ref="A33:A35"/>
    <mergeCell ref="A108:A110"/>
    <mergeCell ref="A94:A98"/>
    <mergeCell ref="C99:C105"/>
    <mergeCell ref="A99:A105"/>
    <mergeCell ref="A83:A85"/>
    <mergeCell ref="B47:B63"/>
    <mergeCell ref="C47:C63"/>
    <mergeCell ref="A47:A63"/>
    <mergeCell ref="C91:C93"/>
    <mergeCell ref="C67:C69"/>
    <mergeCell ref="A118:A119"/>
    <mergeCell ref="A114:A115"/>
    <mergeCell ref="A91:A93"/>
    <mergeCell ref="A7:A8"/>
    <mergeCell ref="A67:A69"/>
    <mergeCell ref="A11:A12"/>
    <mergeCell ref="A13:A14"/>
    <mergeCell ref="C127:C130"/>
    <mergeCell ref="B127:B130"/>
    <mergeCell ref="A127:A130"/>
    <mergeCell ref="V7:V8"/>
    <mergeCell ref="D7:D8"/>
    <mergeCell ref="E7:E8"/>
    <mergeCell ref="F7:F8"/>
    <mergeCell ref="G7:G8"/>
    <mergeCell ref="B122:B125"/>
    <mergeCell ref="A122:A125"/>
    <mergeCell ref="C75:C77"/>
    <mergeCell ref="B75:B77"/>
    <mergeCell ref="A75:A77"/>
    <mergeCell ref="C108:C110"/>
    <mergeCell ref="B108:B110"/>
    <mergeCell ref="B118:B119"/>
  </mergeCells>
  <phoneticPr fontId="10" type="noConversion"/>
  <pageMargins left="0.39370078740157483" right="0.39370078740157483" top="1.299212598425197" bottom="0.51181102362204722" header="0.31496062992125984" footer="0.31496062992125984"/>
  <pageSetup paperSize="9" scale="42" fitToHeight="0" orientation="landscape" r:id="rId1"/>
  <headerFooter alignWithMargins="0">
    <oddHeader>&amp;C&amp;P</oddHeader>
  </headerFooter>
  <rowBreaks count="7" manualBreakCount="7">
    <brk id="18" max="19" man="1"/>
    <brk id="77" max="17" man="1"/>
    <brk id="87" max="17" man="1"/>
    <brk id="95" max="17" man="1"/>
    <brk id="102" max="17" man="1"/>
    <brk id="109" max="19" man="1"/>
    <brk id="117" max="1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2025-03-11T06:53:36Z</dcterms:modified>
</cp:coreProperties>
</file>