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9585" yWindow="1620" windowWidth="18720" windowHeight="13500"/>
  </bookViews>
  <sheets>
    <sheet name="Расходы" sheetId="3" r:id="rId1"/>
  </sheets>
  <definedNames>
    <definedName name="_xlnm._FilterDatabase" localSheetId="0" hidden="1">Расходы!$A$3:$J$143</definedName>
  </definedNames>
  <calcPr calcId="144525"/>
</workbook>
</file>

<file path=xl/calcChain.xml><?xml version="1.0" encoding="utf-8"?>
<calcChain xmlns="http://schemas.openxmlformats.org/spreadsheetml/2006/main">
  <c r="L58" i="3" l="1"/>
  <c r="M59" i="3" l="1"/>
  <c r="N59" i="3"/>
  <c r="G63" i="3" l="1"/>
  <c r="N60" i="3"/>
  <c r="L59" i="3"/>
  <c r="M64" i="3"/>
  <c r="N64" i="3"/>
  <c r="K105" i="3"/>
  <c r="K19" i="3"/>
  <c r="K17" i="3" s="1"/>
  <c r="N35" i="3" l="1"/>
  <c r="N29" i="3"/>
  <c r="N28" i="3"/>
  <c r="M45" i="3"/>
  <c r="N45" i="3"/>
  <c r="N40" i="3"/>
  <c r="N30" i="3"/>
  <c r="N18" i="3" l="1"/>
  <c r="N16" i="3" s="1"/>
  <c r="N15" i="3"/>
  <c r="N12" i="3"/>
  <c r="N140" i="3" s="1"/>
  <c r="N26" i="3"/>
  <c r="N25" i="3" s="1"/>
  <c r="M23" i="3"/>
  <c r="M22" i="3" s="1"/>
  <c r="N23" i="3"/>
  <c r="N22" i="3" s="1"/>
  <c r="L135" i="3"/>
  <c r="M135" i="3"/>
  <c r="N135" i="3"/>
  <c r="N134" i="3" s="1"/>
  <c r="N133" i="3" s="1"/>
  <c r="N57" i="3" s="1"/>
  <c r="K135" i="3"/>
  <c r="L109" i="3"/>
  <c r="M109" i="3"/>
  <c r="M107" i="3" s="1"/>
  <c r="N109" i="3"/>
  <c r="N107" i="3" s="1"/>
  <c r="N139" i="3" l="1"/>
  <c r="N138" i="3" s="1"/>
  <c r="N54" i="3"/>
  <c r="N108" i="3"/>
  <c r="M54" i="3"/>
  <c r="M108" i="3"/>
  <c r="N11" i="3"/>
  <c r="G21" i="3"/>
  <c r="G27" i="3"/>
  <c r="G31" i="3"/>
  <c r="G32" i="3"/>
  <c r="G33" i="3"/>
  <c r="G34" i="3"/>
  <c r="G36" i="3"/>
  <c r="G37" i="3"/>
  <c r="G38" i="3"/>
  <c r="G39" i="3"/>
  <c r="G41" i="3"/>
  <c r="G42" i="3"/>
  <c r="G43" i="3"/>
  <c r="G44" i="3"/>
  <c r="G46" i="3"/>
  <c r="G47" i="3"/>
  <c r="G48" i="3"/>
  <c r="G49" i="3"/>
  <c r="G65" i="3"/>
  <c r="G75" i="3"/>
  <c r="G76" i="3"/>
  <c r="G77" i="3"/>
  <c r="G81" i="3"/>
  <c r="G86" i="3"/>
  <c r="G88" i="3"/>
  <c r="G91" i="3"/>
  <c r="G94" i="3"/>
  <c r="G99" i="3"/>
  <c r="G100" i="3"/>
  <c r="G104" i="3"/>
  <c r="G106" i="3"/>
  <c r="G112" i="3"/>
  <c r="G116" i="3"/>
  <c r="G121" i="3"/>
  <c r="G131" i="3"/>
  <c r="G132" i="3"/>
  <c r="G136" i="3"/>
  <c r="G137" i="3"/>
  <c r="N14" i="3" l="1"/>
  <c r="N13" i="3" s="1"/>
  <c r="N10" i="3"/>
  <c r="L45" i="3"/>
  <c r="M29" i="3"/>
  <c r="J19" i="3" l="1"/>
  <c r="G19" i="3" s="1"/>
  <c r="J17" i="3" l="1"/>
  <c r="G17" i="3" s="1"/>
  <c r="M35" i="3"/>
  <c r="M28" i="3" l="1"/>
  <c r="M40" i="3"/>
  <c r="M30" i="3"/>
  <c r="K18" i="3"/>
  <c r="L18" i="3"/>
  <c r="L16" i="3" s="1"/>
  <c r="M18" i="3"/>
  <c r="M16" i="3" s="1"/>
  <c r="K16" i="3" l="1"/>
  <c r="J110" i="3"/>
  <c r="G110" i="3" s="1"/>
  <c r="K26" i="3" l="1"/>
  <c r="L26" i="3"/>
  <c r="M26" i="3"/>
  <c r="M25" i="3" s="1"/>
  <c r="M134" i="3" l="1"/>
  <c r="M133" i="3" s="1"/>
  <c r="M57" i="3" s="1"/>
  <c r="M11" i="3" s="1"/>
  <c r="J135" i="3"/>
  <c r="J134" i="3" s="1"/>
  <c r="J133" i="3" s="1"/>
  <c r="J60" i="3" l="1"/>
  <c r="M139" i="3" l="1"/>
  <c r="M60" i="3"/>
  <c r="M15" i="3"/>
  <c r="M12" i="3"/>
  <c r="M10" i="3" s="1"/>
  <c r="M14" i="3"/>
  <c r="M13" i="3" s="1"/>
  <c r="M140" i="3" l="1"/>
  <c r="M138" i="3" s="1"/>
  <c r="I20" i="3"/>
  <c r="G20" i="3" s="1"/>
  <c r="I18" i="3" l="1"/>
  <c r="I16" i="3" s="1"/>
  <c r="I60" i="3"/>
  <c r="I102" i="3" l="1"/>
  <c r="L105" i="3"/>
  <c r="J105" i="3"/>
  <c r="L103" i="3"/>
  <c r="L102" i="3" s="1"/>
  <c r="K103" i="3"/>
  <c r="K25" i="3"/>
  <c r="J25" i="3"/>
  <c r="G103" i="3" l="1"/>
  <c r="G105" i="3"/>
  <c r="K102" i="3"/>
  <c r="J102" i="3"/>
  <c r="J111" i="3"/>
  <c r="J24" i="3"/>
  <c r="G24" i="3" s="1"/>
  <c r="L134" i="3" l="1"/>
  <c r="L130" i="3"/>
  <c r="L123" i="3" s="1"/>
  <c r="L120" i="3"/>
  <c r="L119" i="3" s="1"/>
  <c r="L118" i="3"/>
  <c r="L115" i="3"/>
  <c r="L108" i="3" s="1"/>
  <c r="L101" i="3"/>
  <c r="L97" i="3"/>
  <c r="L89" i="3"/>
  <c r="L87" i="3"/>
  <c r="L80" i="3"/>
  <c r="L74" i="3"/>
  <c r="L68" i="3" s="1"/>
  <c r="L64" i="3"/>
  <c r="L55" i="3"/>
  <c r="L40" i="3"/>
  <c r="L35" i="3"/>
  <c r="L29" i="3" s="1"/>
  <c r="L30" i="3"/>
  <c r="L28" i="3"/>
  <c r="L25" i="3"/>
  <c r="L23" i="3"/>
  <c r="L22" i="3" s="1"/>
  <c r="L50" i="3" l="1"/>
  <c r="L12" i="3"/>
  <c r="L140" i="3" s="1"/>
  <c r="L107" i="3"/>
  <c r="L79" i="3"/>
  <c r="L15" i="3"/>
  <c r="L133" i="3"/>
  <c r="L122" i="3"/>
  <c r="L54" i="3"/>
  <c r="L53" i="3"/>
  <c r="L78" i="3"/>
  <c r="L67" i="3"/>
  <c r="I135" i="3"/>
  <c r="L139" i="3" l="1"/>
  <c r="L138" i="3" s="1"/>
  <c r="L57" i="3"/>
  <c r="L56" i="3"/>
  <c r="L52" i="3"/>
  <c r="L51" i="3"/>
  <c r="H89" i="3"/>
  <c r="H18" i="3"/>
  <c r="H16" i="3" l="1"/>
  <c r="L11" i="3"/>
  <c r="H23" i="3"/>
  <c r="J23" i="3"/>
  <c r="K23" i="3"/>
  <c r="I23" i="3"/>
  <c r="I22" i="3" s="1"/>
  <c r="H111" i="3"/>
  <c r="G111" i="3" s="1"/>
  <c r="K22" i="3" l="1"/>
  <c r="G23" i="3"/>
  <c r="H22" i="3"/>
  <c r="J22" i="3"/>
  <c r="L14" i="3"/>
  <c r="L10" i="3"/>
  <c r="H135" i="3"/>
  <c r="G135" i="3" s="1"/>
  <c r="G22" i="3" l="1"/>
  <c r="L13" i="3"/>
  <c r="K134" i="3"/>
  <c r="K130" i="3"/>
  <c r="K123" i="3" s="1"/>
  <c r="K120" i="3"/>
  <c r="K119" i="3" s="1"/>
  <c r="K118" i="3"/>
  <c r="K55" i="3" s="1"/>
  <c r="K115" i="3"/>
  <c r="K109" i="3"/>
  <c r="K101" i="3"/>
  <c r="K53" i="3" s="1"/>
  <c r="K97" i="3"/>
  <c r="K89" i="3"/>
  <c r="K87" i="3"/>
  <c r="K80" i="3"/>
  <c r="K74" i="3"/>
  <c r="K68" i="3" s="1"/>
  <c r="K64" i="3"/>
  <c r="K60" i="3"/>
  <c r="K45" i="3"/>
  <c r="K40" i="3"/>
  <c r="K35" i="3"/>
  <c r="K12" i="3" s="1"/>
  <c r="K30" i="3"/>
  <c r="K28" i="3"/>
  <c r="K67" i="3" l="1"/>
  <c r="K51" i="3" s="1"/>
  <c r="K122" i="3"/>
  <c r="K56" i="3" s="1"/>
  <c r="K133" i="3"/>
  <c r="K59" i="3"/>
  <c r="K58" i="3"/>
  <c r="K29" i="3"/>
  <c r="K107" i="3"/>
  <c r="K78" i="3"/>
  <c r="K52" i="3" s="1"/>
  <c r="K79" i="3"/>
  <c r="K50" i="3"/>
  <c r="K57" i="3" l="1"/>
  <c r="K139" i="3"/>
  <c r="K108" i="3"/>
  <c r="K54" i="3"/>
  <c r="K15" i="3"/>
  <c r="K140" i="3"/>
  <c r="J118" i="3"/>
  <c r="I118" i="3"/>
  <c r="H118" i="3"/>
  <c r="J120" i="3"/>
  <c r="I120" i="3"/>
  <c r="H120" i="3"/>
  <c r="G120" i="3" l="1"/>
  <c r="G118" i="3"/>
  <c r="K11" i="3"/>
  <c r="K14" i="3" s="1"/>
  <c r="K138" i="3"/>
  <c r="H134" i="3"/>
  <c r="H133" i="3" l="1"/>
  <c r="K10" i="3"/>
  <c r="K13" i="3"/>
  <c r="I134" i="3"/>
  <c r="G134" i="3" s="1"/>
  <c r="I133" i="3" l="1"/>
  <c r="G133" i="3" s="1"/>
  <c r="J18" i="3"/>
  <c r="G18" i="3" s="1"/>
  <c r="J57" i="3" l="1"/>
  <c r="J16" i="3"/>
  <c r="G16" i="3" s="1"/>
  <c r="I26" i="3"/>
  <c r="J26" i="3"/>
  <c r="H25" i="3"/>
  <c r="G26" i="3" l="1"/>
  <c r="I25" i="3"/>
  <c r="G25" i="3" s="1"/>
  <c r="I57" i="3"/>
  <c r="H57" i="3"/>
  <c r="G57" i="3" l="1"/>
  <c r="I97" i="3"/>
  <c r="J97" i="3"/>
  <c r="H97" i="3"/>
  <c r="I89" i="3"/>
  <c r="J89" i="3"/>
  <c r="I87" i="3"/>
  <c r="J87" i="3"/>
  <c r="H87" i="3"/>
  <c r="I80" i="3"/>
  <c r="J80" i="3"/>
  <c r="H80" i="3"/>
  <c r="I74" i="3"/>
  <c r="J74" i="3"/>
  <c r="H74" i="3"/>
  <c r="I64" i="3"/>
  <c r="J64" i="3"/>
  <c r="H64" i="3"/>
  <c r="G64" i="3" l="1"/>
  <c r="G80" i="3"/>
  <c r="G97" i="3"/>
  <c r="G74" i="3"/>
  <c r="G87" i="3"/>
  <c r="G89" i="3"/>
  <c r="J68" i="3"/>
  <c r="I68" i="3"/>
  <c r="H68" i="3"/>
  <c r="H79" i="3"/>
  <c r="J78" i="3"/>
  <c r="I67" i="3"/>
  <c r="J67" i="3"/>
  <c r="I78" i="3"/>
  <c r="H78" i="3"/>
  <c r="I79" i="3"/>
  <c r="J79" i="3"/>
  <c r="H67" i="3"/>
  <c r="G67" i="3" l="1"/>
  <c r="G78" i="3"/>
  <c r="G68" i="3"/>
  <c r="G79" i="3"/>
  <c r="I59" i="3"/>
  <c r="J59" i="3"/>
  <c r="H60" i="3"/>
  <c r="G60" i="3" s="1"/>
  <c r="I52" i="3"/>
  <c r="J52" i="3"/>
  <c r="I51" i="3"/>
  <c r="J51" i="3"/>
  <c r="H52" i="3"/>
  <c r="H51" i="3"/>
  <c r="G51" i="3" l="1"/>
  <c r="G52" i="3"/>
  <c r="J58" i="3"/>
  <c r="H58" i="3"/>
  <c r="H59" i="3"/>
  <c r="G59" i="3" s="1"/>
  <c r="I58" i="3"/>
  <c r="I130" i="3"/>
  <c r="J130" i="3"/>
  <c r="H130" i="3"/>
  <c r="G130" i="3" l="1"/>
  <c r="G58" i="3"/>
  <c r="J123" i="3"/>
  <c r="J50" i="3"/>
  <c r="I50" i="3"/>
  <c r="I122" i="3"/>
  <c r="H123" i="3"/>
  <c r="H50" i="3"/>
  <c r="J122" i="3"/>
  <c r="I123" i="3"/>
  <c r="H122" i="3"/>
  <c r="I101" i="3"/>
  <c r="J101" i="3"/>
  <c r="H101" i="3"/>
  <c r="G122" i="3" l="1"/>
  <c r="G123" i="3"/>
  <c r="G101" i="3"/>
  <c r="G50" i="3"/>
  <c r="J56" i="3"/>
  <c r="J53" i="3"/>
  <c r="I56" i="3"/>
  <c r="I53" i="3"/>
  <c r="H53" i="3"/>
  <c r="H56" i="3"/>
  <c r="I109" i="3"/>
  <c r="G56" i="3" l="1"/>
  <c r="G53" i="3"/>
  <c r="I115" i="3"/>
  <c r="J115" i="3"/>
  <c r="H115" i="3"/>
  <c r="H109" i="3"/>
  <c r="I45" i="3"/>
  <c r="J45" i="3"/>
  <c r="H45" i="3"/>
  <c r="I40" i="3"/>
  <c r="J40" i="3"/>
  <c r="H40" i="3"/>
  <c r="I30" i="3"/>
  <c r="J30" i="3"/>
  <c r="H30" i="3"/>
  <c r="I35" i="3"/>
  <c r="I29" i="3" s="1"/>
  <c r="I12" i="3" s="1"/>
  <c r="J35" i="3"/>
  <c r="J12" i="3" s="1"/>
  <c r="H35" i="3"/>
  <c r="G35" i="3" l="1"/>
  <c r="G30" i="3"/>
  <c r="G45" i="3"/>
  <c r="G115" i="3"/>
  <c r="G40" i="3"/>
  <c r="I107" i="3"/>
  <c r="I108" i="3" s="1"/>
  <c r="J29" i="3"/>
  <c r="J15" i="3" s="1"/>
  <c r="H29" i="3"/>
  <c r="H107" i="3"/>
  <c r="G29" i="3" l="1"/>
  <c r="I54" i="3"/>
  <c r="H108" i="3"/>
  <c r="H54" i="3"/>
  <c r="I28" i="3"/>
  <c r="J28" i="3"/>
  <c r="H28" i="3"/>
  <c r="I55" i="3"/>
  <c r="J55" i="3"/>
  <c r="H55" i="3"/>
  <c r="I119" i="3"/>
  <c r="J119" i="3"/>
  <c r="H119" i="3"/>
  <c r="G119" i="3" l="1"/>
  <c r="I11" i="3"/>
  <c r="I10" i="3" s="1"/>
  <c r="H139" i="3"/>
  <c r="G28" i="3"/>
  <c r="G55" i="3"/>
  <c r="H11" i="3"/>
  <c r="J109" i="3"/>
  <c r="G109" i="3" s="1"/>
  <c r="J107" i="3" l="1"/>
  <c r="G107" i="3" s="1"/>
  <c r="H12" i="3"/>
  <c r="G12" i="3" s="1"/>
  <c r="J54" i="3" l="1"/>
  <c r="G54" i="3" s="1"/>
  <c r="J108" i="3"/>
  <c r="G108" i="3" s="1"/>
  <c r="H140" i="3"/>
  <c r="H138" i="3" l="1"/>
  <c r="I140" i="3" l="1"/>
  <c r="I15" i="3"/>
  <c r="H102" i="3" l="1"/>
  <c r="G102" i="3" s="1"/>
  <c r="H10" i="3" l="1"/>
  <c r="H14" i="3" l="1"/>
  <c r="H15" i="3" l="1"/>
  <c r="G15" i="3" s="1"/>
  <c r="H13" i="3" l="1"/>
  <c r="J140" i="3" l="1"/>
  <c r="G140" i="3" s="1"/>
  <c r="J11" i="3" l="1"/>
  <c r="G11" i="3" s="1"/>
  <c r="J139" i="3"/>
  <c r="J138" i="3" l="1"/>
  <c r="J10" i="3"/>
  <c r="G10" i="3" s="1"/>
  <c r="J14" i="3"/>
  <c r="J13" i="3" l="1"/>
  <c r="I139" i="3"/>
  <c r="G139" i="3" s="1"/>
  <c r="I138" i="3" l="1"/>
  <c r="G138" i="3" s="1"/>
  <c r="I14" i="3" l="1"/>
  <c r="G14" i="3" s="1"/>
  <c r="I13" i="3" l="1"/>
  <c r="G13" i="3" s="1"/>
</calcChain>
</file>

<file path=xl/sharedStrings.xml><?xml version="1.0" encoding="utf-8"?>
<sst xmlns="http://schemas.openxmlformats.org/spreadsheetml/2006/main" count="861" uniqueCount="167">
  <si>
    <t>№ п/п</t>
  </si>
  <si>
    <t>всего</t>
  </si>
  <si>
    <t xml:space="preserve">Цели, задачи, наименования программных мероприятий </t>
  </si>
  <si>
    <t>Ответственные исполнители, соисполнители, участники</t>
  </si>
  <si>
    <t>Источники           финансирования</t>
  </si>
  <si>
    <t>Планируемые расходы, руб.</t>
  </si>
  <si>
    <t>х</t>
  </si>
  <si>
    <t>Мероприятие 1.1.1.         Создание информационно-коммуникационных систем управления деятельностью администрации города и ее структурными подразделениями</t>
  </si>
  <si>
    <t>Задача 1.2.                             Создание информационно-технологической инфраструктуры (операционные системы, офисные приложения, серверные программные продукты)</t>
  </si>
  <si>
    <t>Не требует финансирования</t>
  </si>
  <si>
    <t>Мероприятие 1.2.1.        Обеспечение лицензионной поддержки общесистемного и программного и информационного обеспечения администрации города (операционные системы, офисные приложения, серверные программные продукты)</t>
  </si>
  <si>
    <t>не требует финансирования</t>
  </si>
  <si>
    <t xml:space="preserve">Задача 1.1.  Совершенствование муниципальной нормативной правовой базы  по вопросам муниципальной службы
</t>
  </si>
  <si>
    <t xml:space="preserve">Мероприятие 1.1.1.  Разработка проектов муниципальных правовых актов  по вопросам муниципальной службы
</t>
  </si>
  <si>
    <t xml:space="preserve">Мероприятие 1.1.2.           Мониторинг муниципальных правовых актов по вопросам муниципальной службы, своевременное внесение в них изменений в связи принятием новых или измененных действующих законодательных актов (при необходимости)
</t>
  </si>
  <si>
    <t xml:space="preserve">Мероприятие 1.2.1. Организация и проведение аттестации муниципальных служащих
</t>
  </si>
  <si>
    <t xml:space="preserve">Мероприятие 1.2.2. Совершенствование механизмов подбора кадров, имеющих высокий управленческий потенциал по результатам проведенного многоаспектного тестирования претендентов
</t>
  </si>
  <si>
    <t>Мероприятие 1.3.1.  Профессиональная переподготовка лиц, замещающих должности муниципальной службы, и лиц, замещающих должности, не являющиеся должностями муниципальной службы</t>
  </si>
  <si>
    <t>Мероприятие 1.3.2.           Повышение квалификации лиц, замещающих должности муниципальной службы, и лиц, замещающих должности, не являющиеся должностями муниципальной службы</t>
  </si>
  <si>
    <t xml:space="preserve">Мероприятие  1.2.1.
Лига Астрахань. Школьная.
</t>
  </si>
  <si>
    <t>Мероприятие 1.1.1.       Предоставление муниципальных услуг в области молодежной политики</t>
  </si>
  <si>
    <t>Мероприятие 1.1.6. Организация и проведение новогодних мероприятий для молодежи</t>
  </si>
  <si>
    <t>Мероприятие 1.3.3. Проведение новогоднего мероприятия для национально-культурных обществ</t>
  </si>
  <si>
    <t>Задача 1.8. Совершенствование системы муниципального управления на основе использования информационных и телекоммуникационных технологий</t>
  </si>
  <si>
    <t>Администрация Кировского района</t>
  </si>
  <si>
    <t>Администрация Советского района</t>
  </si>
  <si>
    <t>Администрация Ленинского района</t>
  </si>
  <si>
    <t>Администрация Трусовского района</t>
  </si>
  <si>
    <t>Мероприятие 1.1.2. Проведение мероприятий, посвященных Дню жертв политических репрессий</t>
  </si>
  <si>
    <t>Мероприятие 1.1.3. Проведение  прочих  мероприятий</t>
  </si>
  <si>
    <t>Мероприятие 1.2.1. Проведение тематической фотовыставки</t>
  </si>
  <si>
    <t>Задача 1.1.                                     Повышение уровня удовлетворения социальных и духовных потребностей населения в архивной информации</t>
  </si>
  <si>
    <t>Мероприятие 1.                           Обеспечение сохранности, комплектование, учет и использование архивных фондов и архивных документов</t>
  </si>
  <si>
    <t>Задача 1.4.                                                    Профилактика административных правонарушений</t>
  </si>
  <si>
    <t>Задача 1.5.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</si>
  <si>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Задача 1.7.                                     Создание условий для интеллектуального и культурного, нравственного и эстетического воспитания молодежи</t>
  </si>
  <si>
    <t>Задача 1.10.                                   Повышение эффективности организационной работы и представительской деятельности</t>
  </si>
  <si>
    <t>Задача 1.12.                                                  Создание условий для проведения культурно-досуговой, воспитательной, социально-профилактической  работы с детьми, подростками и молодежью по месту жительства</t>
  </si>
  <si>
    <t>Задача 1.1.                                     Участие общественности в обеспечении социальной и политической стабильности</t>
  </si>
  <si>
    <t>Мероприятие 1.1.1.                     Митинг, посвященный годовщине трагедии на Чернобыльской АЭС</t>
  </si>
  <si>
    <t xml:space="preserve">Задача 1.2.                                     Проведение  совместных мероприятий с общественными организациями направленных на укрепление доверия граждан  к органам власти  </t>
  </si>
  <si>
    <t>Цель 1.       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</si>
  <si>
    <t xml:space="preserve">Задача 1.2.                                     Ознакомление граждан с особенностями национальной культуры народов, проживающих на территории города </t>
  </si>
  <si>
    <t>Задача 1.3.                                     Совместное проведение мероприятий с национально-культурными обществами</t>
  </si>
  <si>
    <t>Цель 1.                                            Создание условий для интеллектуального и культурного, нравственного и эстетического воспитания молодежи</t>
  </si>
  <si>
    <t xml:space="preserve">Задача 1.1.                                     Организация досуга  и отдыха творческой и учащейся молодежи  города </t>
  </si>
  <si>
    <t>Мероприятие 1.1.1.                     Организация и проведение Дня молодежи</t>
  </si>
  <si>
    <t>Мероприятие 1.1.2.                     Оказание содействия в организации и проведении Дня студента</t>
  </si>
  <si>
    <t>Задача 1.2.                                                    Создание условий для творчества молодежи города</t>
  </si>
  <si>
    <t>Цель 1.                                            Совершенствование системы муниципального управления на основе использования информационных и телекоммуникационных технологий</t>
  </si>
  <si>
    <t>Задача 1.1.                                     Обеспечение эффективного межструктурного и межведомственного информационного обмена, интеграция государственных и муниципальных информационных систем и ресурсов</t>
  </si>
  <si>
    <t>Мероприятие 1.3.1.                                    Подписка на периодические печатные издания</t>
  </si>
  <si>
    <t>Цель 1.                                            Повышение эффективности организационной работы и представительской деятельности</t>
  </si>
  <si>
    <t>Основное мероприятие 1.1.1.                        Удовлетворение потребностей населения в архивной информации</t>
  </si>
  <si>
    <t>Мероприятие 1.                                                Предоставление во временное пользование и владение транспортных средств</t>
  </si>
  <si>
    <t>Мероприятие 1.                            Организация деятельности административных комиссий</t>
  </si>
  <si>
    <t>Мероприятие 1.2.1. Проведение мероприятий с общественными организациями</t>
  </si>
  <si>
    <t xml:space="preserve">Задача 1.2.                                     Формирование эффективной системы управления муниципальной службой
</t>
  </si>
  <si>
    <t xml:space="preserve">Задача 1.3.                                     Развитие системы обучения муниципальных служащих как основы их профессионального и должностного роста
</t>
  </si>
  <si>
    <t>Бюджет                            Астраханской                                 области</t>
  </si>
  <si>
    <t>2021 год</t>
  </si>
  <si>
    <t>2022 год</t>
  </si>
  <si>
    <t>2023 год</t>
  </si>
  <si>
    <t xml:space="preserve">
Задача 1.3.                                     Профилактика негативных проявлений в молодежной среде</t>
  </si>
  <si>
    <t>Мероприятие 1.4.1. Организация и проведение  акций по очистке города от мусора</t>
  </si>
  <si>
    <t xml:space="preserve">Задача 1.5.
Оказание содействия молодежным, студенческим и общественным объединениям
</t>
  </si>
  <si>
    <t>Мероприятие 1.2.1. Джанибековские чтения</t>
  </si>
  <si>
    <t>Мероприятие 1.2.2.                     Вечер поэзии и культуры, посвященный памяти Алишера Навои</t>
  </si>
  <si>
    <t>Всего</t>
  </si>
  <si>
    <t>Код</t>
  </si>
  <si>
    <t>ГРБС                    (ведомство)</t>
  </si>
  <si>
    <t>целевой статьи</t>
  </si>
  <si>
    <t>Итого по муниципальной                                                                                   Программе</t>
  </si>
  <si>
    <t xml:space="preserve">Основное мероприятие  1.4.1. Рассмотрение административных протоколов </t>
  </si>
  <si>
    <t>Задача 1.2. Совершенствование определения стоимости работ, финансируемых за счет бюджетных средств</t>
  </si>
  <si>
    <t xml:space="preserve">Мероприятие 1.                 Разработка укрупненных показателей стоимости производства работ для определения начальных (максимальных) цен контрактов при проведении закупок для муниципальных нужд
</t>
  </si>
  <si>
    <t>Задача 1.1.                                      Организация содержательного досуга детей, подростков, молодежи в подростковых клубах, творческих объединениях</t>
  </si>
  <si>
    <t>Мероприятие 1.1.1.  Организация  мероприятий в рамках профессиональных праздников, памятных дней, городских и общественно-значимых мероприятий</t>
  </si>
  <si>
    <t>(должность руководителя)</t>
  </si>
  <si>
    <t>( ФИО руководителя)</t>
  </si>
  <si>
    <t>Мероприятие 1.3.2. Мониторинг местных и федеральных СМИ и других источников информации для  формирования и предоставления медиа-отчетов и справочных материалов по социально-экономическим и интересующим граждан вопросам</t>
  </si>
  <si>
    <t>Цель 1.                                            Консолидация общества в достижении целей  устойчивого развития города Астрахани, создание многоуровневого партнерства на основе единства интересов, взаимного доверия, открытости и заинтересованности в позитивных изменениях</t>
  </si>
  <si>
    <t>Цель 1.                                            Создание условий для проведения культурно-досуговой, воспитательной, социально-профилактической работы с детьми, подростками и молодежью по месту жительства</t>
  </si>
  <si>
    <t>2024 год</t>
  </si>
  <si>
    <t xml:space="preserve">                                                                                                                </t>
  </si>
  <si>
    <t>2025 год</t>
  </si>
  <si>
    <t>Основное мероприятие 1.3.1.                        Организация бесперебойного транспортного обслуживания деятельности администрации муниципального образования «Городской округ город Астрахань»</t>
  </si>
  <si>
    <t>Администрация муниципального образования «Городской округ город Астрахань»,  (Управление делами администрации муниципального образования «Городской округ город Астрахань»)</t>
  </si>
  <si>
    <t xml:space="preserve">Приложение 3  к постановлению администрации муниципального образования «Городской округ город Астрахань» от  _______________ №  </t>
  </si>
  <si>
    <t>Приложение 2                                                                                                                                                                                к  муниципальной Программе                                                                                           муниципального образования «Городской округ город Астрахань» «Организация муниципального управления»</t>
  </si>
  <si>
    <t>Распределение расходов на реализацию муниципальной программы муниципального образования «Городской округ город Астрахань»</t>
  </si>
  <si>
    <t xml:space="preserve"> «Организация муниципального управления»</t>
  </si>
  <si>
    <t>Бюджет муниципального образования «Городской округ город Астрахань»</t>
  </si>
  <si>
    <t>Муниципальная программа            «Организация муниципального управления»</t>
  </si>
  <si>
    <t xml:space="preserve">Цель 1.                                                           Развитие муниципального управления в муниципальном образовании «Городской округ город Астрахань» </t>
  </si>
  <si>
    <t>Администрация муниципального образования «Городской округ город Астрахань», (Управление культуры администрации муниципального образования «Город Астрахань»,                                 МКУ г. Астрахани «Астраханский городской архив»)</t>
  </si>
  <si>
    <t>Администрация муниципального образования «Городской округ город Астрахань», (Управление культуры администрации муниципального образования «Город Астрахань»,                          МКУ г. Астрахани «Астраханский городской архив»)</t>
  </si>
  <si>
    <t xml:space="preserve">Мероприятие 2. 
Частичное доведение размера средней заработной платы работников муниципальных учреждений в целях реализации Указа Президента Российской Федерации от 07.05.2012 № 597 «О мероприятиях по реализации государственной социальной политики» </t>
  </si>
  <si>
    <t>Администрация муниципального образования «Городской округ город Астрахань», (Управление делами администрации муниципального образования «Городской округ город Астрахань», МКУ г. Астрахани «Центр сметной документации»)</t>
  </si>
  <si>
    <t>Администрация муниципального образования «Городской округ город Астрахань», (Управление делами администрации муниципального образования «Городской округ город Астрахань», МКУ «Автобаза администрации города Астрахани»)</t>
  </si>
  <si>
    <t>Задача 1.3.                                            Бесперебойное транспортное обслуживание должностных лиц в случаях, установленных нормативными правовыми актами муниципального образования  «Городской округ город Астрахань»</t>
  </si>
  <si>
    <t>Администрация муниципального образования «Городской округ город Астрахань»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</si>
  <si>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«Городской округ город Астрахань»            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</si>
  <si>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t>Администрация муниципального образования «Городской округ город Астрахань» (Администрация Кировского района, Администрация  Ленинского района, Администрация Советского района,  Администрация Трусовского района)</t>
  </si>
  <si>
    <t xml:space="preserve">Администрация муниципального образования «Городской округ город Астрахань» (Администрация Кировского района, Администрация  Ленинского района, Администрация Советского района,  Администрация Трусовского района)  </t>
  </si>
  <si>
    <t>Администрация муниципального образования «Городской округ город Астрахань», (Управление по связям с общественностью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</si>
  <si>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(Управление делами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</si>
  <si>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(Управление информационной политики администрации муниципального образования «Городской округ город Астрахань»)</t>
  </si>
  <si>
    <t>Задача 1.9.                                     Обеспечение права жителей города Астрахани на получение объективной информации о деятельности администрации муниципального образования «Городской округ город Астрахань»</t>
  </si>
  <si>
    <t>Администрация муниципального образования «Городской округ город Астрахань», (Управление делами администрации муниципального образования «Городской округ город Астрахань»; Управление по связям с общественностью администрации муниципального образования «Городской округ город Астрахань»)</t>
  </si>
  <si>
    <t>Задача 1.11.                                   Создание условий для развития муниципальной службы и кадрового потенциала администрации муниципального образования «Городской округ город Астрахань»</t>
  </si>
  <si>
    <t>Администрация муниципального образования «Городской округ город Астрахань», (Управление муниципальной службы и кадров администрации муниципального образования «Городской округ город Астрахань», структурные подразделения  администрации муниципального образования «Городской округ город Астрахань»)</t>
  </si>
  <si>
    <t>Управление  образования  администрации муниципального образования «Город Астрахань»,           (МБУ «Центр развития молодежных инициатив»)</t>
  </si>
  <si>
    <t>Администрация муниципального образования «Городской округ город Астрахань», (Управление по связям с общественностью администрации муниципального образования «Городской округ город Астрахань»), (общественные организации города)</t>
  </si>
  <si>
    <t>Подпрограмма 1.                         «Развитие общественных связей»</t>
  </si>
  <si>
    <t>Администрация муниципального образования «Городской округ город Астрахань», (Управление по связям с общественностью администрации  муниципального образования «Городской округ город Астрахань»)</t>
  </si>
  <si>
    <t>Подпрограмма 2.                        «Астрахань - город межнациональной дружбы и согласия»</t>
  </si>
  <si>
    <t>Мероприятие 1.3.1.                     Фестиваль национальных культур «Мы -астраханцы»</t>
  </si>
  <si>
    <t>Мероприятие 1.3.2.                    Организация мероприятия «Астрахань-город межнациональной дружбы и согласия»</t>
  </si>
  <si>
    <t>Подпрограмма 3                          «Молодежь города»</t>
  </si>
  <si>
    <t xml:space="preserve">Мероприятие 1.1.3.
Оказание содействия в организации и проведении             Дня защитника Отечества – 23 февраля
</t>
  </si>
  <si>
    <t>Мероприятие 1.1.4.                     Оказание содействия в организации и проведении Международного женского дня – 8 марта</t>
  </si>
  <si>
    <t>Мероприятие 1.1.5.                     Оказание содействия в организации и проведении              Дня города Астрахани</t>
  </si>
  <si>
    <t>Администрация муниципального образования  «Городской округ город Астрахань», (Управление по связям с общественностью администрации  муниципального образования  «Городской округ город Астрахань»)</t>
  </si>
  <si>
    <t>Бюджет муниципального образования  «Городской округ город Астрахань»</t>
  </si>
  <si>
    <t>Мероприятие 1.3.1. Организация и проведение мероприятий в честь празднования Первомая «День весны и труда»</t>
  </si>
  <si>
    <t xml:space="preserve">Мероприятие 1.3.2. 
Организация и проведение  мероприятий по патриотическому воспитанию молодежи ( организация и проведение для молодежи экскурсий, кинолекторий, уроков мужества, фотовыставок и выставок макетов оружия в учебных заведениях города, а также патриотические мероприятия в рамках «Астраханской Вахты Памяти»)
</t>
  </si>
  <si>
    <t>Мероприятие 1.3.3.                     Оказание содействия в организации и проведении акции Бессмертный полк</t>
  </si>
  <si>
    <t>Мероприятие 1.3.4.                     Оказание содействия в организации и проведении мероприятий в честь празднования Дня Победы</t>
  </si>
  <si>
    <t xml:space="preserve">Мероприятие 1.3.5.
Организация и проведение акций «Георгиевская лента» и «Триколор»
</t>
  </si>
  <si>
    <t>Мероприятие 1.5.2.                     Организация и проведение Фестиваля  национальных костюмов «Этно-подиум»</t>
  </si>
  <si>
    <t>Подпрограмма 4. «Информационный город»</t>
  </si>
  <si>
    <t>Подпрограмма 5 «Обеспечение доступа к информации о деятельности администрации муниципального образования «Городской округ город Астрахань»</t>
  </si>
  <si>
    <t>Задача 1.1.                                     Обеспечение информирования населения и организаций о деятельности и решениях администрации муниципального образования «Городской округ город Астрахань» через электронные, печатные СМИ и Интернет</t>
  </si>
  <si>
    <t>Мероприятие 1.1.1. Изготовление и размещение новостных и информационных  материалов о деятельности администрации муниципального образования «Городской округ город Астрахань» в   средствах массовой информации</t>
  </si>
  <si>
    <t>Администрация муниципального образования «Городской округ город Астрахань», (Управление информационной политики администрации муниципального образования «Городской округ город Астрахань», МБУ г. Астрахани «Пресс-центр»)</t>
  </si>
  <si>
    <t>Мероприятие 1.1.2. Осуществление издательской деятельности: опубликование правовых актов и иной официальной информации муниципального образования «Городской округ город Астрахань», выпуск газеты информационной, культурно-просветительской тематики. Осуществление деятельности по созданию и использованию баз данных и информационных ресурсов: обеспечение информационной деятельности органов местного самоуправления города Астрахани</t>
  </si>
  <si>
    <t>Задача 1.2.                                     Улучшение взаимодействия населения с администрацией  муниципального образования «Городской округ город Астрахань» по вопросам местного значения</t>
  </si>
  <si>
    <t>Задача 1.3.                                     Повышение открытости и гласности работы администрации муниципального образования «Городской округ город Астрахань», установление и поддержание обратной связи с населением, координация работы в определении приоритетных тем для освещения деятельности администрации муниципального образования «Городской округ город Астрахань» в местных и федеральных средствах массовой информации</t>
  </si>
  <si>
    <t>Подпрограмма 6. «Проведение общественно-значимых мероприятий и встреч делегаций»</t>
  </si>
  <si>
    <t>Администрация муниципального образования «Городской округ город Астрахань»,          (Управление делами администрации муниципального образования «Городской округ город Астрахань»; Управление по связям с общественностью администрации муниципального образования «Городской округ город Астрахань»)</t>
  </si>
  <si>
    <t>Задача 1.1.                                     Организационное и материально-техническое обеспечение общественно-значимых мероприятий, проводимых администрацией муниципального образования «Городской округ город Астрахань», обеспечение визитов в город Астрахань официальных делегаций</t>
  </si>
  <si>
    <t>Администрация муниципального образования «Городской округ город Астрахань», (Управление муниципальной службы и кадров администрации муниципального образования «Городской округ город Астрахань», структурные подразделения администрации муниципального образования «Городской округ город Астрахань»)</t>
  </si>
  <si>
    <t>Подпрограмма 7                          «Развитие муниципальной службы»</t>
  </si>
  <si>
    <t>Цель 1.                                            Создание условий для развития муниципальной службы и кадрового потенциала администрации муниципального образования «Городской округ город Астрахань»</t>
  </si>
  <si>
    <t>Администрация муниципального образования «Городской округ город Астрахань», (Управление муниципальной службы и кадров администрации муниципального образования «Городской округ город Астрахань»)</t>
  </si>
  <si>
    <t>Администрация муниципального образования «Городской округ город Астрахань», (Управление муниципальной службы и кадров администрации муниципального образования «Городской округ город Астрахань»), (структурные подразделения  администрации муниципального образования «Городской округ город Астрахань»)</t>
  </si>
  <si>
    <t>Подпрограмма 8.                «Развитие молодежной политики города Астрахани»</t>
  </si>
  <si>
    <t>Мероприятие 1.1.2. Реализация мероприятия по совершенствованию существующей инфраструктуры МБУ «Центр развития молодежных инициатив»</t>
  </si>
  <si>
    <t>Начальник  управления делами администрации                                                  муниципального образования «Городской округ город Астрахань»</t>
  </si>
  <si>
    <t>Администрация муниципального образования «Городской округ город Астрахань», (Управление делами администрации муниципального образования «Городской округ город Астрахань»,          МКУ г. Астрахани «Центр сметной документации»)</t>
  </si>
  <si>
    <t>Администрация муниципального образования «Городской округ город Астрахань»            (Администрация Кировского района, Администрация  Ленинского района, Администрация Советского района,  Администрация Трусовского района)</t>
  </si>
  <si>
    <r>
      <t>Основное мероприятие 1.2.1.</t>
    </r>
    <r>
      <rPr>
        <b/>
        <sz val="12"/>
        <color theme="1"/>
        <rFont val="Times New Roman"/>
        <family val="1"/>
        <charset val="204"/>
      </rPr>
      <t xml:space="preserve"> </t>
    </r>
    <r>
      <rPr>
        <sz val="12"/>
        <color theme="1"/>
        <rFont val="Times New Roman"/>
        <family val="1"/>
        <charset val="204"/>
      </rPr>
      <t xml:space="preserve"> Разработка сметной документации на капитальный и текущий ремонт объектов муниципальной собственности; разработка сметной документации на проектно-изыскательские работы</t>
    </r>
  </si>
  <si>
    <r>
      <t>Задача 1.6.</t>
    </r>
    <r>
      <rPr>
        <sz val="12"/>
        <color rgb="FF000000"/>
        <rFont val="Times New Roman"/>
        <family val="1"/>
        <charset val="204"/>
      </rPr>
      <t xml:space="preserve">                                     Обеспечение национально-культурного развития города Астрахани, создание межнационального и межконфессионального мира, построенного на основе единства интересов, открытости, взаимного доверия</t>
    </r>
  </si>
  <si>
    <r>
      <t xml:space="preserve">Мероприятие 1.5.3.
Организация и проведение прочих мероприятий: деятельности молодежных студенческих общественных объединений, организаций, творческих коллективов, конкурсов, фестивалей, заседаний Молодежного координационного Совета; палаточных лагерей, профильных смен, семинаров, форумов, турниров
</t>
    </r>
    <r>
      <rPr>
        <b/>
        <sz val="12"/>
        <rFont val="Times New Roman"/>
        <family val="1"/>
        <charset val="204"/>
      </rPr>
      <t xml:space="preserve">
</t>
    </r>
  </si>
  <si>
    <r>
      <t>Цель 1.</t>
    </r>
    <r>
      <rPr>
        <b/>
        <sz val="12"/>
        <color theme="1"/>
        <rFont val="Times New Roman"/>
        <family val="1"/>
        <charset val="204"/>
      </rPr>
      <t xml:space="preserve">                                            </t>
    </r>
    <r>
      <rPr>
        <sz val="12"/>
        <color theme="1"/>
        <rFont val="Times New Roman"/>
        <family val="1"/>
        <charset val="204"/>
      </rPr>
      <t>Обеспечение права жителей города Астрахани на получение объективной информации о деятельности администрации муниципального образования «Городской округ город Астрахань»</t>
    </r>
  </si>
  <si>
    <t>2026 год</t>
  </si>
  <si>
    <t>-</t>
  </si>
  <si>
    <t xml:space="preserve">Мероприятие 1.1.1.                             Мероприятия, посвященные памятным дням </t>
  </si>
  <si>
    <t>Мероприятие 1.2.2.  Проведение семинаров, круглых столов, мастер-классов, ВКС</t>
  </si>
  <si>
    <t>Задача 1.1.                                                                                                Привлечение внимания и ознакомление горожан с особенностями национальной культуры народов, проживающих на территории города</t>
  </si>
  <si>
    <t xml:space="preserve">Мероприятие 1.1.1. Проведение семинаров, круглых столов, мастер-классов, ВКС </t>
  </si>
  <si>
    <t>Задача 1.4. 
Приобщение молодежи к социально-значимой деятельности</t>
  </si>
  <si>
    <t>Мероприятие 1.5.1.                   Встречи  с активной молодежью города</t>
  </si>
  <si>
    <t>2027 год</t>
  </si>
  <si>
    <t>А.Н. Стыденко</t>
  </si>
  <si>
    <t>Управление образования  администрации муниципального образования «Городской округ город Астрахань», (МБУ «Центр развития молодежных инициатив»)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</si>
</sst>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[$-419]General"/>
    <numFmt numFmtId="165" formatCode="#,##0.0"/>
    <numFmt numFmtId="166" formatCode="0.0"/>
  </numFmts>
  <fonts count="7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12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0" xfId="0" applyBorder="1"/>
    <xf numFmtId="0" fontId="0" fillId="0" borderId="0" xfId="0" applyFill="1" applyBorder="1"/>
    <xf numFmtId="2" fontId="0" fillId="0" borderId="0" xfId="0" applyNumberFormat="1" applyBorder="1"/>
    <xf numFmtId="2" fontId="0" fillId="0" borderId="0" xfId="0" applyNumberFormat="1" applyFill="1" applyBorder="1"/>
    <xf numFmtId="0" fontId="0" fillId="0" borderId="0" xfId="0" applyFill="1"/>
    <xf numFmtId="4" fontId="0" fillId="0" borderId="0" xfId="0" applyNumberFormat="1" applyFill="1" applyBorder="1"/>
    <xf numFmtId="0" fontId="2" fillId="0" borderId="0" xfId="0" applyFont="1" applyFill="1" applyBorder="1" applyAlignment="1">
      <alignment horizontal="center" vertical="center" wrapText="1"/>
    </xf>
    <xf numFmtId="166" fontId="0" fillId="0" borderId="0" xfId="0" applyNumberFormat="1" applyBorder="1"/>
    <xf numFmtId="0" fontId="3" fillId="0" borderId="0" xfId="0" applyFont="1"/>
    <xf numFmtId="0" fontId="3" fillId="0" borderId="0" xfId="0" applyFont="1" applyFill="1"/>
    <xf numFmtId="0" fontId="2" fillId="0" borderId="0" xfId="0" applyFont="1" applyFill="1" applyAlignment="1">
      <alignment horizontal="left" wrapText="1"/>
    </xf>
    <xf numFmtId="0" fontId="2" fillId="0" borderId="3" xfId="0" applyFont="1" applyFill="1" applyBorder="1" applyAlignment="1">
      <alignment horizontal="center" vertical="center" wrapText="1"/>
    </xf>
    <xf numFmtId="2" fontId="2" fillId="0" borderId="1" xfId="0" applyNumberFormat="1" applyFont="1" applyFill="1" applyBorder="1" applyAlignment="1">
      <alignment horizontal="center" vertical="center" wrapText="1"/>
    </xf>
    <xf numFmtId="4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top" wrapText="1"/>
    </xf>
    <xf numFmtId="164" fontId="5" fillId="0" borderId="1" xfId="1" applyNumberFormat="1" applyFont="1" applyFill="1" applyBorder="1" applyAlignment="1" applyProtection="1">
      <alignment horizontal="left" vertical="center" wrapText="1"/>
    </xf>
    <xf numFmtId="0" fontId="4" fillId="0" borderId="1" xfId="1" applyFont="1" applyFill="1" applyBorder="1" applyAlignment="1">
      <alignment vertical="center" wrapText="1"/>
    </xf>
    <xf numFmtId="0" fontId="2" fillId="0" borderId="1" xfId="1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top" wrapText="1"/>
    </xf>
    <xf numFmtId="2" fontId="2" fillId="0" borderId="1" xfId="1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164" fontId="5" fillId="0" borderId="1" xfId="1" applyNumberFormat="1" applyFont="1" applyFill="1" applyBorder="1" applyAlignment="1" applyProtection="1">
      <alignment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top" wrapText="1"/>
    </xf>
    <xf numFmtId="3" fontId="4" fillId="0" borderId="1" xfId="0" applyNumberFormat="1" applyFont="1" applyFill="1" applyBorder="1" applyAlignment="1">
      <alignment horizontal="left" vertical="center" wrapText="1"/>
    </xf>
    <xf numFmtId="3" fontId="2" fillId="0" borderId="1" xfId="0" applyNumberFormat="1" applyFont="1" applyFill="1" applyBorder="1" applyAlignment="1">
      <alignment horizontal="center" vertical="center" wrapText="1"/>
    </xf>
    <xf numFmtId="3" fontId="2" fillId="0" borderId="0" xfId="0" applyNumberFormat="1" applyFont="1" applyFill="1" applyBorder="1" applyAlignment="1">
      <alignment horizontal="center" vertical="center" wrapText="1"/>
    </xf>
    <xf numFmtId="165" fontId="2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1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66" fontId="0" fillId="0" borderId="0" xfId="0" applyNumberFormat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3" fontId="2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3" fontId="2" fillId="0" borderId="5" xfId="0" applyNumberFormat="1" applyFont="1" applyFill="1" applyBorder="1" applyAlignment="1">
      <alignment horizontal="left" vertical="center" wrapText="1"/>
    </xf>
    <xf numFmtId="0" fontId="3" fillId="0" borderId="4" xfId="0" applyFont="1" applyFill="1" applyBorder="1" applyAlignment="1">
      <alignment horizontal="left" wrapText="1"/>
    </xf>
    <xf numFmtId="0" fontId="3" fillId="0" borderId="4" xfId="0" applyFont="1" applyFill="1" applyBorder="1" applyAlignment="1">
      <alignment horizont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P146"/>
  <sheetViews>
    <sheetView tabSelected="1" topLeftCell="A135" zoomScale="75" zoomScaleNormal="100" workbookViewId="0">
      <selection activeCell="E137" sqref="E137"/>
    </sheetView>
  </sheetViews>
  <sheetFormatPr defaultRowHeight="15" x14ac:dyDescent="0.25"/>
  <cols>
    <col min="1" max="1" width="5.42578125" customWidth="1"/>
    <col min="2" max="2" width="31.28515625" customWidth="1"/>
    <col min="3" max="3" width="22.85546875" customWidth="1"/>
    <col min="4" max="4" width="19.5703125" customWidth="1"/>
    <col min="5" max="5" width="12.28515625" customWidth="1"/>
    <col min="6" max="6" width="10.140625" customWidth="1"/>
    <col min="7" max="7" width="16.140625" style="5" customWidth="1"/>
    <col min="8" max="8" width="14.5703125" style="5" customWidth="1"/>
    <col min="9" max="9" width="14.140625" style="5" customWidth="1"/>
    <col min="10" max="10" width="14.7109375" style="5" customWidth="1"/>
    <col min="11" max="11" width="15.140625" style="5" customWidth="1"/>
    <col min="12" max="12" width="14.42578125" customWidth="1"/>
    <col min="13" max="13" width="15" customWidth="1"/>
    <col min="14" max="14" width="14.85546875" customWidth="1"/>
    <col min="15" max="15" width="15" customWidth="1"/>
    <col min="16" max="16" width="18.28515625" customWidth="1"/>
    <col min="17" max="17" width="14.140625" customWidth="1"/>
    <col min="18" max="245" width="11.42578125"/>
    <col min="246" max="246" width="4.42578125" customWidth="1"/>
    <col min="247" max="247" width="29.140625" customWidth="1"/>
    <col min="248" max="248" width="14.140625" customWidth="1"/>
    <col min="249" max="249" width="11.42578125"/>
    <col min="250" max="250" width="10" customWidth="1"/>
    <col min="251" max="251" width="19.85546875" customWidth="1"/>
    <col min="252" max="252" width="12.28515625" customWidth="1"/>
    <col min="253" max="253" width="10" customWidth="1"/>
    <col min="254" max="254" width="10.140625" customWidth="1"/>
    <col min="255" max="255" width="10.28515625" customWidth="1"/>
    <col min="256" max="256" width="10.42578125" customWidth="1"/>
    <col min="257" max="258" width="10.85546875" customWidth="1"/>
    <col min="259" max="259" width="9.7109375" customWidth="1"/>
    <col min="260" max="260" width="12.85546875" customWidth="1"/>
    <col min="261" max="501" width="11.42578125"/>
    <col min="502" max="502" width="4.42578125" customWidth="1"/>
    <col min="503" max="503" width="29.140625" customWidth="1"/>
    <col min="504" max="504" width="14.140625" customWidth="1"/>
    <col min="505" max="505" width="11.42578125"/>
    <col min="506" max="506" width="10" customWidth="1"/>
    <col min="507" max="507" width="19.85546875" customWidth="1"/>
    <col min="508" max="508" width="12.28515625" customWidth="1"/>
    <col min="509" max="509" width="10" customWidth="1"/>
    <col min="510" max="510" width="10.140625" customWidth="1"/>
    <col min="511" max="511" width="10.28515625" customWidth="1"/>
    <col min="512" max="512" width="10.42578125" customWidth="1"/>
    <col min="513" max="514" width="10.85546875" customWidth="1"/>
    <col min="515" max="515" width="9.7109375" customWidth="1"/>
    <col min="516" max="516" width="12.85546875" customWidth="1"/>
    <col min="517" max="757" width="11.42578125"/>
    <col min="758" max="758" width="4.42578125" customWidth="1"/>
    <col min="759" max="759" width="29.140625" customWidth="1"/>
    <col min="760" max="760" width="14.140625" customWidth="1"/>
    <col min="761" max="761" width="11.42578125"/>
    <col min="762" max="762" width="10" customWidth="1"/>
    <col min="763" max="763" width="19.85546875" customWidth="1"/>
    <col min="764" max="764" width="12.28515625" customWidth="1"/>
    <col min="765" max="765" width="10" customWidth="1"/>
    <col min="766" max="766" width="10.140625" customWidth="1"/>
    <col min="767" max="767" width="10.28515625" customWidth="1"/>
    <col min="768" max="768" width="10.42578125" customWidth="1"/>
    <col min="769" max="770" width="10.85546875" customWidth="1"/>
    <col min="771" max="771" width="9.7109375" customWidth="1"/>
    <col min="772" max="772" width="12.85546875" customWidth="1"/>
    <col min="773" max="1013" width="11.42578125"/>
    <col min="1014" max="1014" width="4.42578125" customWidth="1"/>
    <col min="1015" max="1015" width="29.140625" customWidth="1"/>
    <col min="1016" max="1016" width="14.140625" customWidth="1"/>
    <col min="1017" max="1017" width="11.42578125"/>
    <col min="1018" max="1018" width="10" customWidth="1"/>
    <col min="1019" max="1019" width="19.85546875" customWidth="1"/>
    <col min="1020" max="1020" width="12.28515625" customWidth="1"/>
    <col min="1021" max="1021" width="10" customWidth="1"/>
    <col min="1022" max="1022" width="10.140625" customWidth="1"/>
    <col min="1023" max="1023" width="10.28515625" customWidth="1"/>
    <col min="1024" max="1024" width="10.42578125" customWidth="1"/>
    <col min="1025" max="1026" width="10.85546875" customWidth="1"/>
    <col min="1027" max="1027" width="9.7109375" customWidth="1"/>
    <col min="1028" max="1028" width="12.85546875" customWidth="1"/>
    <col min="1029" max="1269" width="11.42578125"/>
    <col min="1270" max="1270" width="4.42578125" customWidth="1"/>
    <col min="1271" max="1271" width="29.140625" customWidth="1"/>
    <col min="1272" max="1272" width="14.140625" customWidth="1"/>
    <col min="1273" max="1273" width="11.42578125"/>
    <col min="1274" max="1274" width="10" customWidth="1"/>
    <col min="1275" max="1275" width="19.85546875" customWidth="1"/>
    <col min="1276" max="1276" width="12.28515625" customWidth="1"/>
    <col min="1277" max="1277" width="10" customWidth="1"/>
    <col min="1278" max="1278" width="10.140625" customWidth="1"/>
    <col min="1279" max="1279" width="10.28515625" customWidth="1"/>
    <col min="1280" max="1280" width="10.42578125" customWidth="1"/>
    <col min="1281" max="1282" width="10.85546875" customWidth="1"/>
    <col min="1283" max="1283" width="9.7109375" customWidth="1"/>
    <col min="1284" max="1284" width="12.85546875" customWidth="1"/>
    <col min="1285" max="1525" width="11.42578125"/>
    <col min="1526" max="1526" width="4.42578125" customWidth="1"/>
    <col min="1527" max="1527" width="29.140625" customWidth="1"/>
    <col min="1528" max="1528" width="14.140625" customWidth="1"/>
    <col min="1529" max="1529" width="11.42578125"/>
    <col min="1530" max="1530" width="10" customWidth="1"/>
    <col min="1531" max="1531" width="19.85546875" customWidth="1"/>
    <col min="1532" max="1532" width="12.28515625" customWidth="1"/>
    <col min="1533" max="1533" width="10" customWidth="1"/>
    <col min="1534" max="1534" width="10.140625" customWidth="1"/>
    <col min="1535" max="1535" width="10.28515625" customWidth="1"/>
    <col min="1536" max="1536" width="10.42578125" customWidth="1"/>
    <col min="1537" max="1538" width="10.85546875" customWidth="1"/>
    <col min="1539" max="1539" width="9.7109375" customWidth="1"/>
    <col min="1540" max="1540" width="12.85546875" customWidth="1"/>
    <col min="1541" max="1781" width="11.42578125"/>
    <col min="1782" max="1782" width="4.42578125" customWidth="1"/>
    <col min="1783" max="1783" width="29.140625" customWidth="1"/>
    <col min="1784" max="1784" width="14.140625" customWidth="1"/>
    <col min="1785" max="1785" width="11.42578125"/>
    <col min="1786" max="1786" width="10" customWidth="1"/>
    <col min="1787" max="1787" width="19.85546875" customWidth="1"/>
    <col min="1788" max="1788" width="12.28515625" customWidth="1"/>
    <col min="1789" max="1789" width="10" customWidth="1"/>
    <col min="1790" max="1790" width="10.140625" customWidth="1"/>
    <col min="1791" max="1791" width="10.28515625" customWidth="1"/>
    <col min="1792" max="1792" width="10.42578125" customWidth="1"/>
    <col min="1793" max="1794" width="10.85546875" customWidth="1"/>
    <col min="1795" max="1795" width="9.7109375" customWidth="1"/>
    <col min="1796" max="1796" width="12.85546875" customWidth="1"/>
    <col min="1797" max="2037" width="11.42578125"/>
    <col min="2038" max="2038" width="4.42578125" customWidth="1"/>
    <col min="2039" max="2039" width="29.140625" customWidth="1"/>
    <col min="2040" max="2040" width="14.140625" customWidth="1"/>
    <col min="2041" max="2041" width="11.42578125"/>
    <col min="2042" max="2042" width="10" customWidth="1"/>
    <col min="2043" max="2043" width="19.85546875" customWidth="1"/>
    <col min="2044" max="2044" width="12.28515625" customWidth="1"/>
    <col min="2045" max="2045" width="10" customWidth="1"/>
    <col min="2046" max="2046" width="10.140625" customWidth="1"/>
    <col min="2047" max="2047" width="10.28515625" customWidth="1"/>
    <col min="2048" max="2048" width="10.42578125" customWidth="1"/>
    <col min="2049" max="2050" width="10.85546875" customWidth="1"/>
    <col min="2051" max="2051" width="9.7109375" customWidth="1"/>
    <col min="2052" max="2052" width="12.85546875" customWidth="1"/>
    <col min="2053" max="2293" width="11.42578125"/>
    <col min="2294" max="2294" width="4.42578125" customWidth="1"/>
    <col min="2295" max="2295" width="29.140625" customWidth="1"/>
    <col min="2296" max="2296" width="14.140625" customWidth="1"/>
    <col min="2297" max="2297" width="11.42578125"/>
    <col min="2298" max="2298" width="10" customWidth="1"/>
    <col min="2299" max="2299" width="19.85546875" customWidth="1"/>
    <col min="2300" max="2300" width="12.28515625" customWidth="1"/>
    <col min="2301" max="2301" width="10" customWidth="1"/>
    <col min="2302" max="2302" width="10.140625" customWidth="1"/>
    <col min="2303" max="2303" width="10.28515625" customWidth="1"/>
    <col min="2304" max="2304" width="10.42578125" customWidth="1"/>
    <col min="2305" max="2306" width="10.85546875" customWidth="1"/>
    <col min="2307" max="2307" width="9.7109375" customWidth="1"/>
    <col min="2308" max="2308" width="12.85546875" customWidth="1"/>
    <col min="2309" max="2549" width="11.42578125"/>
    <col min="2550" max="2550" width="4.42578125" customWidth="1"/>
    <col min="2551" max="2551" width="29.140625" customWidth="1"/>
    <col min="2552" max="2552" width="14.140625" customWidth="1"/>
    <col min="2553" max="2553" width="11.42578125"/>
    <col min="2554" max="2554" width="10" customWidth="1"/>
    <col min="2555" max="2555" width="19.85546875" customWidth="1"/>
    <col min="2556" max="2556" width="12.28515625" customWidth="1"/>
    <col min="2557" max="2557" width="10" customWidth="1"/>
    <col min="2558" max="2558" width="10.140625" customWidth="1"/>
    <col min="2559" max="2559" width="10.28515625" customWidth="1"/>
    <col min="2560" max="2560" width="10.42578125" customWidth="1"/>
    <col min="2561" max="2562" width="10.85546875" customWidth="1"/>
    <col min="2563" max="2563" width="9.7109375" customWidth="1"/>
    <col min="2564" max="2564" width="12.85546875" customWidth="1"/>
    <col min="2565" max="2805" width="11.42578125"/>
    <col min="2806" max="2806" width="4.42578125" customWidth="1"/>
    <col min="2807" max="2807" width="29.140625" customWidth="1"/>
    <col min="2808" max="2808" width="14.140625" customWidth="1"/>
    <col min="2809" max="2809" width="11.42578125"/>
    <col min="2810" max="2810" width="10" customWidth="1"/>
    <col min="2811" max="2811" width="19.85546875" customWidth="1"/>
    <col min="2812" max="2812" width="12.28515625" customWidth="1"/>
    <col min="2813" max="2813" width="10" customWidth="1"/>
    <col min="2814" max="2814" width="10.140625" customWidth="1"/>
    <col min="2815" max="2815" width="10.28515625" customWidth="1"/>
    <col min="2816" max="2816" width="10.42578125" customWidth="1"/>
    <col min="2817" max="2818" width="10.85546875" customWidth="1"/>
    <col min="2819" max="2819" width="9.7109375" customWidth="1"/>
    <col min="2820" max="2820" width="12.85546875" customWidth="1"/>
    <col min="2821" max="3061" width="11.42578125"/>
    <col min="3062" max="3062" width="4.42578125" customWidth="1"/>
    <col min="3063" max="3063" width="29.140625" customWidth="1"/>
    <col min="3064" max="3064" width="14.140625" customWidth="1"/>
    <col min="3065" max="3065" width="11.42578125"/>
    <col min="3066" max="3066" width="10" customWidth="1"/>
    <col min="3067" max="3067" width="19.85546875" customWidth="1"/>
    <col min="3068" max="3068" width="12.28515625" customWidth="1"/>
    <col min="3069" max="3069" width="10" customWidth="1"/>
    <col min="3070" max="3070" width="10.140625" customWidth="1"/>
    <col min="3071" max="3071" width="10.28515625" customWidth="1"/>
    <col min="3072" max="3072" width="10.42578125" customWidth="1"/>
    <col min="3073" max="3074" width="10.85546875" customWidth="1"/>
    <col min="3075" max="3075" width="9.7109375" customWidth="1"/>
    <col min="3076" max="3076" width="12.85546875" customWidth="1"/>
    <col min="3077" max="3317" width="11.42578125"/>
    <col min="3318" max="3318" width="4.42578125" customWidth="1"/>
    <col min="3319" max="3319" width="29.140625" customWidth="1"/>
    <col min="3320" max="3320" width="14.140625" customWidth="1"/>
    <col min="3321" max="3321" width="11.42578125"/>
    <col min="3322" max="3322" width="10" customWidth="1"/>
    <col min="3323" max="3323" width="19.85546875" customWidth="1"/>
    <col min="3324" max="3324" width="12.28515625" customWidth="1"/>
    <col min="3325" max="3325" width="10" customWidth="1"/>
    <col min="3326" max="3326" width="10.140625" customWidth="1"/>
    <col min="3327" max="3327" width="10.28515625" customWidth="1"/>
    <col min="3328" max="3328" width="10.42578125" customWidth="1"/>
    <col min="3329" max="3330" width="10.85546875" customWidth="1"/>
    <col min="3331" max="3331" width="9.7109375" customWidth="1"/>
    <col min="3332" max="3332" width="12.85546875" customWidth="1"/>
    <col min="3333" max="3573" width="11.42578125"/>
    <col min="3574" max="3574" width="4.42578125" customWidth="1"/>
    <col min="3575" max="3575" width="29.140625" customWidth="1"/>
    <col min="3576" max="3576" width="14.140625" customWidth="1"/>
    <col min="3577" max="3577" width="11.42578125"/>
    <col min="3578" max="3578" width="10" customWidth="1"/>
    <col min="3579" max="3579" width="19.85546875" customWidth="1"/>
    <col min="3580" max="3580" width="12.28515625" customWidth="1"/>
    <col min="3581" max="3581" width="10" customWidth="1"/>
    <col min="3582" max="3582" width="10.140625" customWidth="1"/>
    <col min="3583" max="3583" width="10.28515625" customWidth="1"/>
    <col min="3584" max="3584" width="10.42578125" customWidth="1"/>
    <col min="3585" max="3586" width="10.85546875" customWidth="1"/>
    <col min="3587" max="3587" width="9.7109375" customWidth="1"/>
    <col min="3588" max="3588" width="12.85546875" customWidth="1"/>
    <col min="3589" max="3829" width="11.42578125"/>
    <col min="3830" max="3830" width="4.42578125" customWidth="1"/>
    <col min="3831" max="3831" width="29.140625" customWidth="1"/>
    <col min="3832" max="3832" width="14.140625" customWidth="1"/>
    <col min="3833" max="3833" width="11.42578125"/>
    <col min="3834" max="3834" width="10" customWidth="1"/>
    <col min="3835" max="3835" width="19.85546875" customWidth="1"/>
    <col min="3836" max="3836" width="12.28515625" customWidth="1"/>
    <col min="3837" max="3837" width="10" customWidth="1"/>
    <col min="3838" max="3838" width="10.140625" customWidth="1"/>
    <col min="3839" max="3839" width="10.28515625" customWidth="1"/>
    <col min="3840" max="3840" width="10.42578125" customWidth="1"/>
    <col min="3841" max="3842" width="10.85546875" customWidth="1"/>
    <col min="3843" max="3843" width="9.7109375" customWidth="1"/>
    <col min="3844" max="3844" width="12.85546875" customWidth="1"/>
    <col min="3845" max="4085" width="11.42578125"/>
    <col min="4086" max="4086" width="4.42578125" customWidth="1"/>
    <col min="4087" max="4087" width="29.140625" customWidth="1"/>
    <col min="4088" max="4088" width="14.140625" customWidth="1"/>
    <col min="4089" max="4089" width="11.42578125"/>
    <col min="4090" max="4090" width="10" customWidth="1"/>
    <col min="4091" max="4091" width="19.85546875" customWidth="1"/>
    <col min="4092" max="4092" width="12.28515625" customWidth="1"/>
    <col min="4093" max="4093" width="10" customWidth="1"/>
    <col min="4094" max="4094" width="10.140625" customWidth="1"/>
    <col min="4095" max="4095" width="10.28515625" customWidth="1"/>
    <col min="4096" max="4096" width="10.42578125" customWidth="1"/>
    <col min="4097" max="4098" width="10.85546875" customWidth="1"/>
    <col min="4099" max="4099" width="9.7109375" customWidth="1"/>
    <col min="4100" max="4100" width="12.85546875" customWidth="1"/>
    <col min="4101" max="4341" width="11.42578125"/>
    <col min="4342" max="4342" width="4.42578125" customWidth="1"/>
    <col min="4343" max="4343" width="29.140625" customWidth="1"/>
    <col min="4344" max="4344" width="14.140625" customWidth="1"/>
    <col min="4345" max="4345" width="11.42578125"/>
    <col min="4346" max="4346" width="10" customWidth="1"/>
    <col min="4347" max="4347" width="19.85546875" customWidth="1"/>
    <col min="4348" max="4348" width="12.28515625" customWidth="1"/>
    <col min="4349" max="4349" width="10" customWidth="1"/>
    <col min="4350" max="4350" width="10.140625" customWidth="1"/>
    <col min="4351" max="4351" width="10.28515625" customWidth="1"/>
    <col min="4352" max="4352" width="10.42578125" customWidth="1"/>
    <col min="4353" max="4354" width="10.85546875" customWidth="1"/>
    <col min="4355" max="4355" width="9.7109375" customWidth="1"/>
    <col min="4356" max="4356" width="12.85546875" customWidth="1"/>
    <col min="4357" max="4597" width="11.42578125"/>
    <col min="4598" max="4598" width="4.42578125" customWidth="1"/>
    <col min="4599" max="4599" width="29.140625" customWidth="1"/>
    <col min="4600" max="4600" width="14.140625" customWidth="1"/>
    <col min="4601" max="4601" width="11.42578125"/>
    <col min="4602" max="4602" width="10" customWidth="1"/>
    <col min="4603" max="4603" width="19.85546875" customWidth="1"/>
    <col min="4604" max="4604" width="12.28515625" customWidth="1"/>
    <col min="4605" max="4605" width="10" customWidth="1"/>
    <col min="4606" max="4606" width="10.140625" customWidth="1"/>
    <col min="4607" max="4607" width="10.28515625" customWidth="1"/>
    <col min="4608" max="4608" width="10.42578125" customWidth="1"/>
    <col min="4609" max="4610" width="10.85546875" customWidth="1"/>
    <col min="4611" max="4611" width="9.7109375" customWidth="1"/>
    <col min="4612" max="4612" width="12.85546875" customWidth="1"/>
    <col min="4613" max="4853" width="11.42578125"/>
    <col min="4854" max="4854" width="4.42578125" customWidth="1"/>
    <col min="4855" max="4855" width="29.140625" customWidth="1"/>
    <col min="4856" max="4856" width="14.140625" customWidth="1"/>
    <col min="4857" max="4857" width="11.42578125"/>
    <col min="4858" max="4858" width="10" customWidth="1"/>
    <col min="4859" max="4859" width="19.85546875" customWidth="1"/>
    <col min="4860" max="4860" width="12.28515625" customWidth="1"/>
    <col min="4861" max="4861" width="10" customWidth="1"/>
    <col min="4862" max="4862" width="10.140625" customWidth="1"/>
    <col min="4863" max="4863" width="10.28515625" customWidth="1"/>
    <col min="4864" max="4864" width="10.42578125" customWidth="1"/>
    <col min="4865" max="4866" width="10.85546875" customWidth="1"/>
    <col min="4867" max="4867" width="9.7109375" customWidth="1"/>
    <col min="4868" max="4868" width="12.85546875" customWidth="1"/>
    <col min="4869" max="5109" width="11.42578125"/>
    <col min="5110" max="5110" width="4.42578125" customWidth="1"/>
    <col min="5111" max="5111" width="29.140625" customWidth="1"/>
    <col min="5112" max="5112" width="14.140625" customWidth="1"/>
    <col min="5113" max="5113" width="11.42578125"/>
    <col min="5114" max="5114" width="10" customWidth="1"/>
    <col min="5115" max="5115" width="19.85546875" customWidth="1"/>
    <col min="5116" max="5116" width="12.28515625" customWidth="1"/>
    <col min="5117" max="5117" width="10" customWidth="1"/>
    <col min="5118" max="5118" width="10.140625" customWidth="1"/>
    <col min="5119" max="5119" width="10.28515625" customWidth="1"/>
    <col min="5120" max="5120" width="10.42578125" customWidth="1"/>
    <col min="5121" max="5122" width="10.85546875" customWidth="1"/>
    <col min="5123" max="5123" width="9.7109375" customWidth="1"/>
    <col min="5124" max="5124" width="12.85546875" customWidth="1"/>
    <col min="5125" max="5365" width="11.42578125"/>
    <col min="5366" max="5366" width="4.42578125" customWidth="1"/>
    <col min="5367" max="5367" width="29.140625" customWidth="1"/>
    <col min="5368" max="5368" width="14.140625" customWidth="1"/>
    <col min="5369" max="5369" width="11.42578125"/>
    <col min="5370" max="5370" width="10" customWidth="1"/>
    <col min="5371" max="5371" width="19.85546875" customWidth="1"/>
    <col min="5372" max="5372" width="12.28515625" customWidth="1"/>
    <col min="5373" max="5373" width="10" customWidth="1"/>
    <col min="5374" max="5374" width="10.140625" customWidth="1"/>
    <col min="5375" max="5375" width="10.28515625" customWidth="1"/>
    <col min="5376" max="5376" width="10.42578125" customWidth="1"/>
    <col min="5377" max="5378" width="10.85546875" customWidth="1"/>
    <col min="5379" max="5379" width="9.7109375" customWidth="1"/>
    <col min="5380" max="5380" width="12.85546875" customWidth="1"/>
    <col min="5381" max="5621" width="11.42578125"/>
    <col min="5622" max="5622" width="4.42578125" customWidth="1"/>
    <col min="5623" max="5623" width="29.140625" customWidth="1"/>
    <col min="5624" max="5624" width="14.140625" customWidth="1"/>
    <col min="5625" max="5625" width="11.42578125"/>
    <col min="5626" max="5626" width="10" customWidth="1"/>
    <col min="5627" max="5627" width="19.85546875" customWidth="1"/>
    <col min="5628" max="5628" width="12.28515625" customWidth="1"/>
    <col min="5629" max="5629" width="10" customWidth="1"/>
    <col min="5630" max="5630" width="10.140625" customWidth="1"/>
    <col min="5631" max="5631" width="10.28515625" customWidth="1"/>
    <col min="5632" max="5632" width="10.42578125" customWidth="1"/>
    <col min="5633" max="5634" width="10.85546875" customWidth="1"/>
    <col min="5635" max="5635" width="9.7109375" customWidth="1"/>
    <col min="5636" max="5636" width="12.85546875" customWidth="1"/>
    <col min="5637" max="5877" width="11.42578125"/>
    <col min="5878" max="5878" width="4.42578125" customWidth="1"/>
    <col min="5879" max="5879" width="29.140625" customWidth="1"/>
    <col min="5880" max="5880" width="14.140625" customWidth="1"/>
    <col min="5881" max="5881" width="11.42578125"/>
    <col min="5882" max="5882" width="10" customWidth="1"/>
    <col min="5883" max="5883" width="19.85546875" customWidth="1"/>
    <col min="5884" max="5884" width="12.28515625" customWidth="1"/>
    <col min="5885" max="5885" width="10" customWidth="1"/>
    <col min="5886" max="5886" width="10.140625" customWidth="1"/>
    <col min="5887" max="5887" width="10.28515625" customWidth="1"/>
    <col min="5888" max="5888" width="10.42578125" customWidth="1"/>
    <col min="5889" max="5890" width="10.85546875" customWidth="1"/>
    <col min="5891" max="5891" width="9.7109375" customWidth="1"/>
    <col min="5892" max="5892" width="12.85546875" customWidth="1"/>
    <col min="5893" max="6133" width="11.42578125"/>
    <col min="6134" max="6134" width="4.42578125" customWidth="1"/>
    <col min="6135" max="6135" width="29.140625" customWidth="1"/>
    <col min="6136" max="6136" width="14.140625" customWidth="1"/>
    <col min="6137" max="6137" width="11.42578125"/>
    <col min="6138" max="6138" width="10" customWidth="1"/>
    <col min="6139" max="6139" width="19.85546875" customWidth="1"/>
    <col min="6140" max="6140" width="12.28515625" customWidth="1"/>
    <col min="6141" max="6141" width="10" customWidth="1"/>
    <col min="6142" max="6142" width="10.140625" customWidth="1"/>
    <col min="6143" max="6143" width="10.28515625" customWidth="1"/>
    <col min="6144" max="6144" width="10.42578125" customWidth="1"/>
    <col min="6145" max="6146" width="10.85546875" customWidth="1"/>
    <col min="6147" max="6147" width="9.7109375" customWidth="1"/>
    <col min="6148" max="6148" width="12.85546875" customWidth="1"/>
    <col min="6149" max="6389" width="11.42578125"/>
    <col min="6390" max="6390" width="4.42578125" customWidth="1"/>
    <col min="6391" max="6391" width="29.140625" customWidth="1"/>
    <col min="6392" max="6392" width="14.140625" customWidth="1"/>
    <col min="6393" max="6393" width="11.42578125"/>
    <col min="6394" max="6394" width="10" customWidth="1"/>
    <col min="6395" max="6395" width="19.85546875" customWidth="1"/>
    <col min="6396" max="6396" width="12.28515625" customWidth="1"/>
    <col min="6397" max="6397" width="10" customWidth="1"/>
    <col min="6398" max="6398" width="10.140625" customWidth="1"/>
    <col min="6399" max="6399" width="10.28515625" customWidth="1"/>
    <col min="6400" max="6400" width="10.42578125" customWidth="1"/>
    <col min="6401" max="6402" width="10.85546875" customWidth="1"/>
    <col min="6403" max="6403" width="9.7109375" customWidth="1"/>
    <col min="6404" max="6404" width="12.85546875" customWidth="1"/>
    <col min="6405" max="6645" width="11.42578125"/>
    <col min="6646" max="6646" width="4.42578125" customWidth="1"/>
    <col min="6647" max="6647" width="29.140625" customWidth="1"/>
    <col min="6648" max="6648" width="14.140625" customWidth="1"/>
    <col min="6649" max="6649" width="11.42578125"/>
    <col min="6650" max="6650" width="10" customWidth="1"/>
    <col min="6651" max="6651" width="19.85546875" customWidth="1"/>
    <col min="6652" max="6652" width="12.28515625" customWidth="1"/>
    <col min="6653" max="6653" width="10" customWidth="1"/>
    <col min="6654" max="6654" width="10.140625" customWidth="1"/>
    <col min="6655" max="6655" width="10.28515625" customWidth="1"/>
    <col min="6656" max="6656" width="10.42578125" customWidth="1"/>
    <col min="6657" max="6658" width="10.85546875" customWidth="1"/>
    <col min="6659" max="6659" width="9.7109375" customWidth="1"/>
    <col min="6660" max="6660" width="12.85546875" customWidth="1"/>
    <col min="6661" max="6901" width="11.42578125"/>
    <col min="6902" max="6902" width="4.42578125" customWidth="1"/>
    <col min="6903" max="6903" width="29.140625" customWidth="1"/>
    <col min="6904" max="6904" width="14.140625" customWidth="1"/>
    <col min="6905" max="6905" width="11.42578125"/>
    <col min="6906" max="6906" width="10" customWidth="1"/>
    <col min="6907" max="6907" width="19.85546875" customWidth="1"/>
    <col min="6908" max="6908" width="12.28515625" customWidth="1"/>
    <col min="6909" max="6909" width="10" customWidth="1"/>
    <col min="6910" max="6910" width="10.140625" customWidth="1"/>
    <col min="6911" max="6911" width="10.28515625" customWidth="1"/>
    <col min="6912" max="6912" width="10.42578125" customWidth="1"/>
    <col min="6913" max="6914" width="10.85546875" customWidth="1"/>
    <col min="6915" max="6915" width="9.7109375" customWidth="1"/>
    <col min="6916" max="6916" width="12.85546875" customWidth="1"/>
    <col min="6917" max="7157" width="11.42578125"/>
    <col min="7158" max="7158" width="4.42578125" customWidth="1"/>
    <col min="7159" max="7159" width="29.140625" customWidth="1"/>
    <col min="7160" max="7160" width="14.140625" customWidth="1"/>
    <col min="7161" max="7161" width="11.42578125"/>
    <col min="7162" max="7162" width="10" customWidth="1"/>
    <col min="7163" max="7163" width="19.85546875" customWidth="1"/>
    <col min="7164" max="7164" width="12.28515625" customWidth="1"/>
    <col min="7165" max="7165" width="10" customWidth="1"/>
    <col min="7166" max="7166" width="10.140625" customWidth="1"/>
    <col min="7167" max="7167" width="10.28515625" customWidth="1"/>
    <col min="7168" max="7168" width="10.42578125" customWidth="1"/>
    <col min="7169" max="7170" width="10.85546875" customWidth="1"/>
    <col min="7171" max="7171" width="9.7109375" customWidth="1"/>
    <col min="7172" max="7172" width="12.85546875" customWidth="1"/>
    <col min="7173" max="7413" width="11.42578125"/>
    <col min="7414" max="7414" width="4.42578125" customWidth="1"/>
    <col min="7415" max="7415" width="29.140625" customWidth="1"/>
    <col min="7416" max="7416" width="14.140625" customWidth="1"/>
    <col min="7417" max="7417" width="11.42578125"/>
    <col min="7418" max="7418" width="10" customWidth="1"/>
    <col min="7419" max="7419" width="19.85546875" customWidth="1"/>
    <col min="7420" max="7420" width="12.28515625" customWidth="1"/>
    <col min="7421" max="7421" width="10" customWidth="1"/>
    <col min="7422" max="7422" width="10.140625" customWidth="1"/>
    <col min="7423" max="7423" width="10.28515625" customWidth="1"/>
    <col min="7424" max="7424" width="10.42578125" customWidth="1"/>
    <col min="7425" max="7426" width="10.85546875" customWidth="1"/>
    <col min="7427" max="7427" width="9.7109375" customWidth="1"/>
    <col min="7428" max="7428" width="12.85546875" customWidth="1"/>
    <col min="7429" max="7669" width="11.42578125"/>
    <col min="7670" max="7670" width="4.42578125" customWidth="1"/>
    <col min="7671" max="7671" width="29.140625" customWidth="1"/>
    <col min="7672" max="7672" width="14.140625" customWidth="1"/>
    <col min="7673" max="7673" width="11.42578125"/>
    <col min="7674" max="7674" width="10" customWidth="1"/>
    <col min="7675" max="7675" width="19.85546875" customWidth="1"/>
    <col min="7676" max="7676" width="12.28515625" customWidth="1"/>
    <col min="7677" max="7677" width="10" customWidth="1"/>
    <col min="7678" max="7678" width="10.140625" customWidth="1"/>
    <col min="7679" max="7679" width="10.28515625" customWidth="1"/>
    <col min="7680" max="7680" width="10.42578125" customWidth="1"/>
    <col min="7681" max="7682" width="10.85546875" customWidth="1"/>
    <col min="7683" max="7683" width="9.7109375" customWidth="1"/>
    <col min="7684" max="7684" width="12.85546875" customWidth="1"/>
    <col min="7685" max="7925" width="11.42578125"/>
    <col min="7926" max="7926" width="4.42578125" customWidth="1"/>
    <col min="7927" max="7927" width="29.140625" customWidth="1"/>
    <col min="7928" max="7928" width="14.140625" customWidth="1"/>
    <col min="7929" max="7929" width="11.42578125"/>
    <col min="7930" max="7930" width="10" customWidth="1"/>
    <col min="7931" max="7931" width="19.85546875" customWidth="1"/>
    <col min="7932" max="7932" width="12.28515625" customWidth="1"/>
    <col min="7933" max="7933" width="10" customWidth="1"/>
    <col min="7934" max="7934" width="10.140625" customWidth="1"/>
    <col min="7935" max="7935" width="10.28515625" customWidth="1"/>
    <col min="7936" max="7936" width="10.42578125" customWidth="1"/>
    <col min="7937" max="7938" width="10.85546875" customWidth="1"/>
    <col min="7939" max="7939" width="9.7109375" customWidth="1"/>
    <col min="7940" max="7940" width="12.85546875" customWidth="1"/>
    <col min="7941" max="8181" width="11.42578125"/>
    <col min="8182" max="8182" width="4.42578125" customWidth="1"/>
    <col min="8183" max="8183" width="29.140625" customWidth="1"/>
    <col min="8184" max="8184" width="14.140625" customWidth="1"/>
    <col min="8185" max="8185" width="11.42578125"/>
    <col min="8186" max="8186" width="10" customWidth="1"/>
    <col min="8187" max="8187" width="19.85546875" customWidth="1"/>
    <col min="8188" max="8188" width="12.28515625" customWidth="1"/>
    <col min="8189" max="8189" width="10" customWidth="1"/>
    <col min="8190" max="8190" width="10.140625" customWidth="1"/>
    <col min="8191" max="8191" width="10.28515625" customWidth="1"/>
    <col min="8192" max="8192" width="10.42578125" customWidth="1"/>
    <col min="8193" max="8194" width="10.85546875" customWidth="1"/>
    <col min="8195" max="8195" width="9.7109375" customWidth="1"/>
    <col min="8196" max="8196" width="12.85546875" customWidth="1"/>
    <col min="8197" max="8437" width="11.42578125"/>
    <col min="8438" max="8438" width="4.42578125" customWidth="1"/>
    <col min="8439" max="8439" width="29.140625" customWidth="1"/>
    <col min="8440" max="8440" width="14.140625" customWidth="1"/>
    <col min="8441" max="8441" width="11.42578125"/>
    <col min="8442" max="8442" width="10" customWidth="1"/>
    <col min="8443" max="8443" width="19.85546875" customWidth="1"/>
    <col min="8444" max="8444" width="12.28515625" customWidth="1"/>
    <col min="8445" max="8445" width="10" customWidth="1"/>
    <col min="8446" max="8446" width="10.140625" customWidth="1"/>
    <col min="8447" max="8447" width="10.28515625" customWidth="1"/>
    <col min="8448" max="8448" width="10.42578125" customWidth="1"/>
    <col min="8449" max="8450" width="10.85546875" customWidth="1"/>
    <col min="8451" max="8451" width="9.7109375" customWidth="1"/>
    <col min="8452" max="8452" width="12.85546875" customWidth="1"/>
    <col min="8453" max="8693" width="11.42578125"/>
    <col min="8694" max="8694" width="4.42578125" customWidth="1"/>
    <col min="8695" max="8695" width="29.140625" customWidth="1"/>
    <col min="8696" max="8696" width="14.140625" customWidth="1"/>
    <col min="8697" max="8697" width="11.42578125"/>
    <col min="8698" max="8698" width="10" customWidth="1"/>
    <col min="8699" max="8699" width="19.85546875" customWidth="1"/>
    <col min="8700" max="8700" width="12.28515625" customWidth="1"/>
    <col min="8701" max="8701" width="10" customWidth="1"/>
    <col min="8702" max="8702" width="10.140625" customWidth="1"/>
    <col min="8703" max="8703" width="10.28515625" customWidth="1"/>
    <col min="8704" max="8704" width="10.42578125" customWidth="1"/>
    <col min="8705" max="8706" width="10.85546875" customWidth="1"/>
    <col min="8707" max="8707" width="9.7109375" customWidth="1"/>
    <col min="8708" max="8708" width="12.85546875" customWidth="1"/>
    <col min="8709" max="8949" width="11.42578125"/>
    <col min="8950" max="8950" width="4.42578125" customWidth="1"/>
    <col min="8951" max="8951" width="29.140625" customWidth="1"/>
    <col min="8952" max="8952" width="14.140625" customWidth="1"/>
    <col min="8953" max="8953" width="11.42578125"/>
    <col min="8954" max="8954" width="10" customWidth="1"/>
    <col min="8955" max="8955" width="19.85546875" customWidth="1"/>
    <col min="8956" max="8956" width="12.28515625" customWidth="1"/>
    <col min="8957" max="8957" width="10" customWidth="1"/>
    <col min="8958" max="8958" width="10.140625" customWidth="1"/>
    <col min="8959" max="8959" width="10.28515625" customWidth="1"/>
    <col min="8960" max="8960" width="10.42578125" customWidth="1"/>
    <col min="8961" max="8962" width="10.85546875" customWidth="1"/>
    <col min="8963" max="8963" width="9.7109375" customWidth="1"/>
    <col min="8964" max="8964" width="12.85546875" customWidth="1"/>
    <col min="8965" max="9205" width="11.42578125"/>
    <col min="9206" max="9206" width="4.42578125" customWidth="1"/>
    <col min="9207" max="9207" width="29.140625" customWidth="1"/>
    <col min="9208" max="9208" width="14.140625" customWidth="1"/>
    <col min="9209" max="9209" width="11.42578125"/>
    <col min="9210" max="9210" width="10" customWidth="1"/>
    <col min="9211" max="9211" width="19.85546875" customWidth="1"/>
    <col min="9212" max="9212" width="12.28515625" customWidth="1"/>
    <col min="9213" max="9213" width="10" customWidth="1"/>
    <col min="9214" max="9214" width="10.140625" customWidth="1"/>
    <col min="9215" max="9215" width="10.28515625" customWidth="1"/>
    <col min="9216" max="9216" width="10.42578125" customWidth="1"/>
    <col min="9217" max="9218" width="10.85546875" customWidth="1"/>
    <col min="9219" max="9219" width="9.7109375" customWidth="1"/>
    <col min="9220" max="9220" width="12.85546875" customWidth="1"/>
    <col min="9221" max="9461" width="11.42578125"/>
    <col min="9462" max="9462" width="4.42578125" customWidth="1"/>
    <col min="9463" max="9463" width="29.140625" customWidth="1"/>
    <col min="9464" max="9464" width="14.140625" customWidth="1"/>
    <col min="9465" max="9465" width="11.42578125"/>
    <col min="9466" max="9466" width="10" customWidth="1"/>
    <col min="9467" max="9467" width="19.85546875" customWidth="1"/>
    <col min="9468" max="9468" width="12.28515625" customWidth="1"/>
    <col min="9469" max="9469" width="10" customWidth="1"/>
    <col min="9470" max="9470" width="10.140625" customWidth="1"/>
    <col min="9471" max="9471" width="10.28515625" customWidth="1"/>
    <col min="9472" max="9472" width="10.42578125" customWidth="1"/>
    <col min="9473" max="9474" width="10.85546875" customWidth="1"/>
    <col min="9475" max="9475" width="9.7109375" customWidth="1"/>
    <col min="9476" max="9476" width="12.85546875" customWidth="1"/>
    <col min="9477" max="9717" width="11.42578125"/>
    <col min="9718" max="9718" width="4.42578125" customWidth="1"/>
    <col min="9719" max="9719" width="29.140625" customWidth="1"/>
    <col min="9720" max="9720" width="14.140625" customWidth="1"/>
    <col min="9721" max="9721" width="11.42578125"/>
    <col min="9722" max="9722" width="10" customWidth="1"/>
    <col min="9723" max="9723" width="19.85546875" customWidth="1"/>
    <col min="9724" max="9724" width="12.28515625" customWidth="1"/>
    <col min="9725" max="9725" width="10" customWidth="1"/>
    <col min="9726" max="9726" width="10.140625" customWidth="1"/>
    <col min="9727" max="9727" width="10.28515625" customWidth="1"/>
    <col min="9728" max="9728" width="10.42578125" customWidth="1"/>
    <col min="9729" max="9730" width="10.85546875" customWidth="1"/>
    <col min="9731" max="9731" width="9.7109375" customWidth="1"/>
    <col min="9732" max="9732" width="12.85546875" customWidth="1"/>
    <col min="9733" max="9973" width="11.42578125"/>
    <col min="9974" max="9974" width="4.42578125" customWidth="1"/>
    <col min="9975" max="9975" width="29.140625" customWidth="1"/>
    <col min="9976" max="9976" width="14.140625" customWidth="1"/>
    <col min="9977" max="9977" width="11.42578125"/>
    <col min="9978" max="9978" width="10" customWidth="1"/>
    <col min="9979" max="9979" width="19.85546875" customWidth="1"/>
    <col min="9980" max="9980" width="12.28515625" customWidth="1"/>
    <col min="9981" max="9981" width="10" customWidth="1"/>
    <col min="9982" max="9982" width="10.140625" customWidth="1"/>
    <col min="9983" max="9983" width="10.28515625" customWidth="1"/>
    <col min="9984" max="9984" width="10.42578125" customWidth="1"/>
    <col min="9985" max="9986" width="10.85546875" customWidth="1"/>
    <col min="9987" max="9987" width="9.7109375" customWidth="1"/>
    <col min="9988" max="9988" width="12.85546875" customWidth="1"/>
    <col min="9989" max="10229" width="11.42578125"/>
    <col min="10230" max="10230" width="4.42578125" customWidth="1"/>
    <col min="10231" max="10231" width="29.140625" customWidth="1"/>
    <col min="10232" max="10232" width="14.140625" customWidth="1"/>
    <col min="10233" max="10233" width="11.42578125"/>
    <col min="10234" max="10234" width="10" customWidth="1"/>
    <col min="10235" max="10235" width="19.85546875" customWidth="1"/>
    <col min="10236" max="10236" width="12.28515625" customWidth="1"/>
    <col min="10237" max="10237" width="10" customWidth="1"/>
    <col min="10238" max="10238" width="10.140625" customWidth="1"/>
    <col min="10239" max="10239" width="10.28515625" customWidth="1"/>
    <col min="10240" max="10240" width="10.42578125" customWidth="1"/>
    <col min="10241" max="10242" width="10.85546875" customWidth="1"/>
    <col min="10243" max="10243" width="9.7109375" customWidth="1"/>
    <col min="10244" max="10244" width="12.85546875" customWidth="1"/>
    <col min="10245" max="10485" width="11.42578125"/>
    <col min="10486" max="10486" width="4.42578125" customWidth="1"/>
    <col min="10487" max="10487" width="29.140625" customWidth="1"/>
    <col min="10488" max="10488" width="14.140625" customWidth="1"/>
    <col min="10489" max="10489" width="11.42578125"/>
    <col min="10490" max="10490" width="10" customWidth="1"/>
    <col min="10491" max="10491" width="19.85546875" customWidth="1"/>
    <col min="10492" max="10492" width="12.28515625" customWidth="1"/>
    <col min="10493" max="10493" width="10" customWidth="1"/>
    <col min="10494" max="10494" width="10.140625" customWidth="1"/>
    <col min="10495" max="10495" width="10.28515625" customWidth="1"/>
    <col min="10496" max="10496" width="10.42578125" customWidth="1"/>
    <col min="10497" max="10498" width="10.85546875" customWidth="1"/>
    <col min="10499" max="10499" width="9.7109375" customWidth="1"/>
    <col min="10500" max="10500" width="12.85546875" customWidth="1"/>
    <col min="10501" max="10741" width="11.42578125"/>
    <col min="10742" max="10742" width="4.42578125" customWidth="1"/>
    <col min="10743" max="10743" width="29.140625" customWidth="1"/>
    <col min="10744" max="10744" width="14.140625" customWidth="1"/>
    <col min="10745" max="10745" width="11.42578125"/>
    <col min="10746" max="10746" width="10" customWidth="1"/>
    <col min="10747" max="10747" width="19.85546875" customWidth="1"/>
    <col min="10748" max="10748" width="12.28515625" customWidth="1"/>
    <col min="10749" max="10749" width="10" customWidth="1"/>
    <col min="10750" max="10750" width="10.140625" customWidth="1"/>
    <col min="10751" max="10751" width="10.28515625" customWidth="1"/>
    <col min="10752" max="10752" width="10.42578125" customWidth="1"/>
    <col min="10753" max="10754" width="10.85546875" customWidth="1"/>
    <col min="10755" max="10755" width="9.7109375" customWidth="1"/>
    <col min="10756" max="10756" width="12.85546875" customWidth="1"/>
    <col min="10757" max="10997" width="11.42578125"/>
    <col min="10998" max="10998" width="4.42578125" customWidth="1"/>
    <col min="10999" max="10999" width="29.140625" customWidth="1"/>
    <col min="11000" max="11000" width="14.140625" customWidth="1"/>
    <col min="11001" max="11001" width="11.42578125"/>
    <col min="11002" max="11002" width="10" customWidth="1"/>
    <col min="11003" max="11003" width="19.85546875" customWidth="1"/>
    <col min="11004" max="11004" width="12.28515625" customWidth="1"/>
    <col min="11005" max="11005" width="10" customWidth="1"/>
    <col min="11006" max="11006" width="10.140625" customWidth="1"/>
    <col min="11007" max="11007" width="10.28515625" customWidth="1"/>
    <col min="11008" max="11008" width="10.42578125" customWidth="1"/>
    <col min="11009" max="11010" width="10.85546875" customWidth="1"/>
    <col min="11011" max="11011" width="9.7109375" customWidth="1"/>
    <col min="11012" max="11012" width="12.85546875" customWidth="1"/>
    <col min="11013" max="11253" width="11.42578125"/>
    <col min="11254" max="11254" width="4.42578125" customWidth="1"/>
    <col min="11255" max="11255" width="29.140625" customWidth="1"/>
    <col min="11256" max="11256" width="14.140625" customWidth="1"/>
    <col min="11257" max="11257" width="11.42578125"/>
    <col min="11258" max="11258" width="10" customWidth="1"/>
    <col min="11259" max="11259" width="19.85546875" customWidth="1"/>
    <col min="11260" max="11260" width="12.28515625" customWidth="1"/>
    <col min="11261" max="11261" width="10" customWidth="1"/>
    <col min="11262" max="11262" width="10.140625" customWidth="1"/>
    <col min="11263" max="11263" width="10.28515625" customWidth="1"/>
    <col min="11264" max="11264" width="10.42578125" customWidth="1"/>
    <col min="11265" max="11266" width="10.85546875" customWidth="1"/>
    <col min="11267" max="11267" width="9.7109375" customWidth="1"/>
    <col min="11268" max="11268" width="12.85546875" customWidth="1"/>
    <col min="11269" max="11509" width="11.42578125"/>
    <col min="11510" max="11510" width="4.42578125" customWidth="1"/>
    <col min="11511" max="11511" width="29.140625" customWidth="1"/>
    <col min="11512" max="11512" width="14.140625" customWidth="1"/>
    <col min="11513" max="11513" width="11.42578125"/>
    <col min="11514" max="11514" width="10" customWidth="1"/>
    <col min="11515" max="11515" width="19.85546875" customWidth="1"/>
    <col min="11516" max="11516" width="12.28515625" customWidth="1"/>
    <col min="11517" max="11517" width="10" customWidth="1"/>
    <col min="11518" max="11518" width="10.140625" customWidth="1"/>
    <col min="11519" max="11519" width="10.28515625" customWidth="1"/>
    <col min="11520" max="11520" width="10.42578125" customWidth="1"/>
    <col min="11521" max="11522" width="10.85546875" customWidth="1"/>
    <col min="11523" max="11523" width="9.7109375" customWidth="1"/>
    <col min="11524" max="11524" width="12.85546875" customWidth="1"/>
    <col min="11525" max="11765" width="11.42578125"/>
    <col min="11766" max="11766" width="4.42578125" customWidth="1"/>
    <col min="11767" max="11767" width="29.140625" customWidth="1"/>
    <col min="11768" max="11768" width="14.140625" customWidth="1"/>
    <col min="11769" max="11769" width="11.42578125"/>
    <col min="11770" max="11770" width="10" customWidth="1"/>
    <col min="11771" max="11771" width="19.85546875" customWidth="1"/>
    <col min="11772" max="11772" width="12.28515625" customWidth="1"/>
    <col min="11773" max="11773" width="10" customWidth="1"/>
    <col min="11774" max="11774" width="10.140625" customWidth="1"/>
    <col min="11775" max="11775" width="10.28515625" customWidth="1"/>
    <col min="11776" max="11776" width="10.42578125" customWidth="1"/>
    <col min="11777" max="11778" width="10.85546875" customWidth="1"/>
    <col min="11779" max="11779" width="9.7109375" customWidth="1"/>
    <col min="11780" max="11780" width="12.85546875" customWidth="1"/>
    <col min="11781" max="12021" width="11.42578125"/>
    <col min="12022" max="12022" width="4.42578125" customWidth="1"/>
    <col min="12023" max="12023" width="29.140625" customWidth="1"/>
    <col min="12024" max="12024" width="14.140625" customWidth="1"/>
    <col min="12025" max="12025" width="11.42578125"/>
    <col min="12026" max="12026" width="10" customWidth="1"/>
    <col min="12027" max="12027" width="19.85546875" customWidth="1"/>
    <col min="12028" max="12028" width="12.28515625" customWidth="1"/>
    <col min="12029" max="12029" width="10" customWidth="1"/>
    <col min="12030" max="12030" width="10.140625" customWidth="1"/>
    <col min="12031" max="12031" width="10.28515625" customWidth="1"/>
    <col min="12032" max="12032" width="10.42578125" customWidth="1"/>
    <col min="12033" max="12034" width="10.85546875" customWidth="1"/>
    <col min="12035" max="12035" width="9.7109375" customWidth="1"/>
    <col min="12036" max="12036" width="12.85546875" customWidth="1"/>
    <col min="12037" max="12277" width="11.42578125"/>
    <col min="12278" max="12278" width="4.42578125" customWidth="1"/>
    <col min="12279" max="12279" width="29.140625" customWidth="1"/>
    <col min="12280" max="12280" width="14.140625" customWidth="1"/>
    <col min="12281" max="12281" width="11.42578125"/>
    <col min="12282" max="12282" width="10" customWidth="1"/>
    <col min="12283" max="12283" width="19.85546875" customWidth="1"/>
    <col min="12284" max="12284" width="12.28515625" customWidth="1"/>
    <col min="12285" max="12285" width="10" customWidth="1"/>
    <col min="12286" max="12286" width="10.140625" customWidth="1"/>
    <col min="12287" max="12287" width="10.28515625" customWidth="1"/>
    <col min="12288" max="12288" width="10.42578125" customWidth="1"/>
    <col min="12289" max="12290" width="10.85546875" customWidth="1"/>
    <col min="12291" max="12291" width="9.7109375" customWidth="1"/>
    <col min="12292" max="12292" width="12.85546875" customWidth="1"/>
    <col min="12293" max="12533" width="11.42578125"/>
    <col min="12534" max="12534" width="4.42578125" customWidth="1"/>
    <col min="12535" max="12535" width="29.140625" customWidth="1"/>
    <col min="12536" max="12536" width="14.140625" customWidth="1"/>
    <col min="12537" max="12537" width="11.42578125"/>
    <col min="12538" max="12538" width="10" customWidth="1"/>
    <col min="12539" max="12539" width="19.85546875" customWidth="1"/>
    <col min="12540" max="12540" width="12.28515625" customWidth="1"/>
    <col min="12541" max="12541" width="10" customWidth="1"/>
    <col min="12542" max="12542" width="10.140625" customWidth="1"/>
    <col min="12543" max="12543" width="10.28515625" customWidth="1"/>
    <col min="12544" max="12544" width="10.42578125" customWidth="1"/>
    <col min="12545" max="12546" width="10.85546875" customWidth="1"/>
    <col min="12547" max="12547" width="9.7109375" customWidth="1"/>
    <col min="12548" max="12548" width="12.85546875" customWidth="1"/>
    <col min="12549" max="12789" width="11.42578125"/>
    <col min="12790" max="12790" width="4.42578125" customWidth="1"/>
    <col min="12791" max="12791" width="29.140625" customWidth="1"/>
    <col min="12792" max="12792" width="14.140625" customWidth="1"/>
    <col min="12793" max="12793" width="11.42578125"/>
    <col min="12794" max="12794" width="10" customWidth="1"/>
    <col min="12795" max="12795" width="19.85546875" customWidth="1"/>
    <col min="12796" max="12796" width="12.28515625" customWidth="1"/>
    <col min="12797" max="12797" width="10" customWidth="1"/>
    <col min="12798" max="12798" width="10.140625" customWidth="1"/>
    <col min="12799" max="12799" width="10.28515625" customWidth="1"/>
    <col min="12800" max="12800" width="10.42578125" customWidth="1"/>
    <col min="12801" max="12802" width="10.85546875" customWidth="1"/>
    <col min="12803" max="12803" width="9.7109375" customWidth="1"/>
    <col min="12804" max="12804" width="12.85546875" customWidth="1"/>
    <col min="12805" max="13045" width="11.42578125"/>
    <col min="13046" max="13046" width="4.42578125" customWidth="1"/>
    <col min="13047" max="13047" width="29.140625" customWidth="1"/>
    <col min="13048" max="13048" width="14.140625" customWidth="1"/>
    <col min="13049" max="13049" width="11.42578125"/>
    <col min="13050" max="13050" width="10" customWidth="1"/>
    <col min="13051" max="13051" width="19.85546875" customWidth="1"/>
    <col min="13052" max="13052" width="12.28515625" customWidth="1"/>
    <col min="13053" max="13053" width="10" customWidth="1"/>
    <col min="13054" max="13054" width="10.140625" customWidth="1"/>
    <col min="13055" max="13055" width="10.28515625" customWidth="1"/>
    <col min="13056" max="13056" width="10.42578125" customWidth="1"/>
    <col min="13057" max="13058" width="10.85546875" customWidth="1"/>
    <col min="13059" max="13059" width="9.7109375" customWidth="1"/>
    <col min="13060" max="13060" width="12.85546875" customWidth="1"/>
    <col min="13061" max="13301" width="11.42578125"/>
    <col min="13302" max="13302" width="4.42578125" customWidth="1"/>
    <col min="13303" max="13303" width="29.140625" customWidth="1"/>
    <col min="13304" max="13304" width="14.140625" customWidth="1"/>
    <col min="13305" max="13305" width="11.42578125"/>
    <col min="13306" max="13306" width="10" customWidth="1"/>
    <col min="13307" max="13307" width="19.85546875" customWidth="1"/>
    <col min="13308" max="13308" width="12.28515625" customWidth="1"/>
    <col min="13309" max="13309" width="10" customWidth="1"/>
    <col min="13310" max="13310" width="10.140625" customWidth="1"/>
    <col min="13311" max="13311" width="10.28515625" customWidth="1"/>
    <col min="13312" max="13312" width="10.42578125" customWidth="1"/>
    <col min="13313" max="13314" width="10.85546875" customWidth="1"/>
    <col min="13315" max="13315" width="9.7109375" customWidth="1"/>
    <col min="13316" max="13316" width="12.85546875" customWidth="1"/>
    <col min="13317" max="13557" width="11.42578125"/>
    <col min="13558" max="13558" width="4.42578125" customWidth="1"/>
    <col min="13559" max="13559" width="29.140625" customWidth="1"/>
    <col min="13560" max="13560" width="14.140625" customWidth="1"/>
    <col min="13561" max="13561" width="11.42578125"/>
    <col min="13562" max="13562" width="10" customWidth="1"/>
    <col min="13563" max="13563" width="19.85546875" customWidth="1"/>
    <col min="13564" max="13564" width="12.28515625" customWidth="1"/>
    <col min="13565" max="13565" width="10" customWidth="1"/>
    <col min="13566" max="13566" width="10.140625" customWidth="1"/>
    <col min="13567" max="13567" width="10.28515625" customWidth="1"/>
    <col min="13568" max="13568" width="10.42578125" customWidth="1"/>
    <col min="13569" max="13570" width="10.85546875" customWidth="1"/>
    <col min="13571" max="13571" width="9.7109375" customWidth="1"/>
    <col min="13572" max="13572" width="12.85546875" customWidth="1"/>
    <col min="13573" max="13813" width="11.42578125"/>
    <col min="13814" max="13814" width="4.42578125" customWidth="1"/>
    <col min="13815" max="13815" width="29.140625" customWidth="1"/>
    <col min="13816" max="13816" width="14.140625" customWidth="1"/>
    <col min="13817" max="13817" width="11.42578125"/>
    <col min="13818" max="13818" width="10" customWidth="1"/>
    <col min="13819" max="13819" width="19.85546875" customWidth="1"/>
    <col min="13820" max="13820" width="12.28515625" customWidth="1"/>
    <col min="13821" max="13821" width="10" customWidth="1"/>
    <col min="13822" max="13822" width="10.140625" customWidth="1"/>
    <col min="13823" max="13823" width="10.28515625" customWidth="1"/>
    <col min="13824" max="13824" width="10.42578125" customWidth="1"/>
    <col min="13825" max="13826" width="10.85546875" customWidth="1"/>
    <col min="13827" max="13827" width="9.7109375" customWidth="1"/>
    <col min="13828" max="13828" width="12.85546875" customWidth="1"/>
    <col min="13829" max="14069" width="11.42578125"/>
    <col min="14070" max="14070" width="4.42578125" customWidth="1"/>
    <col min="14071" max="14071" width="29.140625" customWidth="1"/>
    <col min="14072" max="14072" width="14.140625" customWidth="1"/>
    <col min="14073" max="14073" width="11.42578125"/>
    <col min="14074" max="14074" width="10" customWidth="1"/>
    <col min="14075" max="14075" width="19.85546875" customWidth="1"/>
    <col min="14076" max="14076" width="12.28515625" customWidth="1"/>
    <col min="14077" max="14077" width="10" customWidth="1"/>
    <col min="14078" max="14078" width="10.140625" customWidth="1"/>
    <col min="14079" max="14079" width="10.28515625" customWidth="1"/>
    <col min="14080" max="14080" width="10.42578125" customWidth="1"/>
    <col min="14081" max="14082" width="10.85546875" customWidth="1"/>
    <col min="14083" max="14083" width="9.7109375" customWidth="1"/>
    <col min="14084" max="14084" width="12.85546875" customWidth="1"/>
    <col min="14085" max="14325" width="11.42578125"/>
    <col min="14326" max="14326" width="4.42578125" customWidth="1"/>
    <col min="14327" max="14327" width="29.140625" customWidth="1"/>
    <col min="14328" max="14328" width="14.140625" customWidth="1"/>
    <col min="14329" max="14329" width="11.42578125"/>
    <col min="14330" max="14330" width="10" customWidth="1"/>
    <col min="14331" max="14331" width="19.85546875" customWidth="1"/>
    <col min="14332" max="14332" width="12.28515625" customWidth="1"/>
    <col min="14333" max="14333" width="10" customWidth="1"/>
    <col min="14334" max="14334" width="10.140625" customWidth="1"/>
    <col min="14335" max="14335" width="10.28515625" customWidth="1"/>
    <col min="14336" max="14336" width="10.42578125" customWidth="1"/>
    <col min="14337" max="14338" width="10.85546875" customWidth="1"/>
    <col min="14339" max="14339" width="9.7109375" customWidth="1"/>
    <col min="14340" max="14340" width="12.85546875" customWidth="1"/>
    <col min="14341" max="14581" width="11.42578125"/>
    <col min="14582" max="14582" width="4.42578125" customWidth="1"/>
    <col min="14583" max="14583" width="29.140625" customWidth="1"/>
    <col min="14584" max="14584" width="14.140625" customWidth="1"/>
    <col min="14585" max="14585" width="11.42578125"/>
    <col min="14586" max="14586" width="10" customWidth="1"/>
    <col min="14587" max="14587" width="19.85546875" customWidth="1"/>
    <col min="14588" max="14588" width="12.28515625" customWidth="1"/>
    <col min="14589" max="14589" width="10" customWidth="1"/>
    <col min="14590" max="14590" width="10.140625" customWidth="1"/>
    <col min="14591" max="14591" width="10.28515625" customWidth="1"/>
    <col min="14592" max="14592" width="10.42578125" customWidth="1"/>
    <col min="14593" max="14594" width="10.85546875" customWidth="1"/>
    <col min="14595" max="14595" width="9.7109375" customWidth="1"/>
    <col min="14596" max="14596" width="12.85546875" customWidth="1"/>
    <col min="14597" max="14837" width="11.42578125"/>
    <col min="14838" max="14838" width="4.42578125" customWidth="1"/>
    <col min="14839" max="14839" width="29.140625" customWidth="1"/>
    <col min="14840" max="14840" width="14.140625" customWidth="1"/>
    <col min="14841" max="14841" width="11.42578125"/>
    <col min="14842" max="14842" width="10" customWidth="1"/>
    <col min="14843" max="14843" width="19.85546875" customWidth="1"/>
    <col min="14844" max="14844" width="12.28515625" customWidth="1"/>
    <col min="14845" max="14845" width="10" customWidth="1"/>
    <col min="14846" max="14846" width="10.140625" customWidth="1"/>
    <col min="14847" max="14847" width="10.28515625" customWidth="1"/>
    <col min="14848" max="14848" width="10.42578125" customWidth="1"/>
    <col min="14849" max="14850" width="10.85546875" customWidth="1"/>
    <col min="14851" max="14851" width="9.7109375" customWidth="1"/>
    <col min="14852" max="14852" width="12.85546875" customWidth="1"/>
    <col min="14853" max="15093" width="11.42578125"/>
    <col min="15094" max="15094" width="4.42578125" customWidth="1"/>
    <col min="15095" max="15095" width="29.140625" customWidth="1"/>
    <col min="15096" max="15096" width="14.140625" customWidth="1"/>
    <col min="15097" max="15097" width="11.42578125"/>
    <col min="15098" max="15098" width="10" customWidth="1"/>
    <col min="15099" max="15099" width="19.85546875" customWidth="1"/>
    <col min="15100" max="15100" width="12.28515625" customWidth="1"/>
    <col min="15101" max="15101" width="10" customWidth="1"/>
    <col min="15102" max="15102" width="10.140625" customWidth="1"/>
    <col min="15103" max="15103" width="10.28515625" customWidth="1"/>
    <col min="15104" max="15104" width="10.42578125" customWidth="1"/>
    <col min="15105" max="15106" width="10.85546875" customWidth="1"/>
    <col min="15107" max="15107" width="9.7109375" customWidth="1"/>
    <col min="15108" max="15108" width="12.85546875" customWidth="1"/>
    <col min="15109" max="15349" width="11.42578125"/>
    <col min="15350" max="15350" width="4.42578125" customWidth="1"/>
    <col min="15351" max="15351" width="29.140625" customWidth="1"/>
    <col min="15352" max="15352" width="14.140625" customWidth="1"/>
    <col min="15353" max="15353" width="11.42578125"/>
    <col min="15354" max="15354" width="10" customWidth="1"/>
    <col min="15355" max="15355" width="19.85546875" customWidth="1"/>
    <col min="15356" max="15356" width="12.28515625" customWidth="1"/>
    <col min="15357" max="15357" width="10" customWidth="1"/>
    <col min="15358" max="15358" width="10.140625" customWidth="1"/>
    <col min="15359" max="15359" width="10.28515625" customWidth="1"/>
    <col min="15360" max="15360" width="10.42578125" customWidth="1"/>
    <col min="15361" max="15362" width="10.85546875" customWidth="1"/>
    <col min="15363" max="15363" width="9.7109375" customWidth="1"/>
    <col min="15364" max="15364" width="12.85546875" customWidth="1"/>
    <col min="15365" max="15605" width="11.42578125"/>
    <col min="15606" max="15606" width="4.42578125" customWidth="1"/>
    <col min="15607" max="15607" width="29.140625" customWidth="1"/>
    <col min="15608" max="15608" width="14.140625" customWidth="1"/>
    <col min="15609" max="15609" width="11.42578125"/>
    <col min="15610" max="15610" width="10" customWidth="1"/>
    <col min="15611" max="15611" width="19.85546875" customWidth="1"/>
    <col min="15612" max="15612" width="12.28515625" customWidth="1"/>
    <col min="15613" max="15613" width="10" customWidth="1"/>
    <col min="15614" max="15614" width="10.140625" customWidth="1"/>
    <col min="15615" max="15615" width="10.28515625" customWidth="1"/>
    <col min="15616" max="15616" width="10.42578125" customWidth="1"/>
    <col min="15617" max="15618" width="10.85546875" customWidth="1"/>
    <col min="15619" max="15619" width="9.7109375" customWidth="1"/>
    <col min="15620" max="15620" width="12.85546875" customWidth="1"/>
    <col min="15621" max="15861" width="11.42578125"/>
    <col min="15862" max="15862" width="4.42578125" customWidth="1"/>
    <col min="15863" max="15863" width="29.140625" customWidth="1"/>
    <col min="15864" max="15864" width="14.140625" customWidth="1"/>
    <col min="15865" max="15865" width="11.42578125"/>
    <col min="15866" max="15866" width="10" customWidth="1"/>
    <col min="15867" max="15867" width="19.85546875" customWidth="1"/>
    <col min="15868" max="15868" width="12.28515625" customWidth="1"/>
    <col min="15869" max="15869" width="10" customWidth="1"/>
    <col min="15870" max="15870" width="10.140625" customWidth="1"/>
    <col min="15871" max="15871" width="10.28515625" customWidth="1"/>
    <col min="15872" max="15872" width="10.42578125" customWidth="1"/>
    <col min="15873" max="15874" width="10.85546875" customWidth="1"/>
    <col min="15875" max="15875" width="9.7109375" customWidth="1"/>
    <col min="15876" max="15876" width="12.85546875" customWidth="1"/>
    <col min="15877" max="16117" width="11.42578125"/>
    <col min="16118" max="16118" width="4.42578125" customWidth="1"/>
    <col min="16119" max="16119" width="29.140625" customWidth="1"/>
    <col min="16120" max="16120" width="14.140625" customWidth="1"/>
    <col min="16121" max="16121" width="11.42578125"/>
    <col min="16122" max="16122" width="10" customWidth="1"/>
    <col min="16123" max="16123" width="19.85546875" customWidth="1"/>
    <col min="16124" max="16124" width="12.28515625" customWidth="1"/>
    <col min="16125" max="16125" width="10" customWidth="1"/>
    <col min="16126" max="16126" width="10.140625" customWidth="1"/>
    <col min="16127" max="16127" width="10.28515625" customWidth="1"/>
    <col min="16128" max="16128" width="10.42578125" customWidth="1"/>
    <col min="16129" max="16130" width="10.85546875" customWidth="1"/>
    <col min="16131" max="16131" width="9.7109375" customWidth="1"/>
    <col min="16132" max="16132" width="12.85546875" customWidth="1"/>
  </cols>
  <sheetData>
    <row r="2" spans="1:16" ht="45.75" customHeight="1" x14ac:dyDescent="0.25">
      <c r="A2" s="9"/>
      <c r="B2" s="9"/>
      <c r="C2" s="9"/>
      <c r="D2" s="9"/>
      <c r="E2" s="9"/>
      <c r="F2" s="9"/>
      <c r="G2" s="50" t="s">
        <v>88</v>
      </c>
      <c r="H2" s="50"/>
      <c r="I2" s="50"/>
      <c r="J2" s="50"/>
      <c r="K2" s="50"/>
      <c r="L2" s="9"/>
    </row>
    <row r="3" spans="1:16" ht="73.5" customHeight="1" x14ac:dyDescent="0.25">
      <c r="A3" s="10"/>
      <c r="B3" s="10"/>
      <c r="C3" s="10"/>
      <c r="D3" s="10"/>
      <c r="E3" s="10"/>
      <c r="F3" s="10"/>
      <c r="G3" s="50" t="s">
        <v>89</v>
      </c>
      <c r="H3" s="50"/>
      <c r="I3" s="50"/>
      <c r="J3" s="50"/>
      <c r="K3" s="50"/>
      <c r="L3" s="9"/>
    </row>
    <row r="4" spans="1:16" ht="22.5" customHeight="1" x14ac:dyDescent="0.25">
      <c r="A4" s="10"/>
      <c r="B4" s="10"/>
      <c r="C4" s="10"/>
      <c r="D4" s="10"/>
      <c r="E4" s="10"/>
      <c r="F4" s="10"/>
      <c r="G4" s="11"/>
      <c r="H4" s="11"/>
      <c r="I4" s="11"/>
      <c r="J4" s="11"/>
      <c r="K4" s="10"/>
      <c r="L4" s="9"/>
      <c r="N4" t="s">
        <v>84</v>
      </c>
    </row>
    <row r="5" spans="1:16" ht="15.75" x14ac:dyDescent="0.25">
      <c r="A5" s="52" t="s">
        <v>90</v>
      </c>
      <c r="B5" s="52"/>
      <c r="C5" s="52"/>
      <c r="D5" s="52"/>
      <c r="E5" s="52"/>
      <c r="F5" s="52"/>
      <c r="G5" s="52"/>
      <c r="H5" s="52"/>
      <c r="I5" s="52"/>
      <c r="J5" s="52"/>
      <c r="K5" s="10"/>
      <c r="L5" s="9"/>
    </row>
    <row r="6" spans="1:16" ht="27.75" customHeight="1" x14ac:dyDescent="0.25">
      <c r="A6" s="52" t="s">
        <v>91</v>
      </c>
      <c r="B6" s="52"/>
      <c r="C6" s="52"/>
      <c r="D6" s="52"/>
      <c r="E6" s="52"/>
      <c r="F6" s="52"/>
      <c r="G6" s="52"/>
      <c r="H6" s="52"/>
      <c r="I6" s="52"/>
      <c r="J6" s="52"/>
      <c r="K6" s="10"/>
      <c r="L6" s="9"/>
    </row>
    <row r="7" spans="1:16" s="1" customFormat="1" ht="24.75" customHeight="1" x14ac:dyDescent="0.25">
      <c r="A7" s="48" t="s">
        <v>0</v>
      </c>
      <c r="B7" s="48" t="s">
        <v>2</v>
      </c>
      <c r="C7" s="48" t="s">
        <v>3</v>
      </c>
      <c r="D7" s="48" t="s">
        <v>4</v>
      </c>
      <c r="E7" s="48" t="s">
        <v>69</v>
      </c>
      <c r="F7" s="48"/>
      <c r="G7" s="48" t="s">
        <v>5</v>
      </c>
      <c r="H7" s="48"/>
      <c r="I7" s="48"/>
      <c r="J7" s="48"/>
      <c r="K7" s="48"/>
      <c r="L7" s="48"/>
      <c r="M7" s="48"/>
      <c r="N7" s="48"/>
    </row>
    <row r="8" spans="1:16" s="1" customFormat="1" ht="57.75" customHeight="1" x14ac:dyDescent="0.25">
      <c r="A8" s="48"/>
      <c r="B8" s="48"/>
      <c r="C8" s="48"/>
      <c r="D8" s="48"/>
      <c r="E8" s="36" t="s">
        <v>70</v>
      </c>
      <c r="F8" s="36" t="s">
        <v>71</v>
      </c>
      <c r="G8" s="37" t="s">
        <v>1</v>
      </c>
      <c r="H8" s="12" t="s">
        <v>60</v>
      </c>
      <c r="I8" s="12" t="s">
        <v>61</v>
      </c>
      <c r="J8" s="37" t="s">
        <v>62</v>
      </c>
      <c r="K8" s="37" t="s">
        <v>83</v>
      </c>
      <c r="L8" s="37" t="s">
        <v>85</v>
      </c>
      <c r="M8" s="37" t="s">
        <v>156</v>
      </c>
      <c r="N8" s="13" t="s">
        <v>164</v>
      </c>
    </row>
    <row r="9" spans="1:16" s="1" customFormat="1" ht="18" customHeight="1" x14ac:dyDescent="0.25">
      <c r="A9" s="38">
        <v>1</v>
      </c>
      <c r="B9" s="38">
        <v>2</v>
      </c>
      <c r="C9" s="38">
        <v>3</v>
      </c>
      <c r="D9" s="38">
        <v>4</v>
      </c>
      <c r="E9" s="38">
        <v>5</v>
      </c>
      <c r="F9" s="38">
        <v>6</v>
      </c>
      <c r="G9" s="38">
        <v>7</v>
      </c>
      <c r="H9" s="38">
        <v>8</v>
      </c>
      <c r="I9" s="38">
        <v>9</v>
      </c>
      <c r="J9" s="38">
        <v>10</v>
      </c>
      <c r="K9" s="44">
        <v>11</v>
      </c>
      <c r="L9" s="38">
        <v>12</v>
      </c>
      <c r="M9" s="38">
        <v>13</v>
      </c>
      <c r="N9" s="43">
        <v>14</v>
      </c>
    </row>
    <row r="10" spans="1:16" s="1" customFormat="1" ht="24.75" customHeight="1" x14ac:dyDescent="0.25">
      <c r="A10" s="48">
        <v>1</v>
      </c>
      <c r="B10" s="51" t="s">
        <v>93</v>
      </c>
      <c r="C10" s="49" t="s">
        <v>87</v>
      </c>
      <c r="D10" s="38" t="s">
        <v>68</v>
      </c>
      <c r="E10" s="38" t="s">
        <v>6</v>
      </c>
      <c r="F10" s="38" t="s">
        <v>6</v>
      </c>
      <c r="G10" s="13">
        <f>H10+I10+J10+K10+L10+M10+N10</f>
        <v>1147404944.6799998</v>
      </c>
      <c r="H10" s="13">
        <f>H11+H12</f>
        <v>155078106.71000001</v>
      </c>
      <c r="I10" s="13">
        <f>I11+I12</f>
        <v>149047409.50999999</v>
      </c>
      <c r="J10" s="13">
        <f t="shared" ref="J10" si="0">J11+J12</f>
        <v>154259666.41</v>
      </c>
      <c r="K10" s="13">
        <f t="shared" ref="K10:N10" si="1">K11+K12</f>
        <v>162682640.04999998</v>
      </c>
      <c r="L10" s="13">
        <f t="shared" si="1"/>
        <v>175467686</v>
      </c>
      <c r="M10" s="13">
        <f t="shared" si="1"/>
        <v>175434718</v>
      </c>
      <c r="N10" s="13">
        <f t="shared" si="1"/>
        <v>175434718</v>
      </c>
      <c r="P10" s="3"/>
    </row>
    <row r="11" spans="1:16" s="2" customFormat="1" ht="84.75" customHeight="1" x14ac:dyDescent="0.25">
      <c r="A11" s="48"/>
      <c r="B11" s="51"/>
      <c r="C11" s="49"/>
      <c r="D11" s="38" t="s">
        <v>92</v>
      </c>
      <c r="E11" s="38" t="s">
        <v>6</v>
      </c>
      <c r="F11" s="38" t="s">
        <v>6</v>
      </c>
      <c r="G11" s="13">
        <f t="shared" ref="G11:G74" si="2">H11+I11+J11+K11+L11+M11+N11</f>
        <v>1128447259.8600001</v>
      </c>
      <c r="H11" s="13">
        <f t="shared" ref="H11:N11" si="3">H16+H22+H25+H28+H50+H51+H52+H53+H54+H55+H56+H57</f>
        <v>153526736.71000001</v>
      </c>
      <c r="I11" s="13">
        <f t="shared" si="3"/>
        <v>147132528.00999999</v>
      </c>
      <c r="J11" s="13">
        <f t="shared" si="3"/>
        <v>151008162.03999999</v>
      </c>
      <c r="K11" s="13">
        <f t="shared" si="3"/>
        <v>159449011.09999999</v>
      </c>
      <c r="L11" s="13">
        <f t="shared" si="3"/>
        <v>172465586</v>
      </c>
      <c r="M11" s="13">
        <f t="shared" si="3"/>
        <v>172432618</v>
      </c>
      <c r="N11" s="13">
        <f t="shared" si="3"/>
        <v>172432618</v>
      </c>
      <c r="O11" s="4"/>
    </row>
    <row r="12" spans="1:16" s="2" customFormat="1" ht="69" customHeight="1" x14ac:dyDescent="0.25">
      <c r="A12" s="38">
        <v>2</v>
      </c>
      <c r="B12" s="51"/>
      <c r="C12" s="49"/>
      <c r="D12" s="38" t="s">
        <v>59</v>
      </c>
      <c r="E12" s="38" t="s">
        <v>6</v>
      </c>
      <c r="F12" s="38" t="s">
        <v>6</v>
      </c>
      <c r="G12" s="13">
        <f t="shared" si="2"/>
        <v>18957684.82</v>
      </c>
      <c r="H12" s="13">
        <f>H29</f>
        <v>1551370</v>
      </c>
      <c r="I12" s="13">
        <f>I29+I21</f>
        <v>1914881.5</v>
      </c>
      <c r="J12" s="13">
        <f>J35+J17</f>
        <v>3251504.37</v>
      </c>
      <c r="K12" s="13">
        <f>K35+K17</f>
        <v>3233628.95</v>
      </c>
      <c r="L12" s="13">
        <f>L35</f>
        <v>3002100</v>
      </c>
      <c r="M12" s="13">
        <f>M35</f>
        <v>3002100</v>
      </c>
      <c r="N12" s="13">
        <f>N35</f>
        <v>3002100</v>
      </c>
      <c r="O12" s="6"/>
      <c r="P12" s="6"/>
    </row>
    <row r="13" spans="1:16" s="2" customFormat="1" ht="27" customHeight="1" x14ac:dyDescent="0.25">
      <c r="A13" s="48">
        <v>3</v>
      </c>
      <c r="B13" s="49" t="s">
        <v>94</v>
      </c>
      <c r="C13" s="49" t="s">
        <v>87</v>
      </c>
      <c r="D13" s="38" t="s">
        <v>68</v>
      </c>
      <c r="E13" s="38"/>
      <c r="F13" s="38"/>
      <c r="G13" s="13">
        <f t="shared" si="2"/>
        <v>1147173705.73</v>
      </c>
      <c r="H13" s="13">
        <f>H14+H15</f>
        <v>155078106.71000001</v>
      </c>
      <c r="I13" s="13">
        <f t="shared" ref="I13:J13" si="4">I14+I15</f>
        <v>149047409.50999999</v>
      </c>
      <c r="J13" s="13">
        <f t="shared" si="4"/>
        <v>154259666.41</v>
      </c>
      <c r="K13" s="13">
        <f t="shared" ref="K13:N13" si="5">K14+K15</f>
        <v>162451401.09999999</v>
      </c>
      <c r="L13" s="13">
        <f t="shared" si="5"/>
        <v>175467686</v>
      </c>
      <c r="M13" s="13">
        <f t="shared" si="5"/>
        <v>175434718</v>
      </c>
      <c r="N13" s="13">
        <f t="shared" si="5"/>
        <v>175434718</v>
      </c>
      <c r="O13" s="6"/>
      <c r="P13" s="6"/>
    </row>
    <row r="14" spans="1:16" s="1" customFormat="1" ht="82.5" customHeight="1" x14ac:dyDescent="0.25">
      <c r="A14" s="48"/>
      <c r="B14" s="49"/>
      <c r="C14" s="49"/>
      <c r="D14" s="38" t="s">
        <v>92</v>
      </c>
      <c r="E14" s="38" t="s">
        <v>6</v>
      </c>
      <c r="F14" s="38" t="s">
        <v>6</v>
      </c>
      <c r="G14" s="13">
        <f t="shared" si="2"/>
        <v>1128447259.8600001</v>
      </c>
      <c r="H14" s="13">
        <f t="shared" ref="H14:N14" si="6">H11</f>
        <v>153526736.71000001</v>
      </c>
      <c r="I14" s="13">
        <f t="shared" si="6"/>
        <v>147132528.00999999</v>
      </c>
      <c r="J14" s="13">
        <f t="shared" si="6"/>
        <v>151008162.03999999</v>
      </c>
      <c r="K14" s="13">
        <f t="shared" si="6"/>
        <v>159449011.09999999</v>
      </c>
      <c r="L14" s="13">
        <f t="shared" si="6"/>
        <v>172465586</v>
      </c>
      <c r="M14" s="13">
        <f t="shared" si="6"/>
        <v>172432618</v>
      </c>
      <c r="N14" s="13">
        <f t="shared" si="6"/>
        <v>172432618</v>
      </c>
      <c r="O14" s="3"/>
    </row>
    <row r="15" spans="1:16" s="1" customFormat="1" ht="69" customHeight="1" x14ac:dyDescent="0.25">
      <c r="A15" s="38">
        <v>4</v>
      </c>
      <c r="B15" s="49"/>
      <c r="C15" s="49"/>
      <c r="D15" s="38" t="s">
        <v>59</v>
      </c>
      <c r="E15" s="38" t="s">
        <v>6</v>
      </c>
      <c r="F15" s="38" t="s">
        <v>6</v>
      </c>
      <c r="G15" s="13">
        <f t="shared" si="2"/>
        <v>18726445.870000001</v>
      </c>
      <c r="H15" s="13">
        <f>H29</f>
        <v>1551370</v>
      </c>
      <c r="I15" s="13">
        <f>I12</f>
        <v>1914881.5</v>
      </c>
      <c r="J15" s="13">
        <f>J29+J17</f>
        <v>3251504.37</v>
      </c>
      <c r="K15" s="13">
        <f>K29</f>
        <v>3002390</v>
      </c>
      <c r="L15" s="13">
        <f>L29</f>
        <v>3002100</v>
      </c>
      <c r="M15" s="13">
        <f>M29</f>
        <v>3002100</v>
      </c>
      <c r="N15" s="13">
        <f>N29</f>
        <v>3002100</v>
      </c>
      <c r="O15" s="3"/>
    </row>
    <row r="16" spans="1:16" s="1" customFormat="1" ht="150" customHeight="1" x14ac:dyDescent="0.25">
      <c r="A16" s="38">
        <v>5</v>
      </c>
      <c r="B16" s="54" t="s">
        <v>31</v>
      </c>
      <c r="C16" s="49" t="s">
        <v>95</v>
      </c>
      <c r="D16" s="38" t="s">
        <v>92</v>
      </c>
      <c r="E16" s="38" t="s">
        <v>6</v>
      </c>
      <c r="F16" s="38" t="s">
        <v>6</v>
      </c>
      <c r="G16" s="13">
        <f t="shared" si="2"/>
        <v>107834534.91</v>
      </c>
      <c r="H16" s="13">
        <f>H18</f>
        <v>14426293.74</v>
      </c>
      <c r="I16" s="13">
        <f>I18</f>
        <v>13131012.23</v>
      </c>
      <c r="J16" s="13">
        <f t="shared" ref="J16:N16" si="7">J18</f>
        <v>14255260.939999999</v>
      </c>
      <c r="K16" s="13">
        <f t="shared" si="7"/>
        <v>15584048</v>
      </c>
      <c r="L16" s="13">
        <f t="shared" si="7"/>
        <v>16812640</v>
      </c>
      <c r="M16" s="13">
        <f t="shared" si="7"/>
        <v>16812640</v>
      </c>
      <c r="N16" s="13">
        <f t="shared" si="7"/>
        <v>16812640</v>
      </c>
    </row>
    <row r="17" spans="1:14" s="1" customFormat="1" ht="121.5" customHeight="1" x14ac:dyDescent="0.25">
      <c r="A17" s="38">
        <v>6</v>
      </c>
      <c r="B17" s="54"/>
      <c r="C17" s="49"/>
      <c r="D17" s="38" t="s">
        <v>59</v>
      </c>
      <c r="E17" s="38" t="s">
        <v>6</v>
      </c>
      <c r="F17" s="38" t="s">
        <v>6</v>
      </c>
      <c r="G17" s="13">
        <f t="shared" si="2"/>
        <v>872124.82000000007</v>
      </c>
      <c r="H17" s="14">
        <v>0</v>
      </c>
      <c r="I17" s="14">
        <v>240381.5</v>
      </c>
      <c r="J17" s="14">
        <f>J19</f>
        <v>400504.37</v>
      </c>
      <c r="K17" s="14">
        <f>K19</f>
        <v>231238.95</v>
      </c>
      <c r="L17" s="14">
        <v>0</v>
      </c>
      <c r="M17" s="13">
        <v>0</v>
      </c>
      <c r="N17" s="13">
        <v>0</v>
      </c>
    </row>
    <row r="18" spans="1:14" s="1" customFormat="1" ht="129.75" customHeight="1" x14ac:dyDescent="0.25">
      <c r="A18" s="38">
        <v>7</v>
      </c>
      <c r="B18" s="59" t="s">
        <v>53</v>
      </c>
      <c r="C18" s="49" t="s">
        <v>95</v>
      </c>
      <c r="D18" s="38" t="s">
        <v>92</v>
      </c>
      <c r="E18" s="38" t="s">
        <v>6</v>
      </c>
      <c r="F18" s="38" t="s">
        <v>6</v>
      </c>
      <c r="G18" s="13">
        <f t="shared" si="2"/>
        <v>107834534.91</v>
      </c>
      <c r="H18" s="13">
        <f>H20</f>
        <v>14426293.74</v>
      </c>
      <c r="I18" s="13">
        <f>I20</f>
        <v>13131012.23</v>
      </c>
      <c r="J18" s="13">
        <f t="shared" ref="J18:N18" si="8">J20</f>
        <v>14255260.939999999</v>
      </c>
      <c r="K18" s="13">
        <f t="shared" si="8"/>
        <v>15584048</v>
      </c>
      <c r="L18" s="13">
        <f t="shared" si="8"/>
        <v>16812640</v>
      </c>
      <c r="M18" s="13">
        <f t="shared" si="8"/>
        <v>16812640</v>
      </c>
      <c r="N18" s="13">
        <f t="shared" si="8"/>
        <v>16812640</v>
      </c>
    </row>
    <row r="19" spans="1:14" s="1" customFormat="1" ht="97.5" customHeight="1" x14ac:dyDescent="0.25">
      <c r="A19" s="38">
        <v>8</v>
      </c>
      <c r="B19" s="59"/>
      <c r="C19" s="49"/>
      <c r="D19" s="38" t="s">
        <v>59</v>
      </c>
      <c r="E19" s="38" t="s">
        <v>6</v>
      </c>
      <c r="F19" s="38" t="s">
        <v>6</v>
      </c>
      <c r="G19" s="13">
        <f t="shared" si="2"/>
        <v>872124.82000000007</v>
      </c>
      <c r="H19" s="14">
        <v>0</v>
      </c>
      <c r="I19" s="14">
        <v>240381.5</v>
      </c>
      <c r="J19" s="14">
        <f>J21</f>
        <v>400504.37</v>
      </c>
      <c r="K19" s="14">
        <f>K21</f>
        <v>231238.95</v>
      </c>
      <c r="L19" s="14">
        <v>0</v>
      </c>
      <c r="M19" s="13">
        <v>0</v>
      </c>
      <c r="N19" s="13">
        <v>0</v>
      </c>
    </row>
    <row r="20" spans="1:14" s="1" customFormat="1" ht="225" customHeight="1" x14ac:dyDescent="0.25">
      <c r="A20" s="38">
        <v>9</v>
      </c>
      <c r="B20" s="41" t="s">
        <v>32</v>
      </c>
      <c r="C20" s="41" t="s">
        <v>96</v>
      </c>
      <c r="D20" s="38" t="s">
        <v>92</v>
      </c>
      <c r="E20" s="38" t="s">
        <v>6</v>
      </c>
      <c r="F20" s="38" t="s">
        <v>6</v>
      </c>
      <c r="G20" s="13">
        <f t="shared" si="2"/>
        <v>107834534.91</v>
      </c>
      <c r="H20" s="14">
        <v>14426293.74</v>
      </c>
      <c r="I20" s="14">
        <f>13371393.73-I21</f>
        <v>13131012.23</v>
      </c>
      <c r="J20" s="14">
        <v>14255260.939999999</v>
      </c>
      <c r="K20" s="13">
        <v>15584048</v>
      </c>
      <c r="L20" s="13">
        <v>16812640</v>
      </c>
      <c r="M20" s="13">
        <v>16812640</v>
      </c>
      <c r="N20" s="13">
        <v>16812640</v>
      </c>
    </row>
    <row r="21" spans="1:14" s="1" customFormat="1" ht="226.5" customHeight="1" x14ac:dyDescent="0.25">
      <c r="A21" s="38">
        <v>10</v>
      </c>
      <c r="B21" s="41" t="s">
        <v>97</v>
      </c>
      <c r="C21" s="41" t="s">
        <v>96</v>
      </c>
      <c r="D21" s="38" t="s">
        <v>59</v>
      </c>
      <c r="E21" s="38" t="s">
        <v>6</v>
      </c>
      <c r="F21" s="38" t="s">
        <v>6</v>
      </c>
      <c r="G21" s="13">
        <f t="shared" si="2"/>
        <v>872124.82000000007</v>
      </c>
      <c r="H21" s="14">
        <v>0</v>
      </c>
      <c r="I21" s="14">
        <v>240381.5</v>
      </c>
      <c r="J21" s="14">
        <v>400504.37</v>
      </c>
      <c r="K21" s="14">
        <v>231238.95</v>
      </c>
      <c r="L21" s="14">
        <v>0</v>
      </c>
      <c r="M21" s="13">
        <v>0</v>
      </c>
      <c r="N21" s="13">
        <v>0</v>
      </c>
    </row>
    <row r="22" spans="1:14" s="1" customFormat="1" ht="229.5" customHeight="1" x14ac:dyDescent="0.25">
      <c r="A22" s="38">
        <v>11</v>
      </c>
      <c r="B22" s="15" t="s">
        <v>74</v>
      </c>
      <c r="C22" s="41" t="s">
        <v>150</v>
      </c>
      <c r="D22" s="38" t="s">
        <v>92</v>
      </c>
      <c r="E22" s="38" t="s">
        <v>6</v>
      </c>
      <c r="F22" s="38" t="s">
        <v>6</v>
      </c>
      <c r="G22" s="13">
        <f t="shared" si="2"/>
        <v>93801054</v>
      </c>
      <c r="H22" s="13">
        <f>H23</f>
        <v>12377329</v>
      </c>
      <c r="I22" s="13">
        <f>I23</f>
        <v>12820329</v>
      </c>
      <c r="J22" s="13">
        <f t="shared" ref="J22:N22" si="9">J23</f>
        <v>13220329</v>
      </c>
      <c r="K22" s="13">
        <f t="shared" si="9"/>
        <v>13372975</v>
      </c>
      <c r="L22" s="13">
        <f t="shared" si="9"/>
        <v>14003364</v>
      </c>
      <c r="M22" s="13">
        <f t="shared" si="9"/>
        <v>14003364</v>
      </c>
      <c r="N22" s="13">
        <f t="shared" si="9"/>
        <v>14003364</v>
      </c>
    </row>
    <row r="23" spans="1:14" s="1" customFormat="1" ht="226.5" customHeight="1" x14ac:dyDescent="0.25">
      <c r="A23" s="38">
        <v>12</v>
      </c>
      <c r="B23" s="16" t="s">
        <v>152</v>
      </c>
      <c r="C23" s="41" t="s">
        <v>98</v>
      </c>
      <c r="D23" s="38" t="s">
        <v>124</v>
      </c>
      <c r="E23" s="38" t="s">
        <v>6</v>
      </c>
      <c r="F23" s="38" t="s">
        <v>6</v>
      </c>
      <c r="G23" s="13">
        <f t="shared" si="2"/>
        <v>93801054</v>
      </c>
      <c r="H23" s="13">
        <f>H24</f>
        <v>12377329</v>
      </c>
      <c r="I23" s="13">
        <f>I24</f>
        <v>12820329</v>
      </c>
      <c r="J23" s="13">
        <f t="shared" ref="J23:N23" si="10">J24</f>
        <v>13220329</v>
      </c>
      <c r="K23" s="13">
        <f t="shared" si="10"/>
        <v>13372975</v>
      </c>
      <c r="L23" s="13">
        <f t="shared" si="10"/>
        <v>14003364</v>
      </c>
      <c r="M23" s="13">
        <f t="shared" si="10"/>
        <v>14003364</v>
      </c>
      <c r="N23" s="13">
        <f t="shared" si="10"/>
        <v>14003364</v>
      </c>
    </row>
    <row r="24" spans="1:14" s="1" customFormat="1" ht="239.25" customHeight="1" x14ac:dyDescent="0.25">
      <c r="A24" s="38">
        <v>13</v>
      </c>
      <c r="B24" s="17" t="s">
        <v>75</v>
      </c>
      <c r="C24" s="41" t="s">
        <v>98</v>
      </c>
      <c r="D24" s="38" t="s">
        <v>92</v>
      </c>
      <c r="E24" s="38" t="s">
        <v>6</v>
      </c>
      <c r="F24" s="38" t="s">
        <v>6</v>
      </c>
      <c r="G24" s="13">
        <f t="shared" si="2"/>
        <v>93801054</v>
      </c>
      <c r="H24" s="13">
        <v>12377329</v>
      </c>
      <c r="I24" s="13">
        <v>12820329</v>
      </c>
      <c r="J24" s="13">
        <f>12820329+400000</f>
        <v>13220329</v>
      </c>
      <c r="K24" s="13">
        <v>13372975</v>
      </c>
      <c r="L24" s="13">
        <v>14003364</v>
      </c>
      <c r="M24" s="13">
        <v>14003364</v>
      </c>
      <c r="N24" s="13">
        <v>14003364</v>
      </c>
    </row>
    <row r="25" spans="1:14" s="1" customFormat="1" ht="229.5" customHeight="1" x14ac:dyDescent="0.25">
      <c r="A25" s="38">
        <v>14</v>
      </c>
      <c r="B25" s="15" t="s">
        <v>100</v>
      </c>
      <c r="C25" s="41" t="s">
        <v>99</v>
      </c>
      <c r="D25" s="38" t="s">
        <v>92</v>
      </c>
      <c r="E25" s="38" t="s">
        <v>6</v>
      </c>
      <c r="F25" s="38" t="s">
        <v>6</v>
      </c>
      <c r="G25" s="13">
        <f t="shared" si="2"/>
        <v>559379724.04999995</v>
      </c>
      <c r="H25" s="13">
        <f>H26</f>
        <v>75877368</v>
      </c>
      <c r="I25" s="13">
        <f t="shared" ref="I25:N25" si="11">I26</f>
        <v>78968455.769999996</v>
      </c>
      <c r="J25" s="13">
        <f>J27</f>
        <v>78120700.280000001</v>
      </c>
      <c r="K25" s="13">
        <f>K27</f>
        <v>83739714</v>
      </c>
      <c r="L25" s="13">
        <f t="shared" si="11"/>
        <v>80891162</v>
      </c>
      <c r="M25" s="13">
        <f t="shared" si="11"/>
        <v>80891162</v>
      </c>
      <c r="N25" s="13">
        <f t="shared" si="11"/>
        <v>80891162</v>
      </c>
    </row>
    <row r="26" spans="1:14" s="1" customFormat="1" ht="231" customHeight="1" x14ac:dyDescent="0.25">
      <c r="A26" s="38">
        <v>15</v>
      </c>
      <c r="B26" s="17" t="s">
        <v>86</v>
      </c>
      <c r="C26" s="41" t="s">
        <v>99</v>
      </c>
      <c r="D26" s="38" t="s">
        <v>92</v>
      </c>
      <c r="E26" s="38" t="s">
        <v>6</v>
      </c>
      <c r="F26" s="18" t="s">
        <v>6</v>
      </c>
      <c r="G26" s="13">
        <f t="shared" si="2"/>
        <v>559379724.04999995</v>
      </c>
      <c r="H26" s="13">
        <v>75877368</v>
      </c>
      <c r="I26" s="13">
        <f t="shared" ref="I26:N26" si="12">I27</f>
        <v>78968455.769999996</v>
      </c>
      <c r="J26" s="13">
        <f t="shared" si="12"/>
        <v>78120700.280000001</v>
      </c>
      <c r="K26" s="13">
        <f t="shared" si="12"/>
        <v>83739714</v>
      </c>
      <c r="L26" s="13">
        <f t="shared" si="12"/>
        <v>80891162</v>
      </c>
      <c r="M26" s="13">
        <f t="shared" si="12"/>
        <v>80891162</v>
      </c>
      <c r="N26" s="13">
        <f t="shared" si="12"/>
        <v>80891162</v>
      </c>
    </row>
    <row r="27" spans="1:14" s="1" customFormat="1" ht="225" customHeight="1" x14ac:dyDescent="0.25">
      <c r="A27" s="38">
        <v>16</v>
      </c>
      <c r="B27" s="17" t="s">
        <v>54</v>
      </c>
      <c r="C27" s="41" t="s">
        <v>99</v>
      </c>
      <c r="D27" s="38" t="s">
        <v>92</v>
      </c>
      <c r="E27" s="38" t="s">
        <v>6</v>
      </c>
      <c r="F27" s="38" t="s">
        <v>6</v>
      </c>
      <c r="G27" s="13">
        <f t="shared" si="2"/>
        <v>559379724.04999995</v>
      </c>
      <c r="H27" s="13">
        <v>75877368</v>
      </c>
      <c r="I27" s="13">
        <v>78968455.769999996</v>
      </c>
      <c r="J27" s="13">
        <v>78120700.280000001</v>
      </c>
      <c r="K27" s="13">
        <v>83739714</v>
      </c>
      <c r="L27" s="13">
        <v>80891162</v>
      </c>
      <c r="M27" s="13">
        <v>80891162</v>
      </c>
      <c r="N27" s="13">
        <v>80891162</v>
      </c>
    </row>
    <row r="28" spans="1:14" s="1" customFormat="1" ht="129.75" customHeight="1" x14ac:dyDescent="0.25">
      <c r="A28" s="38">
        <v>17</v>
      </c>
      <c r="B28" s="54" t="s">
        <v>33</v>
      </c>
      <c r="C28" s="49" t="s">
        <v>101</v>
      </c>
      <c r="D28" s="38" t="s">
        <v>92</v>
      </c>
      <c r="E28" s="38" t="s">
        <v>6</v>
      </c>
      <c r="F28" s="38" t="s">
        <v>6</v>
      </c>
      <c r="G28" s="13">
        <f t="shared" si="2"/>
        <v>2117708.42</v>
      </c>
      <c r="H28" s="13">
        <f>H31+H32+H33+H34</f>
        <v>287381.96999999997</v>
      </c>
      <c r="I28" s="13">
        <f t="shared" ref="I28:J28" si="13">I31+I32+I33+I34</f>
        <v>283657.8</v>
      </c>
      <c r="J28" s="13">
        <f t="shared" si="13"/>
        <v>307537</v>
      </c>
      <c r="K28" s="13">
        <f t="shared" ref="K28:N28" si="14">K31+K32+K33+K34</f>
        <v>290788.65000000002</v>
      </c>
      <c r="L28" s="13">
        <f t="shared" si="14"/>
        <v>338093</v>
      </c>
      <c r="M28" s="13">
        <f t="shared" si="14"/>
        <v>305125</v>
      </c>
      <c r="N28" s="13">
        <f t="shared" si="14"/>
        <v>305125</v>
      </c>
    </row>
    <row r="29" spans="1:14" s="1" customFormat="1" ht="86.25" customHeight="1" x14ac:dyDescent="0.25">
      <c r="A29" s="38">
        <v>18</v>
      </c>
      <c r="B29" s="54"/>
      <c r="C29" s="49"/>
      <c r="D29" s="38" t="s">
        <v>59</v>
      </c>
      <c r="E29" s="38" t="s">
        <v>6</v>
      </c>
      <c r="F29" s="38" t="s">
        <v>6</v>
      </c>
      <c r="G29" s="13">
        <f t="shared" si="2"/>
        <v>18085560</v>
      </c>
      <c r="H29" s="13">
        <f>H35</f>
        <v>1551370</v>
      </c>
      <c r="I29" s="13">
        <f t="shared" ref="I29:J29" si="15">I35</f>
        <v>1674500</v>
      </c>
      <c r="J29" s="13">
        <f t="shared" si="15"/>
        <v>2851000</v>
      </c>
      <c r="K29" s="13">
        <f>K35</f>
        <v>3002390</v>
      </c>
      <c r="L29" s="13">
        <f>L35</f>
        <v>3002100</v>
      </c>
      <c r="M29" s="13">
        <f>M36+M37+M38+M39</f>
        <v>3002100</v>
      </c>
      <c r="N29" s="13">
        <f>N36+N37+N38+N39</f>
        <v>3002100</v>
      </c>
    </row>
    <row r="30" spans="1:14" s="1" customFormat="1" ht="217.5" customHeight="1" x14ac:dyDescent="0.25">
      <c r="A30" s="47">
        <v>19</v>
      </c>
      <c r="B30" s="49" t="s">
        <v>73</v>
      </c>
      <c r="C30" s="41" t="s">
        <v>151</v>
      </c>
      <c r="D30" s="38" t="s">
        <v>92</v>
      </c>
      <c r="E30" s="38" t="s">
        <v>6</v>
      </c>
      <c r="F30" s="38" t="s">
        <v>6</v>
      </c>
      <c r="G30" s="13">
        <f t="shared" si="2"/>
        <v>2117708.42</v>
      </c>
      <c r="H30" s="13">
        <f>H31+H32+H33+H34</f>
        <v>287381.96999999997</v>
      </c>
      <c r="I30" s="13">
        <f t="shared" ref="I30:J30" si="16">I31+I32+I33+I34</f>
        <v>283657.8</v>
      </c>
      <c r="J30" s="13">
        <f t="shared" si="16"/>
        <v>307537</v>
      </c>
      <c r="K30" s="13">
        <f t="shared" ref="K30:N30" si="17">K31+K32+K33+K34</f>
        <v>290788.65000000002</v>
      </c>
      <c r="L30" s="13">
        <f t="shared" si="17"/>
        <v>338093</v>
      </c>
      <c r="M30" s="13">
        <f t="shared" si="17"/>
        <v>305125</v>
      </c>
      <c r="N30" s="13">
        <f t="shared" si="17"/>
        <v>305125</v>
      </c>
    </row>
    <row r="31" spans="1:14" s="1" customFormat="1" ht="84.75" customHeight="1" x14ac:dyDescent="0.25">
      <c r="A31" s="47">
        <v>20</v>
      </c>
      <c r="B31" s="49"/>
      <c r="C31" s="19" t="s">
        <v>24</v>
      </c>
      <c r="D31" s="38" t="s">
        <v>92</v>
      </c>
      <c r="E31" s="38" t="s">
        <v>6</v>
      </c>
      <c r="F31" s="38" t="s">
        <v>6</v>
      </c>
      <c r="G31" s="13">
        <f t="shared" si="2"/>
        <v>315179</v>
      </c>
      <c r="H31" s="13">
        <v>42176</v>
      </c>
      <c r="I31" s="13">
        <v>28140</v>
      </c>
      <c r="J31" s="13">
        <v>44858</v>
      </c>
      <c r="K31" s="13">
        <v>39702</v>
      </c>
      <c r="L31" s="13">
        <v>75413</v>
      </c>
      <c r="M31" s="13">
        <v>42445</v>
      </c>
      <c r="N31" s="13">
        <v>42445</v>
      </c>
    </row>
    <row r="32" spans="1:14" s="1" customFormat="1" ht="82.5" customHeight="1" x14ac:dyDescent="0.25">
      <c r="A32" s="47">
        <v>21</v>
      </c>
      <c r="B32" s="49"/>
      <c r="C32" s="19" t="s">
        <v>26</v>
      </c>
      <c r="D32" s="38" t="s">
        <v>92</v>
      </c>
      <c r="E32" s="38" t="s">
        <v>6</v>
      </c>
      <c r="F32" s="38" t="s">
        <v>6</v>
      </c>
      <c r="G32" s="13">
        <f t="shared" si="2"/>
        <v>612724</v>
      </c>
      <c r="H32" s="13">
        <v>85183</v>
      </c>
      <c r="I32" s="13">
        <v>87559</v>
      </c>
      <c r="J32" s="13">
        <v>89746</v>
      </c>
      <c r="K32" s="13">
        <v>87559</v>
      </c>
      <c r="L32" s="13">
        <v>87559</v>
      </c>
      <c r="M32" s="13">
        <v>87559</v>
      </c>
      <c r="N32" s="13">
        <v>87559</v>
      </c>
    </row>
    <row r="33" spans="1:14" s="1" customFormat="1" ht="84" customHeight="1" x14ac:dyDescent="0.25">
      <c r="A33" s="47">
        <v>22</v>
      </c>
      <c r="B33" s="49"/>
      <c r="C33" s="19" t="s">
        <v>25</v>
      </c>
      <c r="D33" s="38" t="s">
        <v>92</v>
      </c>
      <c r="E33" s="38" t="s">
        <v>6</v>
      </c>
      <c r="F33" s="38" t="s">
        <v>6</v>
      </c>
      <c r="G33" s="13">
        <f t="shared" si="2"/>
        <v>591103.42000000004</v>
      </c>
      <c r="H33" s="13">
        <v>74874.97</v>
      </c>
      <c r="I33" s="13">
        <v>80699.8</v>
      </c>
      <c r="J33" s="13">
        <v>85674</v>
      </c>
      <c r="K33" s="13">
        <v>86268.65</v>
      </c>
      <c r="L33" s="13">
        <v>87862</v>
      </c>
      <c r="M33" s="13">
        <v>87862</v>
      </c>
      <c r="N33" s="13">
        <v>87862</v>
      </c>
    </row>
    <row r="34" spans="1:14" s="1" customFormat="1" ht="84.75" customHeight="1" x14ac:dyDescent="0.25">
      <c r="A34" s="47">
        <v>23</v>
      </c>
      <c r="B34" s="49"/>
      <c r="C34" s="19" t="s">
        <v>27</v>
      </c>
      <c r="D34" s="38" t="s">
        <v>92</v>
      </c>
      <c r="E34" s="38" t="s">
        <v>6</v>
      </c>
      <c r="F34" s="38" t="s">
        <v>6</v>
      </c>
      <c r="G34" s="13">
        <f t="shared" si="2"/>
        <v>598702</v>
      </c>
      <c r="H34" s="13">
        <v>85148</v>
      </c>
      <c r="I34" s="13">
        <v>87259</v>
      </c>
      <c r="J34" s="13">
        <v>87259</v>
      </c>
      <c r="K34" s="13">
        <v>77259</v>
      </c>
      <c r="L34" s="13">
        <v>87259</v>
      </c>
      <c r="M34" s="13">
        <v>87259</v>
      </c>
      <c r="N34" s="13">
        <v>87259</v>
      </c>
    </row>
    <row r="35" spans="1:14" s="1" customFormat="1" ht="212.25" customHeight="1" x14ac:dyDescent="0.25">
      <c r="A35" s="47">
        <v>24</v>
      </c>
      <c r="B35" s="49" t="s">
        <v>73</v>
      </c>
      <c r="C35" s="41" t="s">
        <v>102</v>
      </c>
      <c r="D35" s="38" t="s">
        <v>59</v>
      </c>
      <c r="E35" s="38" t="s">
        <v>6</v>
      </c>
      <c r="F35" s="38" t="s">
        <v>6</v>
      </c>
      <c r="G35" s="13">
        <f t="shared" si="2"/>
        <v>18085560</v>
      </c>
      <c r="H35" s="13">
        <f>H36+H37+H38+H39</f>
        <v>1551370</v>
      </c>
      <c r="I35" s="13">
        <f t="shared" ref="I35:J35" si="18">I36+I37+I38+I39</f>
        <v>1674500</v>
      </c>
      <c r="J35" s="13">
        <f t="shared" si="18"/>
        <v>2851000</v>
      </c>
      <c r="K35" s="13">
        <f t="shared" ref="K35:L35" si="19">K36+K37+K38+K39</f>
        <v>3002390</v>
      </c>
      <c r="L35" s="13">
        <f t="shared" si="19"/>
        <v>3002100</v>
      </c>
      <c r="M35" s="13">
        <f>M36+M37+M38+M39</f>
        <v>3002100</v>
      </c>
      <c r="N35" s="13">
        <f>N36+N37+N38+N39</f>
        <v>3002100</v>
      </c>
    </row>
    <row r="36" spans="1:14" s="1" customFormat="1" ht="61.5" customHeight="1" x14ac:dyDescent="0.25">
      <c r="A36" s="47">
        <v>25</v>
      </c>
      <c r="B36" s="49"/>
      <c r="C36" s="19" t="s">
        <v>24</v>
      </c>
      <c r="D36" s="38" t="s">
        <v>59</v>
      </c>
      <c r="E36" s="38" t="s">
        <v>6</v>
      </c>
      <c r="F36" s="38" t="s">
        <v>6</v>
      </c>
      <c r="G36" s="13">
        <f t="shared" si="2"/>
        <v>4521389.5</v>
      </c>
      <c r="H36" s="13">
        <v>387842</v>
      </c>
      <c r="I36" s="13">
        <v>418625</v>
      </c>
      <c r="J36" s="13">
        <v>712750</v>
      </c>
      <c r="K36" s="13">
        <v>750597.5</v>
      </c>
      <c r="L36" s="13">
        <v>750525</v>
      </c>
      <c r="M36" s="13">
        <v>750525</v>
      </c>
      <c r="N36" s="13">
        <v>750525</v>
      </c>
    </row>
    <row r="37" spans="1:14" s="1" customFormat="1" ht="53.25" customHeight="1" x14ac:dyDescent="0.25">
      <c r="A37" s="47">
        <v>26</v>
      </c>
      <c r="B37" s="49"/>
      <c r="C37" s="19" t="s">
        <v>26</v>
      </c>
      <c r="D37" s="38" t="s">
        <v>59</v>
      </c>
      <c r="E37" s="38" t="s">
        <v>6</v>
      </c>
      <c r="F37" s="38" t="s">
        <v>6</v>
      </c>
      <c r="G37" s="13">
        <f t="shared" si="2"/>
        <v>4521390.5</v>
      </c>
      <c r="H37" s="13">
        <v>387843</v>
      </c>
      <c r="I37" s="13">
        <v>418625</v>
      </c>
      <c r="J37" s="13">
        <v>712750</v>
      </c>
      <c r="K37" s="13">
        <v>750597.5</v>
      </c>
      <c r="L37" s="13">
        <v>750525</v>
      </c>
      <c r="M37" s="13">
        <v>750525</v>
      </c>
      <c r="N37" s="13">
        <v>750525</v>
      </c>
    </row>
    <row r="38" spans="1:14" s="1" customFormat="1" ht="54.75" customHeight="1" x14ac:dyDescent="0.25">
      <c r="A38" s="47">
        <v>27</v>
      </c>
      <c r="B38" s="49"/>
      <c r="C38" s="19" t="s">
        <v>25</v>
      </c>
      <c r="D38" s="38" t="s">
        <v>59</v>
      </c>
      <c r="E38" s="38" t="s">
        <v>6</v>
      </c>
      <c r="F38" s="38" t="s">
        <v>6</v>
      </c>
      <c r="G38" s="13">
        <f t="shared" si="2"/>
        <v>4521390.5</v>
      </c>
      <c r="H38" s="13">
        <v>387843</v>
      </c>
      <c r="I38" s="13">
        <v>418625</v>
      </c>
      <c r="J38" s="13">
        <v>712750</v>
      </c>
      <c r="K38" s="13">
        <v>750597.5</v>
      </c>
      <c r="L38" s="13">
        <v>750525</v>
      </c>
      <c r="M38" s="13">
        <v>750525</v>
      </c>
      <c r="N38" s="13">
        <v>750525</v>
      </c>
    </row>
    <row r="39" spans="1:14" s="1" customFormat="1" ht="57" customHeight="1" x14ac:dyDescent="0.25">
      <c r="A39" s="47">
        <v>28</v>
      </c>
      <c r="B39" s="49"/>
      <c r="C39" s="19" t="s">
        <v>27</v>
      </c>
      <c r="D39" s="38" t="s">
        <v>59</v>
      </c>
      <c r="E39" s="38" t="s">
        <v>6</v>
      </c>
      <c r="F39" s="38" t="s">
        <v>6</v>
      </c>
      <c r="G39" s="13">
        <f t="shared" si="2"/>
        <v>4521389.5</v>
      </c>
      <c r="H39" s="13">
        <v>387842</v>
      </c>
      <c r="I39" s="13">
        <v>418625</v>
      </c>
      <c r="J39" s="13">
        <v>712750</v>
      </c>
      <c r="K39" s="13">
        <v>750597.5</v>
      </c>
      <c r="L39" s="13">
        <v>750525</v>
      </c>
      <c r="M39" s="13">
        <v>750525</v>
      </c>
      <c r="N39" s="13">
        <v>750525</v>
      </c>
    </row>
    <row r="40" spans="1:14" s="1" customFormat="1" ht="208.5" customHeight="1" x14ac:dyDescent="0.25">
      <c r="A40" s="47">
        <v>29</v>
      </c>
      <c r="B40" s="54" t="s">
        <v>55</v>
      </c>
      <c r="C40" s="19" t="s">
        <v>103</v>
      </c>
      <c r="D40" s="38" t="s">
        <v>92</v>
      </c>
      <c r="E40" s="38" t="s">
        <v>6</v>
      </c>
      <c r="F40" s="38" t="s">
        <v>6</v>
      </c>
      <c r="G40" s="13">
        <f t="shared" si="2"/>
        <v>2117708.42</v>
      </c>
      <c r="H40" s="13">
        <f>H41+H42+H43+H44</f>
        <v>287381.96999999997</v>
      </c>
      <c r="I40" s="13">
        <f t="shared" ref="I40:J40" si="20">I41+I42+I43+I44</f>
        <v>283657.8</v>
      </c>
      <c r="J40" s="13">
        <f t="shared" si="20"/>
        <v>307537</v>
      </c>
      <c r="K40" s="13">
        <f t="shared" ref="K40:N40" si="21">K41+K42+K43+K44</f>
        <v>290788.65000000002</v>
      </c>
      <c r="L40" s="13">
        <f t="shared" si="21"/>
        <v>338093</v>
      </c>
      <c r="M40" s="13">
        <f t="shared" si="21"/>
        <v>305125</v>
      </c>
      <c r="N40" s="13">
        <f t="shared" si="21"/>
        <v>305125</v>
      </c>
    </row>
    <row r="41" spans="1:14" s="1" customFormat="1" ht="84.75" customHeight="1" x14ac:dyDescent="0.25">
      <c r="A41" s="47">
        <v>30</v>
      </c>
      <c r="B41" s="54"/>
      <c r="C41" s="19" t="s">
        <v>24</v>
      </c>
      <c r="D41" s="38" t="s">
        <v>92</v>
      </c>
      <c r="E41" s="38" t="s">
        <v>6</v>
      </c>
      <c r="F41" s="38" t="s">
        <v>6</v>
      </c>
      <c r="G41" s="13">
        <f t="shared" si="2"/>
        <v>315179</v>
      </c>
      <c r="H41" s="13">
        <v>42176</v>
      </c>
      <c r="I41" s="13">
        <v>28140</v>
      </c>
      <c r="J41" s="13">
        <v>44858</v>
      </c>
      <c r="K41" s="13">
        <v>39702</v>
      </c>
      <c r="L41" s="13">
        <v>75413</v>
      </c>
      <c r="M41" s="13">
        <v>42445</v>
      </c>
      <c r="N41" s="13">
        <v>42445</v>
      </c>
    </row>
    <row r="42" spans="1:14" s="1" customFormat="1" ht="93" customHeight="1" x14ac:dyDescent="0.25">
      <c r="A42" s="47">
        <v>31</v>
      </c>
      <c r="B42" s="54"/>
      <c r="C42" s="19" t="s">
        <v>26</v>
      </c>
      <c r="D42" s="38" t="s">
        <v>92</v>
      </c>
      <c r="E42" s="38" t="s">
        <v>6</v>
      </c>
      <c r="F42" s="38" t="s">
        <v>6</v>
      </c>
      <c r="G42" s="13">
        <f t="shared" si="2"/>
        <v>612724</v>
      </c>
      <c r="H42" s="13">
        <v>85183</v>
      </c>
      <c r="I42" s="13">
        <v>87559</v>
      </c>
      <c r="J42" s="13">
        <v>89746</v>
      </c>
      <c r="K42" s="13">
        <v>87559</v>
      </c>
      <c r="L42" s="13">
        <v>87559</v>
      </c>
      <c r="M42" s="13">
        <v>87559</v>
      </c>
      <c r="N42" s="13">
        <v>87559</v>
      </c>
    </row>
    <row r="43" spans="1:14" s="1" customFormat="1" ht="89.25" customHeight="1" x14ac:dyDescent="0.25">
      <c r="A43" s="47">
        <v>32</v>
      </c>
      <c r="B43" s="54"/>
      <c r="C43" s="19" t="s">
        <v>25</v>
      </c>
      <c r="D43" s="38" t="s">
        <v>92</v>
      </c>
      <c r="E43" s="38" t="s">
        <v>6</v>
      </c>
      <c r="F43" s="38" t="s">
        <v>6</v>
      </c>
      <c r="G43" s="13">
        <f t="shared" si="2"/>
        <v>591103.42000000004</v>
      </c>
      <c r="H43" s="13">
        <v>74874.97</v>
      </c>
      <c r="I43" s="13">
        <v>80699.8</v>
      </c>
      <c r="J43" s="13">
        <v>85674</v>
      </c>
      <c r="K43" s="13">
        <v>86268.65</v>
      </c>
      <c r="L43" s="13">
        <v>87862</v>
      </c>
      <c r="M43" s="13">
        <v>87862</v>
      </c>
      <c r="N43" s="13">
        <v>87862</v>
      </c>
    </row>
    <row r="44" spans="1:14" s="1" customFormat="1" ht="99.75" customHeight="1" x14ac:dyDescent="0.25">
      <c r="A44" s="47">
        <v>33</v>
      </c>
      <c r="B44" s="54"/>
      <c r="C44" s="19" t="s">
        <v>27</v>
      </c>
      <c r="D44" s="38" t="s">
        <v>92</v>
      </c>
      <c r="E44" s="38" t="s">
        <v>6</v>
      </c>
      <c r="F44" s="38" t="s">
        <v>6</v>
      </c>
      <c r="G44" s="13">
        <f t="shared" si="2"/>
        <v>598702</v>
      </c>
      <c r="H44" s="13">
        <v>85148</v>
      </c>
      <c r="I44" s="13">
        <v>87259</v>
      </c>
      <c r="J44" s="13">
        <v>87259</v>
      </c>
      <c r="K44" s="13">
        <v>77259</v>
      </c>
      <c r="L44" s="13">
        <v>87259</v>
      </c>
      <c r="M44" s="13">
        <v>87259</v>
      </c>
      <c r="N44" s="13">
        <v>87259</v>
      </c>
    </row>
    <row r="45" spans="1:14" s="1" customFormat="1" ht="219" customHeight="1" x14ac:dyDescent="0.25">
      <c r="A45" s="47">
        <v>34</v>
      </c>
      <c r="B45" s="54" t="s">
        <v>55</v>
      </c>
      <c r="C45" s="19" t="s">
        <v>104</v>
      </c>
      <c r="D45" s="38" t="s">
        <v>59</v>
      </c>
      <c r="E45" s="38" t="s">
        <v>6</v>
      </c>
      <c r="F45" s="38" t="s">
        <v>6</v>
      </c>
      <c r="G45" s="13">
        <f t="shared" si="2"/>
        <v>18085560</v>
      </c>
      <c r="H45" s="13">
        <f>H46+H47+H48+H49</f>
        <v>1551370</v>
      </c>
      <c r="I45" s="13">
        <f t="shared" ref="I45:J45" si="22">I46+I47+I48+I49</f>
        <v>1674500</v>
      </c>
      <c r="J45" s="13">
        <f t="shared" si="22"/>
        <v>2851000</v>
      </c>
      <c r="K45" s="13">
        <f t="shared" ref="K45:N45" si="23">K46+K47+K48+K49</f>
        <v>3002390</v>
      </c>
      <c r="L45" s="13">
        <f t="shared" si="23"/>
        <v>3002100</v>
      </c>
      <c r="M45" s="13">
        <f t="shared" si="23"/>
        <v>3002100</v>
      </c>
      <c r="N45" s="13">
        <f t="shared" si="23"/>
        <v>3002100</v>
      </c>
    </row>
    <row r="46" spans="1:14" s="1" customFormat="1" ht="57.75" customHeight="1" x14ac:dyDescent="0.25">
      <c r="A46" s="47">
        <v>35</v>
      </c>
      <c r="B46" s="54"/>
      <c r="C46" s="19" t="s">
        <v>24</v>
      </c>
      <c r="D46" s="38" t="s">
        <v>59</v>
      </c>
      <c r="E46" s="38" t="s">
        <v>6</v>
      </c>
      <c r="F46" s="38" t="s">
        <v>6</v>
      </c>
      <c r="G46" s="13">
        <f t="shared" si="2"/>
        <v>4521389.5</v>
      </c>
      <c r="H46" s="13">
        <v>387842</v>
      </c>
      <c r="I46" s="13">
        <v>418625</v>
      </c>
      <c r="J46" s="13">
        <v>712750</v>
      </c>
      <c r="K46" s="13">
        <v>750597.5</v>
      </c>
      <c r="L46" s="13">
        <v>750525</v>
      </c>
      <c r="M46" s="13">
        <v>750525</v>
      </c>
      <c r="N46" s="13">
        <v>750525</v>
      </c>
    </row>
    <row r="47" spans="1:14" s="1" customFormat="1" ht="54.75" customHeight="1" x14ac:dyDescent="0.25">
      <c r="A47" s="47">
        <v>36</v>
      </c>
      <c r="B47" s="54"/>
      <c r="C47" s="19" t="s">
        <v>26</v>
      </c>
      <c r="D47" s="38" t="s">
        <v>59</v>
      </c>
      <c r="E47" s="38" t="s">
        <v>6</v>
      </c>
      <c r="F47" s="38" t="s">
        <v>6</v>
      </c>
      <c r="G47" s="13">
        <f t="shared" si="2"/>
        <v>4521390.5</v>
      </c>
      <c r="H47" s="13">
        <v>387843</v>
      </c>
      <c r="I47" s="13">
        <v>418625</v>
      </c>
      <c r="J47" s="13">
        <v>712750</v>
      </c>
      <c r="K47" s="13">
        <v>750597.5</v>
      </c>
      <c r="L47" s="13">
        <v>750525</v>
      </c>
      <c r="M47" s="13">
        <v>750525</v>
      </c>
      <c r="N47" s="13">
        <v>750525</v>
      </c>
    </row>
    <row r="48" spans="1:14" s="1" customFormat="1" ht="62.25" customHeight="1" x14ac:dyDescent="0.25">
      <c r="A48" s="47">
        <v>37</v>
      </c>
      <c r="B48" s="54"/>
      <c r="C48" s="19" t="s">
        <v>25</v>
      </c>
      <c r="D48" s="38" t="s">
        <v>59</v>
      </c>
      <c r="E48" s="38" t="s">
        <v>6</v>
      </c>
      <c r="F48" s="38" t="s">
        <v>6</v>
      </c>
      <c r="G48" s="13">
        <f t="shared" si="2"/>
        <v>4521390.5</v>
      </c>
      <c r="H48" s="13">
        <v>387843</v>
      </c>
      <c r="I48" s="13">
        <v>418625</v>
      </c>
      <c r="J48" s="13">
        <v>712750</v>
      </c>
      <c r="K48" s="13">
        <v>750597.5</v>
      </c>
      <c r="L48" s="13">
        <v>750525</v>
      </c>
      <c r="M48" s="13">
        <v>750525</v>
      </c>
      <c r="N48" s="13">
        <v>750525</v>
      </c>
    </row>
    <row r="49" spans="1:14" s="1" customFormat="1" ht="61.5" customHeight="1" x14ac:dyDescent="0.25">
      <c r="A49" s="47">
        <v>38</v>
      </c>
      <c r="B49" s="54"/>
      <c r="C49" s="19" t="s">
        <v>27</v>
      </c>
      <c r="D49" s="38" t="s">
        <v>59</v>
      </c>
      <c r="E49" s="38" t="s">
        <v>6</v>
      </c>
      <c r="F49" s="38" t="s">
        <v>6</v>
      </c>
      <c r="G49" s="13">
        <f t="shared" si="2"/>
        <v>4521389.5</v>
      </c>
      <c r="H49" s="13">
        <v>387842</v>
      </c>
      <c r="I49" s="13">
        <v>418625</v>
      </c>
      <c r="J49" s="13">
        <v>712750</v>
      </c>
      <c r="K49" s="13">
        <v>750597.5</v>
      </c>
      <c r="L49" s="13">
        <v>750525</v>
      </c>
      <c r="M49" s="13">
        <v>750525</v>
      </c>
      <c r="N49" s="13">
        <v>750525</v>
      </c>
    </row>
    <row r="50" spans="1:14" s="1" customFormat="1" ht="216" customHeight="1" x14ac:dyDescent="0.25">
      <c r="A50" s="47">
        <v>39</v>
      </c>
      <c r="B50" s="17" t="s">
        <v>34</v>
      </c>
      <c r="C50" s="40" t="s">
        <v>105</v>
      </c>
      <c r="D50" s="38" t="s">
        <v>92</v>
      </c>
      <c r="E50" s="38" t="s">
        <v>6</v>
      </c>
      <c r="F50" s="38" t="s">
        <v>6</v>
      </c>
      <c r="G50" s="13">
        <f t="shared" si="2"/>
        <v>3657311.25</v>
      </c>
      <c r="H50" s="13">
        <f>H58</f>
        <v>667000</v>
      </c>
      <c r="I50" s="13">
        <f t="shared" ref="I50:J50" si="24">I58</f>
        <v>516311.25</v>
      </c>
      <c r="J50" s="13">
        <f t="shared" si="24"/>
        <v>300000</v>
      </c>
      <c r="K50" s="13">
        <f t="shared" ref="K50:L50" si="25">K58</f>
        <v>473000</v>
      </c>
      <c r="L50" s="13">
        <f t="shared" si="25"/>
        <v>567000</v>
      </c>
      <c r="M50" s="13">
        <v>567000</v>
      </c>
      <c r="N50" s="13">
        <v>567000</v>
      </c>
    </row>
    <row r="51" spans="1:14" s="1" customFormat="1" ht="210.75" customHeight="1" x14ac:dyDescent="0.25">
      <c r="A51" s="47">
        <v>40</v>
      </c>
      <c r="B51" s="17" t="s">
        <v>153</v>
      </c>
      <c r="C51" s="40" t="s">
        <v>105</v>
      </c>
      <c r="D51" s="38" t="s">
        <v>92</v>
      </c>
      <c r="E51" s="38" t="s">
        <v>6</v>
      </c>
      <c r="F51" s="38" t="s">
        <v>6</v>
      </c>
      <c r="G51" s="13">
        <f t="shared" si="2"/>
        <v>1601500</v>
      </c>
      <c r="H51" s="13">
        <f>H67</f>
        <v>259000</v>
      </c>
      <c r="I51" s="13">
        <f t="shared" ref="I51:J51" si="26">I67</f>
        <v>42500</v>
      </c>
      <c r="J51" s="13">
        <f t="shared" si="26"/>
        <v>260000</v>
      </c>
      <c r="K51" s="13">
        <f t="shared" ref="K51:L51" si="27">K67</f>
        <v>260000</v>
      </c>
      <c r="L51" s="13">
        <f t="shared" si="27"/>
        <v>260000</v>
      </c>
      <c r="M51" s="13">
        <v>260000</v>
      </c>
      <c r="N51" s="13">
        <v>260000</v>
      </c>
    </row>
    <row r="52" spans="1:14" s="1" customFormat="1" ht="213.75" customHeight="1" x14ac:dyDescent="0.25">
      <c r="A52" s="47">
        <v>41</v>
      </c>
      <c r="B52" s="15" t="s">
        <v>35</v>
      </c>
      <c r="C52" s="40" t="s">
        <v>105</v>
      </c>
      <c r="D52" s="38" t="s">
        <v>92</v>
      </c>
      <c r="E52" s="38" t="s">
        <v>6</v>
      </c>
      <c r="F52" s="38" t="s">
        <v>6</v>
      </c>
      <c r="G52" s="13">
        <f t="shared" si="2"/>
        <v>11882946</v>
      </c>
      <c r="H52" s="13">
        <f>H78</f>
        <v>1766000</v>
      </c>
      <c r="I52" s="13">
        <f t="shared" ref="I52:J52" si="28">I78</f>
        <v>1753616</v>
      </c>
      <c r="J52" s="13">
        <f t="shared" si="28"/>
        <v>1303330</v>
      </c>
      <c r="K52" s="13">
        <f t="shared" ref="K52:L52" si="29">K78</f>
        <v>1765000</v>
      </c>
      <c r="L52" s="13">
        <f t="shared" si="29"/>
        <v>1765000</v>
      </c>
      <c r="M52" s="13">
        <v>1765000</v>
      </c>
      <c r="N52" s="13">
        <v>1765000</v>
      </c>
    </row>
    <row r="53" spans="1:14" s="1" customFormat="1" ht="181.5" customHeight="1" x14ac:dyDescent="0.25">
      <c r="A53" s="47">
        <v>42</v>
      </c>
      <c r="B53" s="15" t="s">
        <v>23</v>
      </c>
      <c r="C53" s="20" t="s">
        <v>106</v>
      </c>
      <c r="D53" s="38" t="s">
        <v>92</v>
      </c>
      <c r="E53" s="38" t="s">
        <v>6</v>
      </c>
      <c r="F53" s="38" t="s">
        <v>6</v>
      </c>
      <c r="G53" s="13">
        <f t="shared" si="2"/>
        <v>51356255</v>
      </c>
      <c r="H53" s="13">
        <f>H101</f>
        <v>11279307</v>
      </c>
      <c r="I53" s="13">
        <f t="shared" ref="I53:J53" si="30">I101</f>
        <v>1672727</v>
      </c>
      <c r="J53" s="13">
        <f t="shared" si="30"/>
        <v>2283150</v>
      </c>
      <c r="K53" s="13">
        <f t="shared" ref="K53:L53" si="31">K101</f>
        <v>2283150</v>
      </c>
      <c r="L53" s="13">
        <f t="shared" si="31"/>
        <v>11279307</v>
      </c>
      <c r="M53" s="13">
        <v>11279307</v>
      </c>
      <c r="N53" s="13">
        <v>11279307</v>
      </c>
    </row>
    <row r="54" spans="1:14" s="1" customFormat="1" ht="212.25" customHeight="1" x14ac:dyDescent="0.25">
      <c r="A54" s="47">
        <v>43</v>
      </c>
      <c r="B54" s="15" t="s">
        <v>108</v>
      </c>
      <c r="C54" s="40" t="s">
        <v>107</v>
      </c>
      <c r="D54" s="38" t="s">
        <v>92</v>
      </c>
      <c r="E54" s="38" t="s">
        <v>6</v>
      </c>
      <c r="F54" s="38" t="s">
        <v>6</v>
      </c>
      <c r="G54" s="13">
        <f t="shared" si="2"/>
        <v>144223756.86000001</v>
      </c>
      <c r="H54" s="13">
        <f>H107</f>
        <v>19059033</v>
      </c>
      <c r="I54" s="13">
        <f t="shared" ref="I54:J54" si="32">I107</f>
        <v>20139380.039999999</v>
      </c>
      <c r="J54" s="13">
        <f t="shared" si="32"/>
        <v>20389413.82</v>
      </c>
      <c r="K54" s="13">
        <f t="shared" ref="K54:N54" si="33">K107</f>
        <v>21124777.999999996</v>
      </c>
      <c r="L54" s="13">
        <f t="shared" si="33"/>
        <v>21170384</v>
      </c>
      <c r="M54" s="13">
        <f t="shared" si="33"/>
        <v>21170384</v>
      </c>
      <c r="N54" s="13">
        <f t="shared" si="33"/>
        <v>21170384</v>
      </c>
    </row>
    <row r="55" spans="1:14" s="1" customFormat="1" ht="291.75" customHeight="1" x14ac:dyDescent="0.25">
      <c r="A55" s="47">
        <v>44</v>
      </c>
      <c r="B55" s="15" t="s">
        <v>36</v>
      </c>
      <c r="C55" s="41" t="s">
        <v>109</v>
      </c>
      <c r="D55" s="38" t="s">
        <v>92</v>
      </c>
      <c r="E55" s="38" t="s">
        <v>6</v>
      </c>
      <c r="F55" s="38" t="s">
        <v>6</v>
      </c>
      <c r="G55" s="13">
        <f t="shared" si="2"/>
        <v>22780892.370000001</v>
      </c>
      <c r="H55" s="13">
        <f>H118</f>
        <v>2265564</v>
      </c>
      <c r="I55" s="13">
        <f t="shared" ref="I55:J55" si="34">I118</f>
        <v>2923878.92</v>
      </c>
      <c r="J55" s="13">
        <f t="shared" si="34"/>
        <v>2730446</v>
      </c>
      <c r="K55" s="13">
        <f t="shared" ref="K55:L55" si="35">K118</f>
        <v>3611003.45</v>
      </c>
      <c r="L55" s="13">
        <f t="shared" si="35"/>
        <v>3750000</v>
      </c>
      <c r="M55" s="13">
        <v>3750000</v>
      </c>
      <c r="N55" s="13">
        <v>3750000</v>
      </c>
    </row>
    <row r="56" spans="1:14" s="1" customFormat="1" ht="325.5" customHeight="1" x14ac:dyDescent="0.25">
      <c r="A56" s="47">
        <v>45</v>
      </c>
      <c r="B56" s="15" t="s">
        <v>110</v>
      </c>
      <c r="C56" s="41" t="s">
        <v>111</v>
      </c>
      <c r="D56" s="38" t="s">
        <v>92</v>
      </c>
      <c r="E56" s="38" t="s">
        <v>6</v>
      </c>
      <c r="F56" s="38" t="s">
        <v>6</v>
      </c>
      <c r="G56" s="13">
        <f t="shared" si="2"/>
        <v>2788200</v>
      </c>
      <c r="H56" s="13">
        <f>H122</f>
        <v>492500</v>
      </c>
      <c r="I56" s="13">
        <f t="shared" ref="I56:J56" si="36">I122</f>
        <v>110700</v>
      </c>
      <c r="J56" s="13">
        <f t="shared" si="36"/>
        <v>185000</v>
      </c>
      <c r="K56" s="13">
        <f t="shared" ref="K56:L56" si="37">K122</f>
        <v>500000</v>
      </c>
      <c r="L56" s="13">
        <f t="shared" si="37"/>
        <v>500000</v>
      </c>
      <c r="M56" s="13">
        <v>500000</v>
      </c>
      <c r="N56" s="13">
        <v>500000</v>
      </c>
    </row>
    <row r="57" spans="1:14" s="1" customFormat="1" ht="165.75" customHeight="1" x14ac:dyDescent="0.25">
      <c r="A57" s="47">
        <v>46</v>
      </c>
      <c r="B57" s="17" t="s">
        <v>37</v>
      </c>
      <c r="C57" s="41" t="s">
        <v>112</v>
      </c>
      <c r="D57" s="38" t="s">
        <v>92</v>
      </c>
      <c r="E57" s="38" t="s">
        <v>6</v>
      </c>
      <c r="F57" s="38" t="s">
        <v>6</v>
      </c>
      <c r="G57" s="13">
        <f t="shared" si="2"/>
        <v>127023377</v>
      </c>
      <c r="H57" s="13">
        <f>H133</f>
        <v>14769960</v>
      </c>
      <c r="I57" s="13">
        <f t="shared" ref="I57" si="38">I133</f>
        <v>14769960</v>
      </c>
      <c r="J57" s="13">
        <f>J133</f>
        <v>17652995</v>
      </c>
      <c r="K57" s="13">
        <f>K133</f>
        <v>16444554</v>
      </c>
      <c r="L57" s="13">
        <f>L133</f>
        <v>21128636</v>
      </c>
      <c r="M57" s="13">
        <f>M133</f>
        <v>21128636</v>
      </c>
      <c r="N57" s="13">
        <f>N133</f>
        <v>21128636</v>
      </c>
    </row>
    <row r="58" spans="1:14" s="2" customFormat="1" ht="240.75" customHeight="1" x14ac:dyDescent="0.25">
      <c r="A58" s="47">
        <v>47</v>
      </c>
      <c r="B58" s="21" t="s">
        <v>114</v>
      </c>
      <c r="C58" s="40" t="s">
        <v>113</v>
      </c>
      <c r="D58" s="38" t="s">
        <v>92</v>
      </c>
      <c r="E58" s="38" t="s">
        <v>6</v>
      </c>
      <c r="F58" s="38" t="s">
        <v>6</v>
      </c>
      <c r="G58" s="13">
        <f t="shared" si="2"/>
        <v>3657311.25</v>
      </c>
      <c r="H58" s="13">
        <f>H60+H64</f>
        <v>667000</v>
      </c>
      <c r="I58" s="13">
        <f t="shared" ref="I58:J58" si="39">I60+I64</f>
        <v>516311.25</v>
      </c>
      <c r="J58" s="13">
        <f t="shared" si="39"/>
        <v>300000</v>
      </c>
      <c r="K58" s="13">
        <f t="shared" ref="K58" si="40">K60+K64</f>
        <v>473000</v>
      </c>
      <c r="L58" s="13">
        <f>L65+L60</f>
        <v>567000</v>
      </c>
      <c r="M58" s="13">
        <v>567000</v>
      </c>
      <c r="N58" s="13">
        <v>567000</v>
      </c>
    </row>
    <row r="59" spans="1:14" s="1" customFormat="1" ht="253.5" customHeight="1" x14ac:dyDescent="0.25">
      <c r="A59" s="47">
        <v>48</v>
      </c>
      <c r="B59" s="22" t="s">
        <v>81</v>
      </c>
      <c r="C59" s="40" t="s">
        <v>113</v>
      </c>
      <c r="D59" s="38" t="s">
        <v>92</v>
      </c>
      <c r="E59" s="38" t="s">
        <v>6</v>
      </c>
      <c r="F59" s="38" t="s">
        <v>6</v>
      </c>
      <c r="G59" s="13">
        <f t="shared" si="2"/>
        <v>3657311.25</v>
      </c>
      <c r="H59" s="13">
        <f>H60+H64</f>
        <v>667000</v>
      </c>
      <c r="I59" s="13">
        <f t="shared" ref="I59:J59" si="41">I60+I64</f>
        <v>516311.25</v>
      </c>
      <c r="J59" s="13">
        <f t="shared" si="41"/>
        <v>300000</v>
      </c>
      <c r="K59" s="13">
        <f t="shared" ref="K59" si="42">K60+K64</f>
        <v>473000</v>
      </c>
      <c r="L59" s="13">
        <f>L58</f>
        <v>567000</v>
      </c>
      <c r="M59" s="13">
        <f t="shared" ref="M59:N59" si="43">M58</f>
        <v>567000</v>
      </c>
      <c r="N59" s="13">
        <f t="shared" si="43"/>
        <v>567000</v>
      </c>
    </row>
    <row r="60" spans="1:14" s="1" customFormat="1" ht="215.25" customHeight="1" x14ac:dyDescent="0.25">
      <c r="A60" s="47">
        <v>49</v>
      </c>
      <c r="B60" s="17" t="s">
        <v>38</v>
      </c>
      <c r="C60" s="23" t="s">
        <v>105</v>
      </c>
      <c r="D60" s="38" t="s">
        <v>92</v>
      </c>
      <c r="E60" s="38" t="s">
        <v>6</v>
      </c>
      <c r="F60" s="38" t="s">
        <v>6</v>
      </c>
      <c r="G60" s="13">
        <f>H60</f>
        <v>50000</v>
      </c>
      <c r="H60" s="13">
        <f>H63</f>
        <v>50000</v>
      </c>
      <c r="I60" s="13">
        <f>I63</f>
        <v>0</v>
      </c>
      <c r="J60" s="13">
        <f t="shared" ref="J60" si="44">J63</f>
        <v>0</v>
      </c>
      <c r="K60" s="13">
        <f t="shared" ref="K60:N60" si="45">K63</f>
        <v>0</v>
      </c>
      <c r="L60" s="13">
        <v>50000</v>
      </c>
      <c r="M60" s="13" t="str">
        <f t="shared" si="45"/>
        <v>-</v>
      </c>
      <c r="N60" s="13" t="str">
        <f t="shared" si="45"/>
        <v>-</v>
      </c>
    </row>
    <row r="61" spans="1:14" s="1" customFormat="1" ht="215.25" customHeight="1" x14ac:dyDescent="0.25">
      <c r="A61" s="47">
        <v>50</v>
      </c>
      <c r="B61" s="17" t="s">
        <v>39</v>
      </c>
      <c r="C61" s="23" t="s">
        <v>105</v>
      </c>
      <c r="D61" s="38" t="s">
        <v>9</v>
      </c>
      <c r="E61" s="38" t="s">
        <v>6</v>
      </c>
      <c r="F61" s="38" t="s">
        <v>6</v>
      </c>
      <c r="G61" s="13" t="s">
        <v>6</v>
      </c>
      <c r="H61" s="13" t="s">
        <v>6</v>
      </c>
      <c r="I61" s="13" t="s">
        <v>6</v>
      </c>
      <c r="J61" s="13" t="s">
        <v>6</v>
      </c>
      <c r="K61" s="13" t="s">
        <v>157</v>
      </c>
      <c r="L61" s="13" t="s">
        <v>157</v>
      </c>
      <c r="M61" s="13" t="s">
        <v>157</v>
      </c>
      <c r="N61" s="13" t="s">
        <v>157</v>
      </c>
    </row>
    <row r="62" spans="1:14" s="1" customFormat="1" ht="219" customHeight="1" x14ac:dyDescent="0.25">
      <c r="A62" s="47">
        <v>51</v>
      </c>
      <c r="B62" s="17" t="s">
        <v>158</v>
      </c>
      <c r="C62" s="23" t="s">
        <v>105</v>
      </c>
      <c r="D62" s="38" t="s">
        <v>9</v>
      </c>
      <c r="E62" s="13" t="s">
        <v>157</v>
      </c>
      <c r="F62" s="13" t="s">
        <v>157</v>
      </c>
      <c r="G62" s="13" t="s">
        <v>157</v>
      </c>
      <c r="H62" s="13" t="s">
        <v>157</v>
      </c>
      <c r="I62" s="13" t="s">
        <v>157</v>
      </c>
      <c r="J62" s="13" t="s">
        <v>157</v>
      </c>
      <c r="K62" s="13" t="s">
        <v>6</v>
      </c>
      <c r="L62" s="13" t="s">
        <v>6</v>
      </c>
      <c r="M62" s="13" t="s">
        <v>6</v>
      </c>
      <c r="N62" s="13" t="s">
        <v>6</v>
      </c>
    </row>
    <row r="63" spans="1:14" s="1" customFormat="1" ht="212.25" customHeight="1" x14ac:dyDescent="0.25">
      <c r="A63" s="47">
        <v>52</v>
      </c>
      <c r="B63" s="17" t="s">
        <v>28</v>
      </c>
      <c r="C63" s="23" t="s">
        <v>105</v>
      </c>
      <c r="D63" s="38" t="s">
        <v>92</v>
      </c>
      <c r="E63" s="38" t="s">
        <v>6</v>
      </c>
      <c r="F63" s="38" t="s">
        <v>6</v>
      </c>
      <c r="G63" s="13">
        <f>H63</f>
        <v>50000</v>
      </c>
      <c r="H63" s="13">
        <v>50000</v>
      </c>
      <c r="I63" s="13">
        <v>0</v>
      </c>
      <c r="J63" s="13">
        <v>0</v>
      </c>
      <c r="K63" s="13">
        <v>0</v>
      </c>
      <c r="L63" s="13">
        <v>50000</v>
      </c>
      <c r="M63" s="13" t="s">
        <v>157</v>
      </c>
      <c r="N63" s="13" t="s">
        <v>157</v>
      </c>
    </row>
    <row r="64" spans="1:14" s="1" customFormat="1" ht="216.75" customHeight="1" x14ac:dyDescent="0.25">
      <c r="A64" s="47">
        <v>53</v>
      </c>
      <c r="B64" s="17" t="s">
        <v>40</v>
      </c>
      <c r="C64" s="23" t="s">
        <v>115</v>
      </c>
      <c r="D64" s="38" t="s">
        <v>92</v>
      </c>
      <c r="E64" s="38" t="s">
        <v>6</v>
      </c>
      <c r="F64" s="38" t="s">
        <v>6</v>
      </c>
      <c r="G64" s="13">
        <f t="shared" si="2"/>
        <v>3557311.25</v>
      </c>
      <c r="H64" s="13">
        <f>H65</f>
        <v>617000</v>
      </c>
      <c r="I64" s="13">
        <f t="shared" ref="I64:N64" si="46">I65</f>
        <v>516311.25</v>
      </c>
      <c r="J64" s="13">
        <f t="shared" si="46"/>
        <v>300000</v>
      </c>
      <c r="K64" s="13">
        <f t="shared" si="46"/>
        <v>473000</v>
      </c>
      <c r="L64" s="13">
        <f t="shared" si="46"/>
        <v>517000</v>
      </c>
      <c r="M64" s="13">
        <f t="shared" si="46"/>
        <v>567000</v>
      </c>
      <c r="N64" s="13">
        <f t="shared" si="46"/>
        <v>567000</v>
      </c>
    </row>
    <row r="65" spans="1:14" s="1" customFormat="1" ht="214.5" customHeight="1" x14ac:dyDescent="0.25">
      <c r="A65" s="47">
        <v>54</v>
      </c>
      <c r="B65" s="17" t="s">
        <v>56</v>
      </c>
      <c r="C65" s="23" t="s">
        <v>105</v>
      </c>
      <c r="D65" s="38" t="s">
        <v>92</v>
      </c>
      <c r="E65" s="38" t="s">
        <v>6</v>
      </c>
      <c r="F65" s="38" t="s">
        <v>6</v>
      </c>
      <c r="G65" s="13">
        <f t="shared" si="2"/>
        <v>3557311.25</v>
      </c>
      <c r="H65" s="13">
        <v>617000</v>
      </c>
      <c r="I65" s="13">
        <v>516311.25</v>
      </c>
      <c r="J65" s="13">
        <v>300000</v>
      </c>
      <c r="K65" s="13">
        <v>473000</v>
      </c>
      <c r="L65" s="13">
        <v>517000</v>
      </c>
      <c r="M65" s="13">
        <v>567000</v>
      </c>
      <c r="N65" s="13">
        <v>567000</v>
      </c>
    </row>
    <row r="66" spans="1:14" s="1" customFormat="1" ht="217.5" customHeight="1" x14ac:dyDescent="0.25">
      <c r="A66" s="47">
        <v>55</v>
      </c>
      <c r="B66" s="17" t="s">
        <v>159</v>
      </c>
      <c r="C66" s="23" t="s">
        <v>115</v>
      </c>
      <c r="D66" s="38" t="s">
        <v>9</v>
      </c>
      <c r="E66" s="38" t="s">
        <v>6</v>
      </c>
      <c r="F66" s="38" t="s">
        <v>6</v>
      </c>
      <c r="G66" s="13" t="s">
        <v>6</v>
      </c>
      <c r="H66" s="13" t="s">
        <v>6</v>
      </c>
      <c r="I66" s="13" t="s">
        <v>6</v>
      </c>
      <c r="J66" s="13" t="s">
        <v>6</v>
      </c>
      <c r="K66" s="13" t="s">
        <v>6</v>
      </c>
      <c r="L66" s="13" t="s">
        <v>6</v>
      </c>
      <c r="M66" s="13" t="s">
        <v>6</v>
      </c>
      <c r="N66" s="13" t="s">
        <v>6</v>
      </c>
    </row>
    <row r="67" spans="1:14" s="2" customFormat="1" ht="214.5" customHeight="1" x14ac:dyDescent="0.25">
      <c r="A67" s="47">
        <v>56</v>
      </c>
      <c r="B67" s="21" t="s">
        <v>116</v>
      </c>
      <c r="C67" s="23" t="s">
        <v>115</v>
      </c>
      <c r="D67" s="38" t="s">
        <v>92</v>
      </c>
      <c r="E67" s="38" t="s">
        <v>6</v>
      </c>
      <c r="F67" s="38" t="s">
        <v>6</v>
      </c>
      <c r="G67" s="13">
        <f t="shared" si="2"/>
        <v>1601500</v>
      </c>
      <c r="H67" s="13">
        <f>H74</f>
        <v>259000</v>
      </c>
      <c r="I67" s="13">
        <f t="shared" ref="I67:J67" si="47">I74</f>
        <v>42500</v>
      </c>
      <c r="J67" s="13">
        <f t="shared" si="47"/>
        <v>260000</v>
      </c>
      <c r="K67" s="13">
        <f t="shared" ref="K67:L67" si="48">K74</f>
        <v>260000</v>
      </c>
      <c r="L67" s="13">
        <f t="shared" si="48"/>
        <v>260000</v>
      </c>
      <c r="M67" s="13">
        <v>260000</v>
      </c>
      <c r="N67" s="13">
        <v>260000</v>
      </c>
    </row>
    <row r="68" spans="1:14" s="1" customFormat="1" ht="223.5" customHeight="1" x14ac:dyDescent="0.25">
      <c r="A68" s="47">
        <v>57</v>
      </c>
      <c r="B68" s="17" t="s">
        <v>41</v>
      </c>
      <c r="C68" s="23" t="s">
        <v>115</v>
      </c>
      <c r="D68" s="38" t="s">
        <v>92</v>
      </c>
      <c r="E68" s="38" t="s">
        <v>6</v>
      </c>
      <c r="F68" s="38" t="s">
        <v>6</v>
      </c>
      <c r="G68" s="13">
        <f t="shared" si="2"/>
        <v>1601500</v>
      </c>
      <c r="H68" s="13">
        <f>H74</f>
        <v>259000</v>
      </c>
      <c r="I68" s="13">
        <f t="shared" ref="I68:J68" si="49">I74</f>
        <v>42500</v>
      </c>
      <c r="J68" s="13">
        <f t="shared" si="49"/>
        <v>260000</v>
      </c>
      <c r="K68" s="13">
        <f t="shared" ref="K68:L68" si="50">K74</f>
        <v>260000</v>
      </c>
      <c r="L68" s="13">
        <f t="shared" si="50"/>
        <v>260000</v>
      </c>
      <c r="M68" s="13">
        <v>260000</v>
      </c>
      <c r="N68" s="13">
        <v>260000</v>
      </c>
    </row>
    <row r="69" spans="1:14" s="1" customFormat="1" ht="217.5" customHeight="1" x14ac:dyDescent="0.25">
      <c r="A69" s="47">
        <v>58</v>
      </c>
      <c r="B69" s="22" t="s">
        <v>160</v>
      </c>
      <c r="C69" s="23" t="s">
        <v>115</v>
      </c>
      <c r="D69" s="24" t="s">
        <v>9</v>
      </c>
      <c r="E69" s="38" t="s">
        <v>6</v>
      </c>
      <c r="F69" s="38" t="s">
        <v>6</v>
      </c>
      <c r="G69" s="13" t="s">
        <v>6</v>
      </c>
      <c r="H69" s="13" t="s">
        <v>6</v>
      </c>
      <c r="I69" s="13" t="s">
        <v>6</v>
      </c>
      <c r="J69" s="13" t="s">
        <v>6</v>
      </c>
      <c r="K69" s="13" t="s">
        <v>6</v>
      </c>
      <c r="L69" s="13" t="s">
        <v>6</v>
      </c>
      <c r="M69" s="13" t="s">
        <v>6</v>
      </c>
      <c r="N69" s="13" t="s">
        <v>6</v>
      </c>
    </row>
    <row r="70" spans="1:14" s="1" customFormat="1" ht="212.25" customHeight="1" x14ac:dyDescent="0.25">
      <c r="A70" s="47">
        <v>59</v>
      </c>
      <c r="B70" s="22" t="s">
        <v>161</v>
      </c>
      <c r="C70" s="23" t="s">
        <v>115</v>
      </c>
      <c r="D70" s="24" t="s">
        <v>9</v>
      </c>
      <c r="E70" s="38" t="s">
        <v>6</v>
      </c>
      <c r="F70" s="38" t="s">
        <v>6</v>
      </c>
      <c r="G70" s="13" t="s">
        <v>6</v>
      </c>
      <c r="H70" s="13" t="s">
        <v>6</v>
      </c>
      <c r="I70" s="13" t="s">
        <v>6</v>
      </c>
      <c r="J70" s="13" t="s">
        <v>6</v>
      </c>
      <c r="K70" s="13" t="s">
        <v>6</v>
      </c>
      <c r="L70" s="13" t="s">
        <v>6</v>
      </c>
      <c r="M70" s="13" t="s">
        <v>6</v>
      </c>
      <c r="N70" s="13" t="s">
        <v>6</v>
      </c>
    </row>
    <row r="71" spans="1:14" s="1" customFormat="1" ht="213" customHeight="1" x14ac:dyDescent="0.25">
      <c r="A71" s="47">
        <v>60</v>
      </c>
      <c r="B71" s="22" t="s">
        <v>42</v>
      </c>
      <c r="C71" s="23" t="s">
        <v>115</v>
      </c>
      <c r="D71" s="24" t="s">
        <v>9</v>
      </c>
      <c r="E71" s="38" t="s">
        <v>6</v>
      </c>
      <c r="F71" s="38" t="s">
        <v>6</v>
      </c>
      <c r="G71" s="13" t="s">
        <v>6</v>
      </c>
      <c r="H71" s="13" t="s">
        <v>6</v>
      </c>
      <c r="I71" s="13" t="s">
        <v>6</v>
      </c>
      <c r="J71" s="13" t="s">
        <v>6</v>
      </c>
      <c r="K71" s="13" t="s">
        <v>157</v>
      </c>
      <c r="L71" s="13" t="s">
        <v>157</v>
      </c>
      <c r="M71" s="13" t="s">
        <v>157</v>
      </c>
      <c r="N71" s="13" t="s">
        <v>157</v>
      </c>
    </row>
    <row r="72" spans="1:14" s="1" customFormat="1" ht="214.5" customHeight="1" x14ac:dyDescent="0.25">
      <c r="A72" s="47">
        <v>61</v>
      </c>
      <c r="B72" s="22" t="s">
        <v>66</v>
      </c>
      <c r="C72" s="23" t="s">
        <v>115</v>
      </c>
      <c r="D72" s="24" t="s">
        <v>9</v>
      </c>
      <c r="E72" s="38" t="s">
        <v>6</v>
      </c>
      <c r="F72" s="38" t="s">
        <v>6</v>
      </c>
      <c r="G72" s="13" t="s">
        <v>6</v>
      </c>
      <c r="H72" s="13" t="s">
        <v>6</v>
      </c>
      <c r="I72" s="13" t="s">
        <v>6</v>
      </c>
      <c r="J72" s="13" t="s">
        <v>6</v>
      </c>
      <c r="K72" s="13" t="s">
        <v>157</v>
      </c>
      <c r="L72" s="13" t="s">
        <v>157</v>
      </c>
      <c r="M72" s="13" t="s">
        <v>157</v>
      </c>
      <c r="N72" s="13" t="s">
        <v>157</v>
      </c>
    </row>
    <row r="73" spans="1:14" s="1" customFormat="1" ht="216.75" customHeight="1" x14ac:dyDescent="0.25">
      <c r="A73" s="47">
        <v>62</v>
      </c>
      <c r="B73" s="22" t="s">
        <v>67</v>
      </c>
      <c r="C73" s="23" t="s">
        <v>115</v>
      </c>
      <c r="D73" s="24" t="s">
        <v>9</v>
      </c>
      <c r="E73" s="38" t="s">
        <v>6</v>
      </c>
      <c r="F73" s="38" t="s">
        <v>6</v>
      </c>
      <c r="G73" s="13" t="s">
        <v>6</v>
      </c>
      <c r="H73" s="13" t="s">
        <v>6</v>
      </c>
      <c r="I73" s="13" t="s">
        <v>6</v>
      </c>
      <c r="J73" s="13" t="s">
        <v>6</v>
      </c>
      <c r="K73" s="13" t="s">
        <v>157</v>
      </c>
      <c r="L73" s="13" t="s">
        <v>157</v>
      </c>
      <c r="M73" s="13" t="s">
        <v>157</v>
      </c>
      <c r="N73" s="13" t="s">
        <v>157</v>
      </c>
    </row>
    <row r="74" spans="1:14" s="1" customFormat="1" ht="213.75" customHeight="1" x14ac:dyDescent="0.25">
      <c r="A74" s="47">
        <v>63</v>
      </c>
      <c r="B74" s="22" t="s">
        <v>43</v>
      </c>
      <c r="C74" s="23" t="s">
        <v>115</v>
      </c>
      <c r="D74" s="38" t="s">
        <v>92</v>
      </c>
      <c r="E74" s="38" t="s">
        <v>6</v>
      </c>
      <c r="F74" s="38" t="s">
        <v>6</v>
      </c>
      <c r="G74" s="13">
        <f t="shared" si="2"/>
        <v>1601500</v>
      </c>
      <c r="H74" s="13">
        <f>H75+H76+H77</f>
        <v>259000</v>
      </c>
      <c r="I74" s="13">
        <f t="shared" ref="I74:J74" si="51">I75+I76+I77</f>
        <v>42500</v>
      </c>
      <c r="J74" s="13">
        <f t="shared" si="51"/>
        <v>260000</v>
      </c>
      <c r="K74" s="13">
        <f t="shared" ref="K74:L74" si="52">K75+K76+K77</f>
        <v>260000</v>
      </c>
      <c r="L74" s="13">
        <f t="shared" si="52"/>
        <v>260000</v>
      </c>
      <c r="M74" s="13">
        <v>260000</v>
      </c>
      <c r="N74" s="13">
        <v>260000</v>
      </c>
    </row>
    <row r="75" spans="1:14" s="1" customFormat="1" ht="218.25" customHeight="1" x14ac:dyDescent="0.25">
      <c r="A75" s="47">
        <v>64</v>
      </c>
      <c r="B75" s="22" t="s">
        <v>117</v>
      </c>
      <c r="C75" s="23" t="s">
        <v>115</v>
      </c>
      <c r="D75" s="38" t="s">
        <v>92</v>
      </c>
      <c r="E75" s="38" t="s">
        <v>6</v>
      </c>
      <c r="F75" s="38" t="s">
        <v>6</v>
      </c>
      <c r="G75" s="13">
        <f t="shared" ref="G75:G138" si="53">H75+I75+J75+K75+L75+M75+N75</f>
        <v>479000</v>
      </c>
      <c r="H75" s="13">
        <v>79000</v>
      </c>
      <c r="I75" s="13">
        <v>0</v>
      </c>
      <c r="J75" s="13">
        <v>80000</v>
      </c>
      <c r="K75" s="13">
        <v>80000</v>
      </c>
      <c r="L75" s="13">
        <v>80000</v>
      </c>
      <c r="M75" s="13">
        <v>80000</v>
      </c>
      <c r="N75" s="13">
        <v>80000</v>
      </c>
    </row>
    <row r="76" spans="1:14" s="1" customFormat="1" ht="219" customHeight="1" x14ac:dyDescent="0.25">
      <c r="A76" s="47">
        <v>65</v>
      </c>
      <c r="B76" s="22" t="s">
        <v>118</v>
      </c>
      <c r="C76" s="23" t="s">
        <v>115</v>
      </c>
      <c r="D76" s="38" t="s">
        <v>92</v>
      </c>
      <c r="E76" s="38" t="s">
        <v>6</v>
      </c>
      <c r="F76" s="38" t="s">
        <v>6</v>
      </c>
      <c r="G76" s="13">
        <f t="shared" si="53"/>
        <v>780000</v>
      </c>
      <c r="H76" s="13">
        <v>130000</v>
      </c>
      <c r="I76" s="13">
        <v>0</v>
      </c>
      <c r="J76" s="13">
        <v>130000</v>
      </c>
      <c r="K76" s="13">
        <v>130000</v>
      </c>
      <c r="L76" s="13">
        <v>130000</v>
      </c>
      <c r="M76" s="13">
        <v>130000</v>
      </c>
      <c r="N76" s="13">
        <v>130000</v>
      </c>
    </row>
    <row r="77" spans="1:14" s="1" customFormat="1" ht="221.25" customHeight="1" x14ac:dyDescent="0.25">
      <c r="A77" s="47">
        <v>66</v>
      </c>
      <c r="B77" s="22" t="s">
        <v>22</v>
      </c>
      <c r="C77" s="23" t="s">
        <v>115</v>
      </c>
      <c r="D77" s="38" t="s">
        <v>92</v>
      </c>
      <c r="E77" s="38" t="s">
        <v>6</v>
      </c>
      <c r="F77" s="38" t="s">
        <v>6</v>
      </c>
      <c r="G77" s="13">
        <f t="shared" si="53"/>
        <v>342500</v>
      </c>
      <c r="H77" s="13">
        <v>50000</v>
      </c>
      <c r="I77" s="13">
        <v>42500</v>
      </c>
      <c r="J77" s="13">
        <v>50000</v>
      </c>
      <c r="K77" s="13">
        <v>50000</v>
      </c>
      <c r="L77" s="13">
        <v>50000</v>
      </c>
      <c r="M77" s="13">
        <v>50000</v>
      </c>
      <c r="N77" s="13">
        <v>50000</v>
      </c>
    </row>
    <row r="78" spans="1:14" s="1" customFormat="1" ht="216" customHeight="1" x14ac:dyDescent="0.25">
      <c r="A78" s="47">
        <v>67</v>
      </c>
      <c r="B78" s="21" t="s">
        <v>119</v>
      </c>
      <c r="C78" s="23" t="s">
        <v>115</v>
      </c>
      <c r="D78" s="38" t="s">
        <v>92</v>
      </c>
      <c r="E78" s="38" t="s">
        <v>6</v>
      </c>
      <c r="F78" s="38" t="s">
        <v>6</v>
      </c>
      <c r="G78" s="13">
        <f t="shared" si="53"/>
        <v>11882946</v>
      </c>
      <c r="H78" s="13">
        <f>H80+H87+H89+H97</f>
        <v>1766000</v>
      </c>
      <c r="I78" s="13">
        <f t="shared" ref="I78:J78" si="54">I80+I87+I89+I97</f>
        <v>1753616</v>
      </c>
      <c r="J78" s="13">
        <f t="shared" si="54"/>
        <v>1303330</v>
      </c>
      <c r="K78" s="13">
        <f t="shared" ref="K78:L78" si="55">K80+K87+K89+K97</f>
        <v>1765000</v>
      </c>
      <c r="L78" s="13">
        <f t="shared" si="55"/>
        <v>1765000</v>
      </c>
      <c r="M78" s="13">
        <v>1765000</v>
      </c>
      <c r="N78" s="13">
        <v>1765000</v>
      </c>
    </row>
    <row r="79" spans="1:14" s="1" customFormat="1" ht="215.25" customHeight="1" x14ac:dyDescent="0.25">
      <c r="A79" s="47">
        <v>68</v>
      </c>
      <c r="B79" s="22" t="s">
        <v>44</v>
      </c>
      <c r="C79" s="23" t="s">
        <v>115</v>
      </c>
      <c r="D79" s="38" t="s">
        <v>92</v>
      </c>
      <c r="E79" s="38" t="s">
        <v>6</v>
      </c>
      <c r="F79" s="38" t="s">
        <v>6</v>
      </c>
      <c r="G79" s="13">
        <f t="shared" si="53"/>
        <v>11882946</v>
      </c>
      <c r="H79" s="13">
        <f>H80+H87+H89+H97</f>
        <v>1766000</v>
      </c>
      <c r="I79" s="13">
        <f t="shared" ref="I79:J79" si="56">I80+I87+I89+I97</f>
        <v>1753616</v>
      </c>
      <c r="J79" s="13">
        <f t="shared" si="56"/>
        <v>1303330</v>
      </c>
      <c r="K79" s="13">
        <f t="shared" ref="K79:L79" si="57">K80+K87+K89+K97</f>
        <v>1765000</v>
      </c>
      <c r="L79" s="13">
        <f t="shared" si="57"/>
        <v>1765000</v>
      </c>
      <c r="M79" s="13">
        <v>1765000</v>
      </c>
      <c r="N79" s="13">
        <v>1765000</v>
      </c>
    </row>
    <row r="80" spans="1:14" s="1" customFormat="1" ht="211.5" customHeight="1" x14ac:dyDescent="0.25">
      <c r="A80" s="47">
        <v>69</v>
      </c>
      <c r="B80" s="22" t="s">
        <v>45</v>
      </c>
      <c r="C80" s="23" t="s">
        <v>115</v>
      </c>
      <c r="D80" s="38" t="s">
        <v>92</v>
      </c>
      <c r="E80" s="38" t="s">
        <v>6</v>
      </c>
      <c r="F80" s="38" t="s">
        <v>6</v>
      </c>
      <c r="G80" s="13">
        <f t="shared" si="53"/>
        <v>2081300</v>
      </c>
      <c r="H80" s="13">
        <f>H81+H86</f>
        <v>312500</v>
      </c>
      <c r="I80" s="13">
        <f t="shared" ref="I80:J80" si="58">I81+I86</f>
        <v>268900</v>
      </c>
      <c r="J80" s="13">
        <f t="shared" si="58"/>
        <v>299900</v>
      </c>
      <c r="K80" s="13">
        <f t="shared" ref="K80:L80" si="59">K81+K86</f>
        <v>300000</v>
      </c>
      <c r="L80" s="13">
        <f t="shared" si="59"/>
        <v>300000</v>
      </c>
      <c r="M80" s="13">
        <v>300000</v>
      </c>
      <c r="N80" s="13">
        <v>300000</v>
      </c>
    </row>
    <row r="81" spans="1:14" s="1" customFormat="1" ht="209.25" customHeight="1" x14ac:dyDescent="0.25">
      <c r="A81" s="47">
        <v>70</v>
      </c>
      <c r="B81" s="22" t="s">
        <v>46</v>
      </c>
      <c r="C81" s="23" t="s">
        <v>115</v>
      </c>
      <c r="D81" s="38" t="s">
        <v>92</v>
      </c>
      <c r="E81" s="38" t="s">
        <v>6</v>
      </c>
      <c r="F81" s="38" t="s">
        <v>6</v>
      </c>
      <c r="G81" s="13">
        <f t="shared" si="53"/>
        <v>669900</v>
      </c>
      <c r="H81" s="13">
        <v>100000</v>
      </c>
      <c r="I81" s="13">
        <v>69900</v>
      </c>
      <c r="J81" s="13">
        <v>100000</v>
      </c>
      <c r="K81" s="13">
        <v>100000</v>
      </c>
      <c r="L81" s="13">
        <v>100000</v>
      </c>
      <c r="M81" s="13">
        <v>100000</v>
      </c>
      <c r="N81" s="13">
        <v>100000</v>
      </c>
    </row>
    <row r="82" spans="1:14" s="1" customFormat="1" ht="212.25" customHeight="1" x14ac:dyDescent="0.25">
      <c r="A82" s="47">
        <v>71</v>
      </c>
      <c r="B82" s="22" t="s">
        <v>47</v>
      </c>
      <c r="C82" s="23" t="s">
        <v>115</v>
      </c>
      <c r="D82" s="24" t="s">
        <v>9</v>
      </c>
      <c r="E82" s="38" t="s">
        <v>6</v>
      </c>
      <c r="F82" s="38" t="s">
        <v>6</v>
      </c>
      <c r="G82" s="13" t="s">
        <v>6</v>
      </c>
      <c r="H82" s="13" t="s">
        <v>6</v>
      </c>
      <c r="I82" s="13" t="s">
        <v>6</v>
      </c>
      <c r="J82" s="13" t="s">
        <v>6</v>
      </c>
      <c r="K82" s="13" t="s">
        <v>6</v>
      </c>
      <c r="L82" s="13" t="s">
        <v>6</v>
      </c>
      <c r="M82" s="13" t="s">
        <v>6</v>
      </c>
      <c r="N82" s="13" t="s">
        <v>6</v>
      </c>
    </row>
    <row r="83" spans="1:14" s="1" customFormat="1" ht="209.25" customHeight="1" x14ac:dyDescent="0.25">
      <c r="A83" s="47">
        <v>72</v>
      </c>
      <c r="B83" s="22" t="s">
        <v>120</v>
      </c>
      <c r="C83" s="23" t="s">
        <v>115</v>
      </c>
      <c r="D83" s="24" t="s">
        <v>11</v>
      </c>
      <c r="E83" s="38" t="s">
        <v>6</v>
      </c>
      <c r="F83" s="38" t="s">
        <v>6</v>
      </c>
      <c r="G83" s="13" t="s">
        <v>6</v>
      </c>
      <c r="H83" s="13" t="s">
        <v>6</v>
      </c>
      <c r="I83" s="13" t="s">
        <v>6</v>
      </c>
      <c r="J83" s="13" t="s">
        <v>6</v>
      </c>
      <c r="K83" s="13" t="s">
        <v>6</v>
      </c>
      <c r="L83" s="13" t="s">
        <v>6</v>
      </c>
      <c r="M83" s="13" t="s">
        <v>6</v>
      </c>
      <c r="N83" s="13" t="s">
        <v>6</v>
      </c>
    </row>
    <row r="84" spans="1:14" s="1" customFormat="1" ht="213" customHeight="1" x14ac:dyDescent="0.25">
      <c r="A84" s="47">
        <v>73</v>
      </c>
      <c r="B84" s="22" t="s">
        <v>121</v>
      </c>
      <c r="C84" s="23" t="s">
        <v>115</v>
      </c>
      <c r="D84" s="24" t="s">
        <v>11</v>
      </c>
      <c r="E84" s="38" t="s">
        <v>6</v>
      </c>
      <c r="F84" s="38" t="s">
        <v>6</v>
      </c>
      <c r="G84" s="13" t="s">
        <v>6</v>
      </c>
      <c r="H84" s="13" t="s">
        <v>6</v>
      </c>
      <c r="I84" s="13" t="s">
        <v>6</v>
      </c>
      <c r="J84" s="13" t="s">
        <v>6</v>
      </c>
      <c r="K84" s="13" t="s">
        <v>6</v>
      </c>
      <c r="L84" s="13" t="s">
        <v>6</v>
      </c>
      <c r="M84" s="13" t="s">
        <v>6</v>
      </c>
      <c r="N84" s="13" t="s">
        <v>6</v>
      </c>
    </row>
    <row r="85" spans="1:14" s="1" customFormat="1" ht="210.75" customHeight="1" x14ac:dyDescent="0.25">
      <c r="A85" s="47">
        <v>74</v>
      </c>
      <c r="B85" s="22" t="s">
        <v>122</v>
      </c>
      <c r="C85" s="23" t="s">
        <v>115</v>
      </c>
      <c r="D85" s="24" t="s">
        <v>11</v>
      </c>
      <c r="E85" s="38" t="s">
        <v>6</v>
      </c>
      <c r="F85" s="38" t="s">
        <v>6</v>
      </c>
      <c r="G85" s="13" t="s">
        <v>6</v>
      </c>
      <c r="H85" s="38" t="s">
        <v>6</v>
      </c>
      <c r="I85" s="38" t="s">
        <v>6</v>
      </c>
      <c r="J85" s="13" t="s">
        <v>6</v>
      </c>
      <c r="K85" s="13" t="s">
        <v>6</v>
      </c>
      <c r="L85" s="13" t="s">
        <v>6</v>
      </c>
      <c r="M85" s="13" t="s">
        <v>6</v>
      </c>
      <c r="N85" s="13" t="s">
        <v>6</v>
      </c>
    </row>
    <row r="86" spans="1:14" s="1" customFormat="1" ht="211.5" customHeight="1" x14ac:dyDescent="0.25">
      <c r="A86" s="47">
        <v>75</v>
      </c>
      <c r="B86" s="22" t="s">
        <v>21</v>
      </c>
      <c r="C86" s="23" t="s">
        <v>123</v>
      </c>
      <c r="D86" s="38" t="s">
        <v>124</v>
      </c>
      <c r="E86" s="38" t="s">
        <v>6</v>
      </c>
      <c r="F86" s="38" t="s">
        <v>6</v>
      </c>
      <c r="G86" s="13">
        <f t="shared" si="53"/>
        <v>1411400</v>
      </c>
      <c r="H86" s="13">
        <v>212500</v>
      </c>
      <c r="I86" s="13">
        <v>199000</v>
      </c>
      <c r="J86" s="13">
        <v>199900</v>
      </c>
      <c r="K86" s="13">
        <v>200000</v>
      </c>
      <c r="L86" s="13">
        <v>200000</v>
      </c>
      <c r="M86" s="13">
        <v>200000</v>
      </c>
      <c r="N86" s="13">
        <v>200000</v>
      </c>
    </row>
    <row r="87" spans="1:14" s="1" customFormat="1" ht="211.5" customHeight="1" x14ac:dyDescent="0.25">
      <c r="A87" s="47">
        <v>76</v>
      </c>
      <c r="B87" s="22" t="s">
        <v>48</v>
      </c>
      <c r="C87" s="23" t="s">
        <v>123</v>
      </c>
      <c r="D87" s="38" t="s">
        <v>124</v>
      </c>
      <c r="E87" s="38" t="s">
        <v>6</v>
      </c>
      <c r="F87" s="38" t="s">
        <v>6</v>
      </c>
      <c r="G87" s="13">
        <f t="shared" si="53"/>
        <v>2246608</v>
      </c>
      <c r="H87" s="13">
        <f>H88</f>
        <v>298400</v>
      </c>
      <c r="I87" s="13">
        <f t="shared" ref="I87:L87" si="60">I88</f>
        <v>299408</v>
      </c>
      <c r="J87" s="13">
        <f t="shared" si="60"/>
        <v>448800</v>
      </c>
      <c r="K87" s="13">
        <f t="shared" si="60"/>
        <v>300000</v>
      </c>
      <c r="L87" s="13">
        <f t="shared" si="60"/>
        <v>300000</v>
      </c>
      <c r="M87" s="13">
        <v>300000</v>
      </c>
      <c r="N87" s="13">
        <v>300000</v>
      </c>
    </row>
    <row r="88" spans="1:14" s="1" customFormat="1" ht="212.25" customHeight="1" x14ac:dyDescent="0.25">
      <c r="A88" s="47">
        <v>77</v>
      </c>
      <c r="B88" s="22" t="s">
        <v>19</v>
      </c>
      <c r="C88" s="23" t="s">
        <v>115</v>
      </c>
      <c r="D88" s="38" t="s">
        <v>92</v>
      </c>
      <c r="E88" s="38" t="s">
        <v>6</v>
      </c>
      <c r="F88" s="38" t="s">
        <v>6</v>
      </c>
      <c r="G88" s="13">
        <f t="shared" si="53"/>
        <v>2246608</v>
      </c>
      <c r="H88" s="13">
        <v>298400</v>
      </c>
      <c r="I88" s="13">
        <v>299408</v>
      </c>
      <c r="J88" s="13">
        <v>448800</v>
      </c>
      <c r="K88" s="13">
        <v>300000</v>
      </c>
      <c r="L88" s="13">
        <v>300000</v>
      </c>
      <c r="M88" s="13">
        <v>300000</v>
      </c>
      <c r="N88" s="13">
        <v>300000</v>
      </c>
    </row>
    <row r="89" spans="1:14" s="1" customFormat="1" ht="213" customHeight="1" x14ac:dyDescent="0.25">
      <c r="A89" s="47">
        <v>78</v>
      </c>
      <c r="B89" s="22" t="s">
        <v>63</v>
      </c>
      <c r="C89" s="23" t="s">
        <v>115</v>
      </c>
      <c r="D89" s="38" t="s">
        <v>92</v>
      </c>
      <c r="E89" s="38" t="s">
        <v>6</v>
      </c>
      <c r="F89" s="38" t="s">
        <v>6</v>
      </c>
      <c r="G89" s="13">
        <f t="shared" si="53"/>
        <v>5944460</v>
      </c>
      <c r="H89" s="13">
        <f>H91+H94</f>
        <v>918000</v>
      </c>
      <c r="I89" s="13">
        <f t="shared" ref="I89:J89" si="61">I91+I94</f>
        <v>926460</v>
      </c>
      <c r="J89" s="13">
        <f t="shared" si="61"/>
        <v>300000</v>
      </c>
      <c r="K89" s="13">
        <f t="shared" ref="K89:L89" si="62">K91+K94</f>
        <v>950000</v>
      </c>
      <c r="L89" s="13">
        <f t="shared" si="62"/>
        <v>950000</v>
      </c>
      <c r="M89" s="13">
        <v>950000</v>
      </c>
      <c r="N89" s="13">
        <v>950000</v>
      </c>
    </row>
    <row r="90" spans="1:14" s="1" customFormat="1" ht="212.25" customHeight="1" x14ac:dyDescent="0.25">
      <c r="A90" s="47">
        <v>79</v>
      </c>
      <c r="B90" s="17" t="s">
        <v>125</v>
      </c>
      <c r="C90" s="23" t="s">
        <v>115</v>
      </c>
      <c r="D90" s="24" t="s">
        <v>11</v>
      </c>
      <c r="E90" s="38" t="s">
        <v>6</v>
      </c>
      <c r="F90" s="38" t="s">
        <v>6</v>
      </c>
      <c r="G90" s="42" t="s">
        <v>6</v>
      </c>
      <c r="H90" s="38" t="s">
        <v>6</v>
      </c>
      <c r="I90" s="38" t="s">
        <v>6</v>
      </c>
      <c r="J90" s="38" t="s">
        <v>6</v>
      </c>
      <c r="K90" s="44" t="s">
        <v>157</v>
      </c>
      <c r="L90" s="38" t="s">
        <v>157</v>
      </c>
      <c r="M90" s="38" t="s">
        <v>157</v>
      </c>
      <c r="N90" s="13" t="s">
        <v>157</v>
      </c>
    </row>
    <row r="91" spans="1:14" s="1" customFormat="1" ht="228" customHeight="1" x14ac:dyDescent="0.25">
      <c r="A91" s="47">
        <v>80</v>
      </c>
      <c r="B91" s="25" t="s">
        <v>126</v>
      </c>
      <c r="C91" s="23" t="s">
        <v>115</v>
      </c>
      <c r="D91" s="38" t="s">
        <v>92</v>
      </c>
      <c r="E91" s="38" t="s">
        <v>6</v>
      </c>
      <c r="F91" s="38" t="s">
        <v>6</v>
      </c>
      <c r="G91" s="13">
        <f t="shared" si="53"/>
        <v>5699000</v>
      </c>
      <c r="H91" s="13">
        <v>899000</v>
      </c>
      <c r="I91" s="13">
        <v>900000</v>
      </c>
      <c r="J91" s="13">
        <v>300000</v>
      </c>
      <c r="K91" s="13">
        <v>900000</v>
      </c>
      <c r="L91" s="13">
        <v>900000</v>
      </c>
      <c r="M91" s="13">
        <v>900000</v>
      </c>
      <c r="N91" s="13">
        <v>900000</v>
      </c>
    </row>
    <row r="92" spans="1:14" s="1" customFormat="1" ht="208.5" customHeight="1" x14ac:dyDescent="0.25">
      <c r="A92" s="47">
        <v>81</v>
      </c>
      <c r="B92" s="17" t="s">
        <v>127</v>
      </c>
      <c r="C92" s="23" t="s">
        <v>115</v>
      </c>
      <c r="D92" s="24" t="s">
        <v>11</v>
      </c>
      <c r="E92" s="38" t="s">
        <v>6</v>
      </c>
      <c r="F92" s="38" t="s">
        <v>6</v>
      </c>
      <c r="G92" s="45" t="s">
        <v>6</v>
      </c>
      <c r="H92" s="38" t="s">
        <v>6</v>
      </c>
      <c r="I92" s="38" t="s">
        <v>6</v>
      </c>
      <c r="J92" s="38" t="s">
        <v>6</v>
      </c>
      <c r="K92" s="44" t="s">
        <v>6</v>
      </c>
      <c r="L92" s="38" t="s">
        <v>6</v>
      </c>
      <c r="M92" s="13" t="s">
        <v>6</v>
      </c>
      <c r="N92" s="13" t="s">
        <v>6</v>
      </c>
    </row>
    <row r="93" spans="1:14" s="1" customFormat="1" ht="210.75" customHeight="1" x14ac:dyDescent="0.25">
      <c r="A93" s="47">
        <v>82</v>
      </c>
      <c r="B93" s="17" t="s">
        <v>128</v>
      </c>
      <c r="C93" s="23" t="s">
        <v>115</v>
      </c>
      <c r="D93" s="24" t="s">
        <v>11</v>
      </c>
      <c r="E93" s="38" t="s">
        <v>6</v>
      </c>
      <c r="F93" s="38" t="s">
        <v>6</v>
      </c>
      <c r="G93" s="42" t="s">
        <v>6</v>
      </c>
      <c r="H93" s="38" t="s">
        <v>6</v>
      </c>
      <c r="I93" s="38" t="s">
        <v>6</v>
      </c>
      <c r="J93" s="38" t="s">
        <v>6</v>
      </c>
      <c r="K93" s="44" t="s">
        <v>6</v>
      </c>
      <c r="L93" s="38" t="s">
        <v>6</v>
      </c>
      <c r="M93" s="13" t="s">
        <v>6</v>
      </c>
      <c r="N93" s="13" t="s">
        <v>6</v>
      </c>
    </row>
    <row r="94" spans="1:14" s="1" customFormat="1" ht="213.75" customHeight="1" x14ac:dyDescent="0.25">
      <c r="A94" s="47">
        <v>83</v>
      </c>
      <c r="B94" s="17" t="s">
        <v>129</v>
      </c>
      <c r="C94" s="23" t="s">
        <v>115</v>
      </c>
      <c r="D94" s="38" t="s">
        <v>92</v>
      </c>
      <c r="E94" s="38" t="s">
        <v>6</v>
      </c>
      <c r="F94" s="38" t="s">
        <v>6</v>
      </c>
      <c r="G94" s="13">
        <f t="shared" si="53"/>
        <v>245460</v>
      </c>
      <c r="H94" s="13">
        <v>19000</v>
      </c>
      <c r="I94" s="13">
        <v>26460</v>
      </c>
      <c r="J94" s="13">
        <v>0</v>
      </c>
      <c r="K94" s="13">
        <v>50000</v>
      </c>
      <c r="L94" s="13">
        <v>50000</v>
      </c>
      <c r="M94" s="13">
        <v>50000</v>
      </c>
      <c r="N94" s="13">
        <v>50000</v>
      </c>
    </row>
    <row r="95" spans="1:14" s="1" customFormat="1" ht="209.25" customHeight="1" x14ac:dyDescent="0.25">
      <c r="A95" s="47">
        <v>84</v>
      </c>
      <c r="B95" s="17" t="s">
        <v>162</v>
      </c>
      <c r="C95" s="23" t="s">
        <v>115</v>
      </c>
      <c r="D95" s="24" t="s">
        <v>11</v>
      </c>
      <c r="E95" s="38" t="s">
        <v>6</v>
      </c>
      <c r="F95" s="38" t="s">
        <v>6</v>
      </c>
      <c r="G95" s="42" t="s">
        <v>6</v>
      </c>
      <c r="H95" s="38" t="s">
        <v>6</v>
      </c>
      <c r="I95" s="38" t="s">
        <v>6</v>
      </c>
      <c r="J95" s="38" t="s">
        <v>6</v>
      </c>
      <c r="K95" s="44" t="s">
        <v>6</v>
      </c>
      <c r="L95" s="38" t="s">
        <v>6</v>
      </c>
      <c r="M95" s="13" t="s">
        <v>6</v>
      </c>
      <c r="N95" s="13" t="s">
        <v>6</v>
      </c>
    </row>
    <row r="96" spans="1:14" s="1" customFormat="1" ht="216" customHeight="1" x14ac:dyDescent="0.25">
      <c r="A96" s="47">
        <v>85</v>
      </c>
      <c r="B96" s="17" t="s">
        <v>64</v>
      </c>
      <c r="C96" s="23" t="s">
        <v>115</v>
      </c>
      <c r="D96" s="24" t="s">
        <v>11</v>
      </c>
      <c r="E96" s="38" t="s">
        <v>6</v>
      </c>
      <c r="F96" s="38" t="s">
        <v>6</v>
      </c>
      <c r="G96" s="42" t="s">
        <v>6</v>
      </c>
      <c r="H96" s="38" t="s">
        <v>6</v>
      </c>
      <c r="I96" s="38" t="s">
        <v>6</v>
      </c>
      <c r="J96" s="38" t="s">
        <v>6</v>
      </c>
      <c r="K96" s="44" t="s">
        <v>6</v>
      </c>
      <c r="L96" s="38" t="s">
        <v>6</v>
      </c>
      <c r="M96" s="13" t="s">
        <v>6</v>
      </c>
      <c r="N96" s="13" t="s">
        <v>6</v>
      </c>
    </row>
    <row r="97" spans="1:14" s="1" customFormat="1" ht="212.25" customHeight="1" x14ac:dyDescent="0.25">
      <c r="A97" s="47">
        <v>86</v>
      </c>
      <c r="B97" s="17" t="s">
        <v>65</v>
      </c>
      <c r="C97" s="23" t="s">
        <v>115</v>
      </c>
      <c r="D97" s="38" t="s">
        <v>92</v>
      </c>
      <c r="E97" s="38" t="s">
        <v>6</v>
      </c>
      <c r="F97" s="38" t="s">
        <v>6</v>
      </c>
      <c r="G97" s="13">
        <f t="shared" si="53"/>
        <v>1610578</v>
      </c>
      <c r="H97" s="26">
        <f>H99+H100</f>
        <v>237100</v>
      </c>
      <c r="I97" s="26">
        <f t="shared" ref="I97:J97" si="63">I99+I100</f>
        <v>258848</v>
      </c>
      <c r="J97" s="26">
        <f t="shared" si="63"/>
        <v>254630</v>
      </c>
      <c r="K97" s="26">
        <f t="shared" ref="K97:L97" si="64">K99+K100</f>
        <v>215000</v>
      </c>
      <c r="L97" s="26">
        <f t="shared" si="64"/>
        <v>215000</v>
      </c>
      <c r="M97" s="13">
        <v>215000</v>
      </c>
      <c r="N97" s="13">
        <v>215000</v>
      </c>
    </row>
    <row r="98" spans="1:14" s="1" customFormat="1" ht="212.25" customHeight="1" x14ac:dyDescent="0.25">
      <c r="A98" s="47">
        <v>87</v>
      </c>
      <c r="B98" s="17" t="s">
        <v>163</v>
      </c>
      <c r="C98" s="23" t="s">
        <v>115</v>
      </c>
      <c r="D98" s="24" t="s">
        <v>11</v>
      </c>
      <c r="E98" s="38" t="s">
        <v>6</v>
      </c>
      <c r="F98" s="38" t="s">
        <v>6</v>
      </c>
      <c r="G98" s="42" t="s">
        <v>6</v>
      </c>
      <c r="H98" s="38" t="s">
        <v>6</v>
      </c>
      <c r="I98" s="38" t="s">
        <v>6</v>
      </c>
      <c r="J98" s="38" t="s">
        <v>6</v>
      </c>
      <c r="K98" s="44" t="s">
        <v>6</v>
      </c>
      <c r="L98" s="38" t="s">
        <v>6</v>
      </c>
      <c r="M98" s="13" t="s">
        <v>6</v>
      </c>
      <c r="N98" s="13" t="s">
        <v>6</v>
      </c>
    </row>
    <row r="99" spans="1:14" s="1" customFormat="1" ht="210" customHeight="1" x14ac:dyDescent="0.25">
      <c r="A99" s="47">
        <v>88</v>
      </c>
      <c r="B99" s="17" t="s">
        <v>130</v>
      </c>
      <c r="C99" s="23" t="s">
        <v>115</v>
      </c>
      <c r="D99" s="38" t="s">
        <v>92</v>
      </c>
      <c r="E99" s="38" t="s">
        <v>6</v>
      </c>
      <c r="F99" s="38" t="s">
        <v>6</v>
      </c>
      <c r="G99" s="13">
        <f t="shared" si="53"/>
        <v>201400</v>
      </c>
      <c r="H99" s="26">
        <v>24400</v>
      </c>
      <c r="I99" s="26">
        <v>27000</v>
      </c>
      <c r="J99" s="26">
        <v>30000</v>
      </c>
      <c r="K99" s="26">
        <v>30000</v>
      </c>
      <c r="L99" s="26">
        <v>30000</v>
      </c>
      <c r="M99" s="13">
        <v>30000</v>
      </c>
      <c r="N99" s="13">
        <v>30000</v>
      </c>
    </row>
    <row r="100" spans="1:14" s="1" customFormat="1" ht="210" customHeight="1" x14ac:dyDescent="0.25">
      <c r="A100" s="47">
        <v>89</v>
      </c>
      <c r="B100" s="25" t="s">
        <v>154</v>
      </c>
      <c r="C100" s="23" t="s">
        <v>115</v>
      </c>
      <c r="D100" s="38" t="s">
        <v>92</v>
      </c>
      <c r="E100" s="38" t="s">
        <v>6</v>
      </c>
      <c r="F100" s="38" t="s">
        <v>6</v>
      </c>
      <c r="G100" s="13">
        <f t="shared" si="53"/>
        <v>1409178</v>
      </c>
      <c r="H100" s="26">
        <v>212700</v>
      </c>
      <c r="I100" s="26">
        <v>231848</v>
      </c>
      <c r="J100" s="26">
        <v>224630</v>
      </c>
      <c r="K100" s="26">
        <v>185000</v>
      </c>
      <c r="L100" s="26">
        <v>185000</v>
      </c>
      <c r="M100" s="13">
        <v>185000</v>
      </c>
      <c r="N100" s="13">
        <v>185000</v>
      </c>
    </row>
    <row r="101" spans="1:14" s="2" customFormat="1" ht="185.25" customHeight="1" x14ac:dyDescent="0.25">
      <c r="A101" s="47">
        <v>90</v>
      </c>
      <c r="B101" s="27" t="s">
        <v>131</v>
      </c>
      <c r="C101" s="20" t="s">
        <v>106</v>
      </c>
      <c r="D101" s="38" t="s">
        <v>92</v>
      </c>
      <c r="E101" s="38" t="s">
        <v>6</v>
      </c>
      <c r="F101" s="38" t="s">
        <v>6</v>
      </c>
      <c r="G101" s="13">
        <f t="shared" si="53"/>
        <v>51356255</v>
      </c>
      <c r="H101" s="13">
        <f>H103+H105</f>
        <v>11279307</v>
      </c>
      <c r="I101" s="13">
        <f t="shared" ref="I101:J101" si="65">I103+I105</f>
        <v>1672727</v>
      </c>
      <c r="J101" s="13">
        <f t="shared" si="65"/>
        <v>2283150</v>
      </c>
      <c r="K101" s="13">
        <f t="shared" ref="K101:L101" si="66">K103+K105</f>
        <v>2283150</v>
      </c>
      <c r="L101" s="13">
        <f t="shared" si="66"/>
        <v>11279307</v>
      </c>
      <c r="M101" s="13">
        <v>11279307</v>
      </c>
      <c r="N101" s="13">
        <v>11279307</v>
      </c>
    </row>
    <row r="102" spans="1:14" s="1" customFormat="1" ht="180.75" customHeight="1" x14ac:dyDescent="0.25">
      <c r="A102" s="47">
        <v>91</v>
      </c>
      <c r="B102" s="28" t="s">
        <v>49</v>
      </c>
      <c r="C102" s="20" t="s">
        <v>106</v>
      </c>
      <c r="D102" s="38" t="s">
        <v>92</v>
      </c>
      <c r="E102" s="38" t="s">
        <v>6</v>
      </c>
      <c r="F102" s="38" t="s">
        <v>6</v>
      </c>
      <c r="G102" s="13">
        <f t="shared" si="53"/>
        <v>51356255</v>
      </c>
      <c r="H102" s="13">
        <f>H101</f>
        <v>11279307</v>
      </c>
      <c r="I102" s="13">
        <f>I103</f>
        <v>1672727</v>
      </c>
      <c r="J102" s="13">
        <f>J103+J105</f>
        <v>2283150</v>
      </c>
      <c r="K102" s="13">
        <f t="shared" ref="K102:L102" si="67">K103+K105</f>
        <v>2283150</v>
      </c>
      <c r="L102" s="13">
        <f t="shared" si="67"/>
        <v>11279307</v>
      </c>
      <c r="M102" s="13">
        <v>11279307</v>
      </c>
      <c r="N102" s="13">
        <v>11279307</v>
      </c>
    </row>
    <row r="103" spans="1:14" s="1" customFormat="1" ht="181.5" customHeight="1" x14ac:dyDescent="0.25">
      <c r="A103" s="47">
        <v>92</v>
      </c>
      <c r="B103" s="17" t="s">
        <v>50</v>
      </c>
      <c r="C103" s="20" t="s">
        <v>106</v>
      </c>
      <c r="D103" s="38" t="s">
        <v>92</v>
      </c>
      <c r="E103" s="38" t="s">
        <v>6</v>
      </c>
      <c r="F103" s="38" t="s">
        <v>6</v>
      </c>
      <c r="G103" s="13">
        <f t="shared" si="53"/>
        <v>14761204</v>
      </c>
      <c r="H103" s="13">
        <v>1672727</v>
      </c>
      <c r="I103" s="13">
        <v>1672727</v>
      </c>
      <c r="J103" s="13">
        <v>2283150</v>
      </c>
      <c r="K103" s="13">
        <f>K104</f>
        <v>2283150</v>
      </c>
      <c r="L103" s="13">
        <f>L104</f>
        <v>2283150</v>
      </c>
      <c r="M103" s="13">
        <v>2283150</v>
      </c>
      <c r="N103" s="13">
        <v>2283150</v>
      </c>
    </row>
    <row r="104" spans="1:14" s="1" customFormat="1" ht="183" customHeight="1" x14ac:dyDescent="0.25">
      <c r="A104" s="47">
        <v>93</v>
      </c>
      <c r="B104" s="17" t="s">
        <v>7</v>
      </c>
      <c r="C104" s="20" t="s">
        <v>106</v>
      </c>
      <c r="D104" s="38" t="s">
        <v>92</v>
      </c>
      <c r="E104" s="38" t="s">
        <v>6</v>
      </c>
      <c r="F104" s="38" t="s">
        <v>6</v>
      </c>
      <c r="G104" s="13">
        <f t="shared" si="53"/>
        <v>14761204</v>
      </c>
      <c r="H104" s="13">
        <v>1672727</v>
      </c>
      <c r="I104" s="13">
        <v>1672727</v>
      </c>
      <c r="J104" s="13">
        <v>2283150</v>
      </c>
      <c r="K104" s="13">
        <v>2283150</v>
      </c>
      <c r="L104" s="13">
        <v>2283150</v>
      </c>
      <c r="M104" s="13">
        <v>2283150</v>
      </c>
      <c r="N104" s="13">
        <v>2283150</v>
      </c>
    </row>
    <row r="105" spans="1:14" s="1" customFormat="1" ht="180.75" customHeight="1" x14ac:dyDescent="0.25">
      <c r="A105" s="47">
        <v>94</v>
      </c>
      <c r="B105" s="41" t="s">
        <v>8</v>
      </c>
      <c r="C105" s="41" t="s">
        <v>106</v>
      </c>
      <c r="D105" s="38" t="s">
        <v>92</v>
      </c>
      <c r="E105" s="38" t="s">
        <v>6</v>
      </c>
      <c r="F105" s="38" t="s">
        <v>6</v>
      </c>
      <c r="G105" s="13">
        <f t="shared" si="53"/>
        <v>36595051</v>
      </c>
      <c r="H105" s="13">
        <v>9606580</v>
      </c>
      <c r="I105" s="13">
        <v>0</v>
      </c>
      <c r="J105" s="13">
        <f>J106</f>
        <v>0</v>
      </c>
      <c r="K105" s="13">
        <f>K106</f>
        <v>0</v>
      </c>
      <c r="L105" s="13">
        <f t="shared" ref="L105" si="68">L106</f>
        <v>8996157</v>
      </c>
      <c r="M105" s="13">
        <v>8996157</v>
      </c>
      <c r="N105" s="13">
        <v>8996157</v>
      </c>
    </row>
    <row r="106" spans="1:14" s="1" customFormat="1" ht="187.5" customHeight="1" x14ac:dyDescent="0.25">
      <c r="A106" s="47">
        <v>95</v>
      </c>
      <c r="B106" s="41" t="s">
        <v>10</v>
      </c>
      <c r="C106" s="41" t="s">
        <v>106</v>
      </c>
      <c r="D106" s="38" t="s">
        <v>92</v>
      </c>
      <c r="E106" s="38" t="s">
        <v>6</v>
      </c>
      <c r="F106" s="38" t="s">
        <v>6</v>
      </c>
      <c r="G106" s="13">
        <f t="shared" si="53"/>
        <v>36595051</v>
      </c>
      <c r="H106" s="13">
        <v>9606580</v>
      </c>
      <c r="I106" s="13">
        <v>0</v>
      </c>
      <c r="J106" s="13">
        <v>0</v>
      </c>
      <c r="K106" s="13">
        <v>0</v>
      </c>
      <c r="L106" s="13">
        <v>8996157</v>
      </c>
      <c r="M106" s="13">
        <v>8996157</v>
      </c>
      <c r="N106" s="13">
        <v>8996157</v>
      </c>
    </row>
    <row r="107" spans="1:14" s="2" customFormat="1" ht="213.75" customHeight="1" x14ac:dyDescent="0.25">
      <c r="A107" s="47">
        <v>96</v>
      </c>
      <c r="B107" s="29" t="s">
        <v>132</v>
      </c>
      <c r="C107" s="41" t="s">
        <v>107</v>
      </c>
      <c r="D107" s="38" t="s">
        <v>92</v>
      </c>
      <c r="E107" s="38" t="s">
        <v>6</v>
      </c>
      <c r="F107" s="38" t="s">
        <v>6</v>
      </c>
      <c r="G107" s="13">
        <f t="shared" si="53"/>
        <v>144223756.86000001</v>
      </c>
      <c r="H107" s="13">
        <f>H109+H115</f>
        <v>19059033</v>
      </c>
      <c r="I107" s="13">
        <f t="shared" ref="I107:J107" si="69">I109+I115</f>
        <v>20139380.039999999</v>
      </c>
      <c r="J107" s="13">
        <f t="shared" si="69"/>
        <v>20389413.82</v>
      </c>
      <c r="K107" s="13">
        <f t="shared" ref="K107:N107" si="70">K109+K115</f>
        <v>21124777.999999996</v>
      </c>
      <c r="L107" s="13">
        <f t="shared" si="70"/>
        <v>21170384</v>
      </c>
      <c r="M107" s="13">
        <f t="shared" si="70"/>
        <v>21170384</v>
      </c>
      <c r="N107" s="13">
        <f t="shared" si="70"/>
        <v>21170384</v>
      </c>
    </row>
    <row r="108" spans="1:14" s="1" customFormat="1" ht="212.25" customHeight="1" x14ac:dyDescent="0.25">
      <c r="A108" s="47">
        <v>97</v>
      </c>
      <c r="B108" s="23" t="s">
        <v>155</v>
      </c>
      <c r="C108" s="41" t="s">
        <v>107</v>
      </c>
      <c r="D108" s="38" t="s">
        <v>92</v>
      </c>
      <c r="E108" s="38" t="s">
        <v>6</v>
      </c>
      <c r="F108" s="38" t="s">
        <v>6</v>
      </c>
      <c r="G108" s="13">
        <f t="shared" si="53"/>
        <v>144223756.86000001</v>
      </c>
      <c r="H108" s="13">
        <f t="shared" ref="H108:J108" si="71">H107</f>
        <v>19059033</v>
      </c>
      <c r="I108" s="13">
        <f t="shared" si="71"/>
        <v>20139380.039999999</v>
      </c>
      <c r="J108" s="13">
        <f t="shared" si="71"/>
        <v>20389413.82</v>
      </c>
      <c r="K108" s="13">
        <f t="shared" ref="K108:N108" si="72">K107</f>
        <v>21124777.999999996</v>
      </c>
      <c r="L108" s="13">
        <f>L109+L115</f>
        <v>21170384</v>
      </c>
      <c r="M108" s="13">
        <f t="shared" si="72"/>
        <v>21170384</v>
      </c>
      <c r="N108" s="13">
        <f t="shared" si="72"/>
        <v>21170384</v>
      </c>
    </row>
    <row r="109" spans="1:14" s="1" customFormat="1" ht="210.75" customHeight="1" x14ac:dyDescent="0.25">
      <c r="A109" s="47">
        <v>98</v>
      </c>
      <c r="B109" s="15" t="s">
        <v>133</v>
      </c>
      <c r="C109" s="40" t="s">
        <v>107</v>
      </c>
      <c r="D109" s="38" t="s">
        <v>92</v>
      </c>
      <c r="E109" s="38" t="s">
        <v>6</v>
      </c>
      <c r="F109" s="38" t="s">
        <v>6</v>
      </c>
      <c r="G109" s="13">
        <f t="shared" si="53"/>
        <v>143922048.50999999</v>
      </c>
      <c r="H109" s="13">
        <f>H110+H111+H112</f>
        <v>19009033</v>
      </c>
      <c r="I109" s="13">
        <f>I110+I111+I112</f>
        <v>20106523.800000001</v>
      </c>
      <c r="J109" s="13">
        <f t="shared" ref="J109" si="73">J110+J111+J112</f>
        <v>20356334.699999999</v>
      </c>
      <c r="K109" s="13">
        <f t="shared" ref="K109:N109" si="74">K110+K111+K112</f>
        <v>21089005.009999998</v>
      </c>
      <c r="L109" s="13">
        <f t="shared" si="74"/>
        <v>21120384</v>
      </c>
      <c r="M109" s="13">
        <f t="shared" si="74"/>
        <v>21120384</v>
      </c>
      <c r="N109" s="13">
        <f t="shared" si="74"/>
        <v>21120384</v>
      </c>
    </row>
    <row r="110" spans="1:14" s="1" customFormat="1" ht="217.5" customHeight="1" x14ac:dyDescent="0.25">
      <c r="A110" s="47">
        <v>99</v>
      </c>
      <c r="B110" s="15" t="s">
        <v>134</v>
      </c>
      <c r="C110" s="40" t="s">
        <v>107</v>
      </c>
      <c r="D110" s="38" t="s">
        <v>92</v>
      </c>
      <c r="E110" s="38" t="s">
        <v>6</v>
      </c>
      <c r="F110" s="38" t="s">
        <v>6</v>
      </c>
      <c r="G110" s="13">
        <f t="shared" si="53"/>
        <v>65216019.509999998</v>
      </c>
      <c r="H110" s="13">
        <v>9450000</v>
      </c>
      <c r="I110" s="13">
        <v>8974490.8000000007</v>
      </c>
      <c r="J110" s="13">
        <f>8761401.7+585900</f>
        <v>9347301.6999999993</v>
      </c>
      <c r="K110" s="13">
        <v>9394227.0099999998</v>
      </c>
      <c r="L110" s="13">
        <v>9350000</v>
      </c>
      <c r="M110" s="13">
        <v>9350000</v>
      </c>
      <c r="N110" s="13">
        <v>9350000</v>
      </c>
    </row>
    <row r="111" spans="1:14" s="1" customFormat="1" ht="292.5" customHeight="1" x14ac:dyDescent="0.25">
      <c r="A111" s="47">
        <v>100</v>
      </c>
      <c r="B111" s="15" t="s">
        <v>136</v>
      </c>
      <c r="C111" s="40" t="s">
        <v>135</v>
      </c>
      <c r="D111" s="38" t="s">
        <v>92</v>
      </c>
      <c r="E111" s="38" t="s">
        <v>6</v>
      </c>
      <c r="F111" s="38" t="s">
        <v>6</v>
      </c>
      <c r="G111" s="13">
        <f t="shared" si="53"/>
        <v>78406029</v>
      </c>
      <c r="H111" s="13">
        <f>9159033+400000</f>
        <v>9559033</v>
      </c>
      <c r="I111" s="13">
        <v>11132033</v>
      </c>
      <c r="J111" s="13">
        <f>10659033+350000</f>
        <v>11009033</v>
      </c>
      <c r="K111" s="13">
        <v>11694778</v>
      </c>
      <c r="L111" s="13">
        <v>11670384</v>
      </c>
      <c r="M111" s="13">
        <v>11670384</v>
      </c>
      <c r="N111" s="13">
        <v>11670384</v>
      </c>
    </row>
    <row r="112" spans="1:14" s="1" customFormat="1" ht="211.5" customHeight="1" x14ac:dyDescent="0.25">
      <c r="A112" s="47">
        <v>101</v>
      </c>
      <c r="B112" s="15" t="s">
        <v>29</v>
      </c>
      <c r="C112" s="40" t="s">
        <v>107</v>
      </c>
      <c r="D112" s="38" t="s">
        <v>92</v>
      </c>
      <c r="E112" s="38" t="s">
        <v>6</v>
      </c>
      <c r="F112" s="38" t="s">
        <v>6</v>
      </c>
      <c r="G112" s="13">
        <f t="shared" si="53"/>
        <v>300000</v>
      </c>
      <c r="H112" s="13">
        <v>0</v>
      </c>
      <c r="I112" s="13">
        <v>0</v>
      </c>
      <c r="J112" s="13">
        <v>0</v>
      </c>
      <c r="K112" s="13">
        <v>0</v>
      </c>
      <c r="L112" s="13">
        <v>100000</v>
      </c>
      <c r="M112" s="13">
        <v>100000</v>
      </c>
      <c r="N112" s="13">
        <v>100000</v>
      </c>
    </row>
    <row r="113" spans="1:14" s="2" customFormat="1" ht="216" customHeight="1" x14ac:dyDescent="0.25">
      <c r="A113" s="47">
        <v>102</v>
      </c>
      <c r="B113" s="16" t="s">
        <v>137</v>
      </c>
      <c r="C113" s="40" t="s">
        <v>107</v>
      </c>
      <c r="D113" s="38" t="s">
        <v>11</v>
      </c>
      <c r="E113" s="38" t="s">
        <v>6</v>
      </c>
      <c r="F113" s="38" t="s">
        <v>6</v>
      </c>
      <c r="G113" s="42" t="s">
        <v>6</v>
      </c>
      <c r="H113" s="38" t="s">
        <v>6</v>
      </c>
      <c r="I113" s="38" t="s">
        <v>6</v>
      </c>
      <c r="J113" s="38" t="s">
        <v>6</v>
      </c>
      <c r="K113" s="44" t="s">
        <v>6</v>
      </c>
      <c r="L113" s="38" t="s">
        <v>6</v>
      </c>
      <c r="M113" s="13" t="s">
        <v>6</v>
      </c>
      <c r="N113" s="13" t="s">
        <v>6</v>
      </c>
    </row>
    <row r="114" spans="1:14" s="2" customFormat="1" ht="208.5" customHeight="1" x14ac:dyDescent="0.25">
      <c r="A114" s="47">
        <v>103</v>
      </c>
      <c r="B114" s="23" t="s">
        <v>30</v>
      </c>
      <c r="C114" s="40" t="s">
        <v>107</v>
      </c>
      <c r="D114" s="38" t="s">
        <v>11</v>
      </c>
      <c r="E114" s="38" t="s">
        <v>6</v>
      </c>
      <c r="F114" s="38" t="s">
        <v>6</v>
      </c>
      <c r="G114" s="42" t="s">
        <v>6</v>
      </c>
      <c r="H114" s="38" t="s">
        <v>6</v>
      </c>
      <c r="I114" s="38" t="s">
        <v>6</v>
      </c>
      <c r="J114" s="38" t="s">
        <v>6</v>
      </c>
      <c r="K114" s="44" t="s">
        <v>6</v>
      </c>
      <c r="L114" s="38" t="s">
        <v>6</v>
      </c>
      <c r="M114" s="13" t="s">
        <v>6</v>
      </c>
      <c r="N114" s="13" t="s">
        <v>6</v>
      </c>
    </row>
    <row r="115" spans="1:14" s="2" customFormat="1" ht="289.5" customHeight="1" x14ac:dyDescent="0.25">
      <c r="A115" s="47">
        <v>104</v>
      </c>
      <c r="B115" s="30" t="s">
        <v>138</v>
      </c>
      <c r="C115" s="40" t="s">
        <v>107</v>
      </c>
      <c r="D115" s="38" t="s">
        <v>92</v>
      </c>
      <c r="E115" s="38" t="s">
        <v>6</v>
      </c>
      <c r="F115" s="38" t="s">
        <v>6</v>
      </c>
      <c r="G115" s="13">
        <f t="shared" si="53"/>
        <v>301708.34999999998</v>
      </c>
      <c r="H115" s="13">
        <f>H116</f>
        <v>50000</v>
      </c>
      <c r="I115" s="13">
        <f t="shared" ref="I115:L115" si="75">I116</f>
        <v>32856.239999999998</v>
      </c>
      <c r="J115" s="13">
        <f t="shared" si="75"/>
        <v>33079.120000000003</v>
      </c>
      <c r="K115" s="13">
        <f t="shared" si="75"/>
        <v>35772.99</v>
      </c>
      <c r="L115" s="13">
        <f t="shared" si="75"/>
        <v>50000</v>
      </c>
      <c r="M115" s="13">
        <v>50000</v>
      </c>
      <c r="N115" s="13">
        <v>50000</v>
      </c>
    </row>
    <row r="116" spans="1:14" s="2" customFormat="1" ht="215.25" customHeight="1" x14ac:dyDescent="0.25">
      <c r="A116" s="47">
        <v>105</v>
      </c>
      <c r="B116" s="23" t="s">
        <v>51</v>
      </c>
      <c r="C116" s="40" t="s">
        <v>107</v>
      </c>
      <c r="D116" s="38" t="s">
        <v>92</v>
      </c>
      <c r="E116" s="38" t="s">
        <v>6</v>
      </c>
      <c r="F116" s="38" t="s">
        <v>6</v>
      </c>
      <c r="G116" s="13">
        <f t="shared" si="53"/>
        <v>301708.34999999998</v>
      </c>
      <c r="H116" s="13">
        <v>50000</v>
      </c>
      <c r="I116" s="13">
        <v>32856.239999999998</v>
      </c>
      <c r="J116" s="13">
        <v>33079.120000000003</v>
      </c>
      <c r="K116" s="13">
        <v>35772.99</v>
      </c>
      <c r="L116" s="13">
        <v>50000</v>
      </c>
      <c r="M116" s="13">
        <v>50000</v>
      </c>
      <c r="N116" s="13">
        <v>50000</v>
      </c>
    </row>
    <row r="117" spans="1:14" s="2" customFormat="1" ht="211.5" customHeight="1" x14ac:dyDescent="0.25">
      <c r="A117" s="47">
        <v>106</v>
      </c>
      <c r="B117" s="15" t="s">
        <v>80</v>
      </c>
      <c r="C117" s="40" t="s">
        <v>107</v>
      </c>
      <c r="D117" s="38" t="s">
        <v>11</v>
      </c>
      <c r="E117" s="38" t="s">
        <v>6</v>
      </c>
      <c r="F117" s="38" t="s">
        <v>6</v>
      </c>
      <c r="G117" s="42" t="s">
        <v>6</v>
      </c>
      <c r="H117" s="38" t="s">
        <v>6</v>
      </c>
      <c r="I117" s="38" t="s">
        <v>6</v>
      </c>
      <c r="J117" s="38" t="s">
        <v>6</v>
      </c>
      <c r="K117" s="44" t="s">
        <v>6</v>
      </c>
      <c r="L117" s="38" t="s">
        <v>6</v>
      </c>
      <c r="M117" s="13" t="s">
        <v>6</v>
      </c>
      <c r="N117" s="13" t="s">
        <v>6</v>
      </c>
    </row>
    <row r="118" spans="1:14" s="1" customFormat="1" ht="291.75" customHeight="1" x14ac:dyDescent="0.25">
      <c r="A118" s="47">
        <v>107</v>
      </c>
      <c r="B118" s="27" t="s">
        <v>139</v>
      </c>
      <c r="C118" s="41" t="s">
        <v>109</v>
      </c>
      <c r="D118" s="38" t="s">
        <v>92</v>
      </c>
      <c r="E118" s="38" t="s">
        <v>6</v>
      </c>
      <c r="F118" s="38" t="s">
        <v>6</v>
      </c>
      <c r="G118" s="13">
        <f t="shared" si="53"/>
        <v>22780892.370000001</v>
      </c>
      <c r="H118" s="13">
        <f>H121</f>
        <v>2265564</v>
      </c>
      <c r="I118" s="13">
        <f>I121</f>
        <v>2923878.92</v>
      </c>
      <c r="J118" s="13">
        <f>J121</f>
        <v>2730446</v>
      </c>
      <c r="K118" s="13">
        <f>K121</f>
        <v>3611003.45</v>
      </c>
      <c r="L118" s="13">
        <f>L121</f>
        <v>3750000</v>
      </c>
      <c r="M118" s="13">
        <v>3750000</v>
      </c>
      <c r="N118" s="13">
        <v>3750000</v>
      </c>
    </row>
    <row r="119" spans="1:14" s="1" customFormat="1" ht="292.5" customHeight="1" x14ac:dyDescent="0.25">
      <c r="A119" s="47">
        <v>108</v>
      </c>
      <c r="B119" s="17" t="s">
        <v>52</v>
      </c>
      <c r="C119" s="41" t="s">
        <v>140</v>
      </c>
      <c r="D119" s="38" t="s">
        <v>92</v>
      </c>
      <c r="E119" s="38" t="s">
        <v>6</v>
      </c>
      <c r="F119" s="38" t="s">
        <v>6</v>
      </c>
      <c r="G119" s="13">
        <f t="shared" si="53"/>
        <v>22780892.370000001</v>
      </c>
      <c r="H119" s="13">
        <f>H120</f>
        <v>2265564</v>
      </c>
      <c r="I119" s="13">
        <f t="shared" ref="I119:L119" si="76">I120</f>
        <v>2923878.92</v>
      </c>
      <c r="J119" s="13">
        <f t="shared" si="76"/>
        <v>2730446</v>
      </c>
      <c r="K119" s="13">
        <f t="shared" si="76"/>
        <v>3611003.45</v>
      </c>
      <c r="L119" s="13">
        <f t="shared" si="76"/>
        <v>3750000</v>
      </c>
      <c r="M119" s="13">
        <v>3750000</v>
      </c>
      <c r="N119" s="13">
        <v>3750000</v>
      </c>
    </row>
    <row r="120" spans="1:14" s="1" customFormat="1" ht="300" customHeight="1" x14ac:dyDescent="0.25">
      <c r="A120" s="47">
        <v>109</v>
      </c>
      <c r="B120" s="17" t="s">
        <v>141</v>
      </c>
      <c r="C120" s="41" t="s">
        <v>140</v>
      </c>
      <c r="D120" s="38" t="s">
        <v>92</v>
      </c>
      <c r="E120" s="38" t="s">
        <v>6</v>
      </c>
      <c r="F120" s="38" t="s">
        <v>6</v>
      </c>
      <c r="G120" s="13">
        <f t="shared" si="53"/>
        <v>22780892.370000001</v>
      </c>
      <c r="H120" s="13">
        <f>H121</f>
        <v>2265564</v>
      </c>
      <c r="I120" s="13">
        <f>I121</f>
        <v>2923878.92</v>
      </c>
      <c r="J120" s="13">
        <f>J121</f>
        <v>2730446</v>
      </c>
      <c r="K120" s="13">
        <f>K121</f>
        <v>3611003.45</v>
      </c>
      <c r="L120" s="13">
        <f>L121</f>
        <v>3750000</v>
      </c>
      <c r="M120" s="13">
        <v>3750000</v>
      </c>
      <c r="N120" s="13">
        <v>3750000</v>
      </c>
    </row>
    <row r="121" spans="1:14" s="1" customFormat="1" ht="291" customHeight="1" x14ac:dyDescent="0.25">
      <c r="A121" s="47">
        <v>110</v>
      </c>
      <c r="B121" s="17" t="s">
        <v>77</v>
      </c>
      <c r="C121" s="41" t="s">
        <v>109</v>
      </c>
      <c r="D121" s="38" t="s">
        <v>92</v>
      </c>
      <c r="E121" s="38" t="s">
        <v>6</v>
      </c>
      <c r="F121" s="38" t="s">
        <v>6</v>
      </c>
      <c r="G121" s="13">
        <f t="shared" si="53"/>
        <v>22780892.370000001</v>
      </c>
      <c r="H121" s="26">
        <v>2265564</v>
      </c>
      <c r="I121" s="26">
        <v>2923878.92</v>
      </c>
      <c r="J121" s="26">
        <v>2730446</v>
      </c>
      <c r="K121" s="26">
        <v>3611003.45</v>
      </c>
      <c r="L121" s="26">
        <v>3750000</v>
      </c>
      <c r="M121" s="13">
        <v>3750000</v>
      </c>
      <c r="N121" s="13">
        <v>3750000</v>
      </c>
    </row>
    <row r="122" spans="1:14" s="1" customFormat="1" ht="327.75" customHeight="1" x14ac:dyDescent="0.25">
      <c r="A122" s="47">
        <v>111</v>
      </c>
      <c r="B122" s="27" t="s">
        <v>143</v>
      </c>
      <c r="C122" s="41" t="s">
        <v>142</v>
      </c>
      <c r="D122" s="38" t="s">
        <v>92</v>
      </c>
      <c r="E122" s="38" t="s">
        <v>6</v>
      </c>
      <c r="F122" s="38" t="s">
        <v>6</v>
      </c>
      <c r="G122" s="13">
        <f t="shared" si="53"/>
        <v>2788200</v>
      </c>
      <c r="H122" s="26">
        <f>H130</f>
        <v>492500</v>
      </c>
      <c r="I122" s="26">
        <f t="shared" ref="I122:J122" si="77">I130</f>
        <v>110700</v>
      </c>
      <c r="J122" s="26">
        <f t="shared" si="77"/>
        <v>185000</v>
      </c>
      <c r="K122" s="26">
        <f t="shared" ref="K122:L122" si="78">K130</f>
        <v>500000</v>
      </c>
      <c r="L122" s="26">
        <f t="shared" si="78"/>
        <v>500000</v>
      </c>
      <c r="M122" s="13">
        <v>500000</v>
      </c>
      <c r="N122" s="13">
        <v>500000</v>
      </c>
    </row>
    <row r="123" spans="1:14" s="1" customFormat="1" ht="325.5" customHeight="1" x14ac:dyDescent="0.25">
      <c r="A123" s="47">
        <v>112</v>
      </c>
      <c r="B123" s="17" t="s">
        <v>144</v>
      </c>
      <c r="C123" s="41" t="s">
        <v>142</v>
      </c>
      <c r="D123" s="38" t="s">
        <v>92</v>
      </c>
      <c r="E123" s="38" t="s">
        <v>6</v>
      </c>
      <c r="F123" s="38" t="s">
        <v>6</v>
      </c>
      <c r="G123" s="13">
        <f t="shared" si="53"/>
        <v>2788200</v>
      </c>
      <c r="H123" s="26">
        <f>H130</f>
        <v>492500</v>
      </c>
      <c r="I123" s="26">
        <f t="shared" ref="I123:J123" si="79">I130</f>
        <v>110700</v>
      </c>
      <c r="J123" s="26">
        <f t="shared" si="79"/>
        <v>185000</v>
      </c>
      <c r="K123" s="26">
        <f t="shared" ref="K123:L123" si="80">K130</f>
        <v>500000</v>
      </c>
      <c r="L123" s="26">
        <f t="shared" si="80"/>
        <v>500000</v>
      </c>
      <c r="M123" s="13">
        <v>500000</v>
      </c>
      <c r="N123" s="13">
        <v>500000</v>
      </c>
    </row>
    <row r="124" spans="1:14" s="1" customFormat="1" ht="210.75" customHeight="1" x14ac:dyDescent="0.25">
      <c r="A124" s="47">
        <v>113</v>
      </c>
      <c r="B124" s="17" t="s">
        <v>12</v>
      </c>
      <c r="C124" s="41" t="s">
        <v>145</v>
      </c>
      <c r="D124" s="24" t="s">
        <v>11</v>
      </c>
      <c r="E124" s="38" t="s">
        <v>6</v>
      </c>
      <c r="F124" s="38" t="s">
        <v>6</v>
      </c>
      <c r="G124" s="42" t="s">
        <v>6</v>
      </c>
      <c r="H124" s="38" t="s">
        <v>6</v>
      </c>
      <c r="I124" s="38" t="s">
        <v>6</v>
      </c>
      <c r="J124" s="38" t="s">
        <v>6</v>
      </c>
      <c r="K124" s="44" t="s">
        <v>6</v>
      </c>
      <c r="L124" s="38" t="s">
        <v>6</v>
      </c>
      <c r="M124" s="13" t="s">
        <v>6</v>
      </c>
      <c r="N124" s="13" t="s">
        <v>6</v>
      </c>
    </row>
    <row r="125" spans="1:14" s="1" customFormat="1" ht="210.75" customHeight="1" x14ac:dyDescent="0.25">
      <c r="A125" s="47">
        <v>114</v>
      </c>
      <c r="B125" s="17" t="s">
        <v>13</v>
      </c>
      <c r="C125" s="41" t="s">
        <v>145</v>
      </c>
      <c r="D125" s="24" t="s">
        <v>11</v>
      </c>
      <c r="E125" s="38" t="s">
        <v>6</v>
      </c>
      <c r="F125" s="38" t="s">
        <v>6</v>
      </c>
      <c r="G125" s="42" t="s">
        <v>6</v>
      </c>
      <c r="H125" s="38" t="s">
        <v>6</v>
      </c>
      <c r="I125" s="38" t="s">
        <v>6</v>
      </c>
      <c r="J125" s="38" t="s">
        <v>6</v>
      </c>
      <c r="K125" s="44" t="s">
        <v>6</v>
      </c>
      <c r="L125" s="38" t="s">
        <v>6</v>
      </c>
      <c r="M125" s="13" t="s">
        <v>6</v>
      </c>
      <c r="N125" s="13" t="s">
        <v>6</v>
      </c>
    </row>
    <row r="126" spans="1:14" s="1" customFormat="1" ht="213" customHeight="1" x14ac:dyDescent="0.25">
      <c r="A126" s="47">
        <v>115</v>
      </c>
      <c r="B126" s="25" t="s">
        <v>14</v>
      </c>
      <c r="C126" s="41" t="s">
        <v>145</v>
      </c>
      <c r="D126" s="24" t="s">
        <v>11</v>
      </c>
      <c r="E126" s="38" t="s">
        <v>6</v>
      </c>
      <c r="F126" s="38" t="s">
        <v>6</v>
      </c>
      <c r="G126" s="42" t="s">
        <v>6</v>
      </c>
      <c r="H126" s="38" t="s">
        <v>6</v>
      </c>
      <c r="I126" s="38" t="s">
        <v>6</v>
      </c>
      <c r="J126" s="38" t="s">
        <v>6</v>
      </c>
      <c r="K126" s="44" t="s">
        <v>6</v>
      </c>
      <c r="L126" s="38" t="s">
        <v>6</v>
      </c>
      <c r="M126" s="13" t="s">
        <v>6</v>
      </c>
      <c r="N126" s="13" t="s">
        <v>6</v>
      </c>
    </row>
    <row r="127" spans="1:14" s="1" customFormat="1" ht="212.25" customHeight="1" x14ac:dyDescent="0.25">
      <c r="A127" s="47">
        <v>116</v>
      </c>
      <c r="B127" s="17" t="s">
        <v>57</v>
      </c>
      <c r="C127" s="41" t="s">
        <v>145</v>
      </c>
      <c r="D127" s="24" t="s">
        <v>11</v>
      </c>
      <c r="E127" s="38" t="s">
        <v>6</v>
      </c>
      <c r="F127" s="38" t="s">
        <v>6</v>
      </c>
      <c r="G127" s="42" t="s">
        <v>6</v>
      </c>
      <c r="H127" s="38" t="s">
        <v>6</v>
      </c>
      <c r="I127" s="38" t="s">
        <v>6</v>
      </c>
      <c r="J127" s="38" t="s">
        <v>6</v>
      </c>
      <c r="K127" s="44" t="s">
        <v>6</v>
      </c>
      <c r="L127" s="38" t="s">
        <v>6</v>
      </c>
      <c r="M127" s="13" t="s">
        <v>6</v>
      </c>
      <c r="N127" s="13" t="s">
        <v>6</v>
      </c>
    </row>
    <row r="128" spans="1:14" s="1" customFormat="1" ht="210" customHeight="1" x14ac:dyDescent="0.25">
      <c r="A128" s="47">
        <v>117</v>
      </c>
      <c r="B128" s="17" t="s">
        <v>15</v>
      </c>
      <c r="C128" s="41" t="s">
        <v>145</v>
      </c>
      <c r="D128" s="24" t="s">
        <v>11</v>
      </c>
      <c r="E128" s="38" t="s">
        <v>6</v>
      </c>
      <c r="F128" s="38" t="s">
        <v>6</v>
      </c>
      <c r="G128" s="42" t="s">
        <v>6</v>
      </c>
      <c r="H128" s="38" t="s">
        <v>6</v>
      </c>
      <c r="I128" s="38" t="s">
        <v>6</v>
      </c>
      <c r="J128" s="38" t="s">
        <v>6</v>
      </c>
      <c r="K128" s="44" t="s">
        <v>6</v>
      </c>
      <c r="L128" s="38" t="s">
        <v>6</v>
      </c>
      <c r="M128" s="13" t="s">
        <v>6</v>
      </c>
      <c r="N128" s="13" t="s">
        <v>6</v>
      </c>
    </row>
    <row r="129" spans="1:15" s="1" customFormat="1" ht="208.5" customHeight="1" x14ac:dyDescent="0.25">
      <c r="A129" s="47">
        <v>118</v>
      </c>
      <c r="B129" s="17" t="s">
        <v>16</v>
      </c>
      <c r="C129" s="41" t="s">
        <v>145</v>
      </c>
      <c r="D129" s="24" t="s">
        <v>11</v>
      </c>
      <c r="E129" s="38" t="s">
        <v>6</v>
      </c>
      <c r="F129" s="38" t="s">
        <v>6</v>
      </c>
      <c r="G129" s="42" t="s">
        <v>6</v>
      </c>
      <c r="H129" s="38" t="s">
        <v>6</v>
      </c>
      <c r="I129" s="38" t="s">
        <v>6</v>
      </c>
      <c r="J129" s="38" t="s">
        <v>6</v>
      </c>
      <c r="K129" s="44" t="s">
        <v>6</v>
      </c>
      <c r="L129" s="38" t="s">
        <v>6</v>
      </c>
      <c r="M129" s="13" t="s">
        <v>6</v>
      </c>
      <c r="N129" s="13" t="s">
        <v>6</v>
      </c>
    </row>
    <row r="130" spans="1:15" s="1" customFormat="1" ht="329.25" customHeight="1" x14ac:dyDescent="0.25">
      <c r="A130" s="47">
        <v>119</v>
      </c>
      <c r="B130" s="17" t="s">
        <v>58</v>
      </c>
      <c r="C130" s="41" t="s">
        <v>111</v>
      </c>
      <c r="D130" s="38" t="s">
        <v>92</v>
      </c>
      <c r="E130" s="38" t="s">
        <v>6</v>
      </c>
      <c r="F130" s="38" t="s">
        <v>6</v>
      </c>
      <c r="G130" s="13">
        <f t="shared" si="53"/>
        <v>2788200</v>
      </c>
      <c r="H130" s="13">
        <f>H131+H132</f>
        <v>492500</v>
      </c>
      <c r="I130" s="13">
        <f t="shared" ref="I130:J130" si="81">I131+I132</f>
        <v>110700</v>
      </c>
      <c r="J130" s="13">
        <f t="shared" si="81"/>
        <v>185000</v>
      </c>
      <c r="K130" s="13">
        <f t="shared" ref="K130:L130" si="82">K131+K132</f>
        <v>500000</v>
      </c>
      <c r="L130" s="13">
        <f t="shared" si="82"/>
        <v>500000</v>
      </c>
      <c r="M130" s="13">
        <v>500000</v>
      </c>
      <c r="N130" s="13">
        <v>500000</v>
      </c>
    </row>
    <row r="131" spans="1:15" s="1" customFormat="1" ht="325.5" customHeight="1" x14ac:dyDescent="0.25">
      <c r="A131" s="47">
        <v>120</v>
      </c>
      <c r="B131" s="17" t="s">
        <v>17</v>
      </c>
      <c r="C131" s="41" t="s">
        <v>111</v>
      </c>
      <c r="D131" s="38" t="s">
        <v>92</v>
      </c>
      <c r="E131" s="38" t="s">
        <v>6</v>
      </c>
      <c r="F131" s="38" t="s">
        <v>6</v>
      </c>
      <c r="G131" s="13">
        <f t="shared" si="53"/>
        <v>606800</v>
      </c>
      <c r="H131" s="13">
        <v>81800</v>
      </c>
      <c r="I131" s="13">
        <v>25000</v>
      </c>
      <c r="J131" s="13">
        <v>100000</v>
      </c>
      <c r="K131" s="13">
        <v>100000</v>
      </c>
      <c r="L131" s="13">
        <v>100000</v>
      </c>
      <c r="M131" s="13">
        <v>100000</v>
      </c>
      <c r="N131" s="13">
        <v>100000</v>
      </c>
    </row>
    <row r="132" spans="1:15" s="1" customFormat="1" ht="326.25" customHeight="1" x14ac:dyDescent="0.25">
      <c r="A132" s="47">
        <v>121</v>
      </c>
      <c r="B132" s="17" t="s">
        <v>18</v>
      </c>
      <c r="C132" s="41" t="s">
        <v>146</v>
      </c>
      <c r="D132" s="38" t="s">
        <v>92</v>
      </c>
      <c r="E132" s="38" t="s">
        <v>6</v>
      </c>
      <c r="F132" s="38" t="s">
        <v>6</v>
      </c>
      <c r="G132" s="13">
        <f t="shared" si="53"/>
        <v>2181400</v>
      </c>
      <c r="H132" s="13">
        <v>410700</v>
      </c>
      <c r="I132" s="13">
        <v>85700</v>
      </c>
      <c r="J132" s="13">
        <v>85000</v>
      </c>
      <c r="K132" s="13">
        <v>400000</v>
      </c>
      <c r="L132" s="13">
        <v>400000</v>
      </c>
      <c r="M132" s="13">
        <v>400000</v>
      </c>
      <c r="N132" s="13">
        <v>400000</v>
      </c>
    </row>
    <row r="133" spans="1:15" s="1" customFormat="1" ht="163.5" customHeight="1" x14ac:dyDescent="0.25">
      <c r="A133" s="47">
        <v>122</v>
      </c>
      <c r="B133" s="31" t="s">
        <v>147</v>
      </c>
      <c r="C133" s="39" t="s">
        <v>166</v>
      </c>
      <c r="D133" s="32" t="s">
        <v>92</v>
      </c>
      <c r="E133" s="32" t="s">
        <v>6</v>
      </c>
      <c r="F133" s="32" t="s">
        <v>6</v>
      </c>
      <c r="G133" s="13">
        <f t="shared" si="53"/>
        <v>127023377</v>
      </c>
      <c r="H133" s="13">
        <f>H134</f>
        <v>14769960</v>
      </c>
      <c r="I133" s="13">
        <f t="shared" ref="I133:N133" si="83">I134</f>
        <v>14769960</v>
      </c>
      <c r="J133" s="13">
        <f>J134</f>
        <v>17652995</v>
      </c>
      <c r="K133" s="13">
        <f t="shared" si="83"/>
        <v>16444554</v>
      </c>
      <c r="L133" s="13">
        <f t="shared" si="83"/>
        <v>21128636</v>
      </c>
      <c r="M133" s="13">
        <f t="shared" si="83"/>
        <v>21128636</v>
      </c>
      <c r="N133" s="13">
        <f t="shared" si="83"/>
        <v>21128636</v>
      </c>
    </row>
    <row r="134" spans="1:15" s="1" customFormat="1" ht="159.75" customHeight="1" x14ac:dyDescent="0.25">
      <c r="A134" s="47">
        <v>123</v>
      </c>
      <c r="B134" s="39" t="s">
        <v>82</v>
      </c>
      <c r="C134" s="39" t="s">
        <v>166</v>
      </c>
      <c r="D134" s="32" t="s">
        <v>92</v>
      </c>
      <c r="E134" s="32" t="s">
        <v>6</v>
      </c>
      <c r="F134" s="32" t="s">
        <v>6</v>
      </c>
      <c r="G134" s="13">
        <f t="shared" si="53"/>
        <v>127023377</v>
      </c>
      <c r="H134" s="13">
        <f>H135</f>
        <v>14769960</v>
      </c>
      <c r="I134" s="13">
        <f t="shared" ref="I134:N134" si="84">I135</f>
        <v>14769960</v>
      </c>
      <c r="J134" s="13">
        <f>J135</f>
        <v>17652995</v>
      </c>
      <c r="K134" s="13">
        <f t="shared" si="84"/>
        <v>16444554</v>
      </c>
      <c r="L134" s="13">
        <f t="shared" si="84"/>
        <v>21128636</v>
      </c>
      <c r="M134" s="13">
        <f t="shared" si="84"/>
        <v>21128636</v>
      </c>
      <c r="N134" s="13">
        <f t="shared" si="84"/>
        <v>21128636</v>
      </c>
    </row>
    <row r="135" spans="1:15" s="1" customFormat="1" ht="159" customHeight="1" x14ac:dyDescent="0.25">
      <c r="A135" s="47">
        <v>124</v>
      </c>
      <c r="B135" s="39" t="s">
        <v>76</v>
      </c>
      <c r="C135" s="39" t="s">
        <v>166</v>
      </c>
      <c r="D135" s="32" t="s">
        <v>92</v>
      </c>
      <c r="E135" s="32" t="s">
        <v>6</v>
      </c>
      <c r="F135" s="32" t="s">
        <v>6</v>
      </c>
      <c r="G135" s="13">
        <f t="shared" si="53"/>
        <v>127023377</v>
      </c>
      <c r="H135" s="13">
        <f>H136+H137</f>
        <v>14769960</v>
      </c>
      <c r="I135" s="13">
        <f>I136+I137</f>
        <v>14769960</v>
      </c>
      <c r="J135" s="13">
        <f>J136+J137</f>
        <v>17652995</v>
      </c>
      <c r="K135" s="13">
        <f>K136+K137</f>
        <v>16444554</v>
      </c>
      <c r="L135" s="13">
        <f t="shared" ref="L135:N135" si="85">L136+L137</f>
        <v>21128636</v>
      </c>
      <c r="M135" s="13">
        <f t="shared" si="85"/>
        <v>21128636</v>
      </c>
      <c r="N135" s="13">
        <f t="shared" si="85"/>
        <v>21128636</v>
      </c>
    </row>
    <row r="136" spans="1:15" s="1" customFormat="1" ht="162.75" customHeight="1" x14ac:dyDescent="0.25">
      <c r="A136" s="47">
        <v>125</v>
      </c>
      <c r="B136" s="39" t="s">
        <v>20</v>
      </c>
      <c r="C136" s="39" t="s">
        <v>166</v>
      </c>
      <c r="D136" s="32" t="s">
        <v>92</v>
      </c>
      <c r="E136" s="32" t="s">
        <v>6</v>
      </c>
      <c r="F136" s="32" t="s">
        <v>6</v>
      </c>
      <c r="G136" s="13">
        <f t="shared" si="53"/>
        <v>126023377</v>
      </c>
      <c r="H136" s="13">
        <v>14619960</v>
      </c>
      <c r="I136" s="13">
        <v>14619960</v>
      </c>
      <c r="J136" s="13">
        <v>17302995</v>
      </c>
      <c r="K136" s="13">
        <v>16094554</v>
      </c>
      <c r="L136" s="13">
        <v>21128636</v>
      </c>
      <c r="M136" s="13">
        <v>21128636</v>
      </c>
      <c r="N136" s="13">
        <v>21128636</v>
      </c>
    </row>
    <row r="137" spans="1:15" s="1" customFormat="1" ht="164.25" customHeight="1" x14ac:dyDescent="0.25">
      <c r="A137" s="47">
        <v>126</v>
      </c>
      <c r="B137" s="39" t="s">
        <v>148</v>
      </c>
      <c r="C137" s="39" t="s">
        <v>166</v>
      </c>
      <c r="D137" s="32" t="s">
        <v>92</v>
      </c>
      <c r="E137" s="32" t="s">
        <v>6</v>
      </c>
      <c r="F137" s="32" t="s">
        <v>6</v>
      </c>
      <c r="G137" s="13">
        <f t="shared" si="53"/>
        <v>1000000</v>
      </c>
      <c r="H137" s="13">
        <v>150000</v>
      </c>
      <c r="I137" s="13">
        <v>150000</v>
      </c>
      <c r="J137" s="13">
        <v>350000</v>
      </c>
      <c r="K137" s="13">
        <v>350000</v>
      </c>
      <c r="L137" s="13">
        <v>0</v>
      </c>
      <c r="M137" s="13">
        <v>0</v>
      </c>
      <c r="N137" s="13">
        <v>0</v>
      </c>
    </row>
    <row r="138" spans="1:15" s="1" customFormat="1" ht="27.75" customHeight="1" x14ac:dyDescent="0.25">
      <c r="A138" s="48">
        <v>127</v>
      </c>
      <c r="B138" s="53" t="s">
        <v>72</v>
      </c>
      <c r="C138" s="53"/>
      <c r="D138" s="32" t="s">
        <v>68</v>
      </c>
      <c r="E138" s="32" t="s">
        <v>6</v>
      </c>
      <c r="F138" s="32" t="s">
        <v>6</v>
      </c>
      <c r="G138" s="13">
        <f t="shared" si="53"/>
        <v>1147404944.6799998</v>
      </c>
      <c r="H138" s="13">
        <f>H139+H140</f>
        <v>155078106.71000001</v>
      </c>
      <c r="I138" s="13">
        <f t="shared" ref="I138:J138" si="86">I139+I140</f>
        <v>149047409.50999999</v>
      </c>
      <c r="J138" s="13">
        <f t="shared" si="86"/>
        <v>154259666.41</v>
      </c>
      <c r="K138" s="13">
        <f t="shared" ref="K138:N138" si="87">K139+K140</f>
        <v>162682640.04999998</v>
      </c>
      <c r="L138" s="13">
        <f t="shared" si="87"/>
        <v>175467686</v>
      </c>
      <c r="M138" s="13">
        <f t="shared" si="87"/>
        <v>175434718</v>
      </c>
      <c r="N138" s="13">
        <f t="shared" si="87"/>
        <v>175434718</v>
      </c>
      <c r="O138" s="8"/>
    </row>
    <row r="139" spans="1:15" s="1" customFormat="1" ht="84.75" customHeight="1" x14ac:dyDescent="0.25">
      <c r="A139" s="48"/>
      <c r="B139" s="53"/>
      <c r="C139" s="53"/>
      <c r="D139" s="32" t="s">
        <v>92</v>
      </c>
      <c r="E139" s="32" t="s">
        <v>6</v>
      </c>
      <c r="F139" s="32" t="s">
        <v>6</v>
      </c>
      <c r="G139" s="13">
        <f t="shared" ref="G139:G140" si="88">H139+I139+J139+K139+L139+M139+N139</f>
        <v>1128447259.8600001</v>
      </c>
      <c r="H139" s="13">
        <f t="shared" ref="H139:N139" si="89">H58+H67+H78+H101+H107+H118+H122+H133+H16+H22+H25+H28</f>
        <v>153526736.71000001</v>
      </c>
      <c r="I139" s="13">
        <f t="shared" si="89"/>
        <v>147132528.00999999</v>
      </c>
      <c r="J139" s="13">
        <f t="shared" si="89"/>
        <v>151008162.03999999</v>
      </c>
      <c r="K139" s="13">
        <f t="shared" si="89"/>
        <v>159449011.09999999</v>
      </c>
      <c r="L139" s="13">
        <f t="shared" si="89"/>
        <v>172465586</v>
      </c>
      <c r="M139" s="13">
        <f t="shared" si="89"/>
        <v>172432618</v>
      </c>
      <c r="N139" s="13">
        <f t="shared" si="89"/>
        <v>172432618</v>
      </c>
    </row>
    <row r="140" spans="1:15" s="1" customFormat="1" ht="54" customHeight="1" x14ac:dyDescent="0.25">
      <c r="A140" s="48"/>
      <c r="B140" s="53"/>
      <c r="C140" s="53"/>
      <c r="D140" s="32" t="s">
        <v>59</v>
      </c>
      <c r="E140" s="32" t="s">
        <v>6</v>
      </c>
      <c r="F140" s="32" t="s">
        <v>6</v>
      </c>
      <c r="G140" s="13">
        <f t="shared" si="88"/>
        <v>18957684.82</v>
      </c>
      <c r="H140" s="13">
        <f t="shared" ref="H140:N140" si="90">H12</f>
        <v>1551370</v>
      </c>
      <c r="I140" s="13">
        <f t="shared" si="90"/>
        <v>1914881.5</v>
      </c>
      <c r="J140" s="13">
        <f t="shared" si="90"/>
        <v>3251504.37</v>
      </c>
      <c r="K140" s="13">
        <f t="shared" si="90"/>
        <v>3233628.95</v>
      </c>
      <c r="L140" s="13">
        <f t="shared" si="90"/>
        <v>3002100</v>
      </c>
      <c r="M140" s="13">
        <f t="shared" si="90"/>
        <v>3002100</v>
      </c>
      <c r="N140" s="13">
        <f t="shared" si="90"/>
        <v>3002100</v>
      </c>
    </row>
    <row r="141" spans="1:15" s="1" customFormat="1" ht="12" customHeight="1" x14ac:dyDescent="0.25">
      <c r="A141" s="7"/>
      <c r="B141" s="33"/>
      <c r="C141" s="33"/>
      <c r="D141" s="33"/>
      <c r="E141" s="33"/>
      <c r="F141" s="33"/>
      <c r="G141" s="34"/>
      <c r="H141" s="34"/>
      <c r="I141" s="34"/>
      <c r="J141" s="34"/>
      <c r="K141" s="35"/>
      <c r="L141" s="35"/>
    </row>
    <row r="142" spans="1:15" ht="39.75" customHeight="1" x14ac:dyDescent="0.25">
      <c r="A142" s="10"/>
      <c r="B142" s="56" t="s">
        <v>149</v>
      </c>
      <c r="C142" s="56"/>
      <c r="D142" s="56"/>
      <c r="E142" s="35"/>
      <c r="F142" s="35"/>
      <c r="G142" s="35"/>
      <c r="H142" s="35"/>
      <c r="I142" s="10"/>
      <c r="J142" s="10"/>
      <c r="K142" s="57" t="s">
        <v>165</v>
      </c>
      <c r="L142" s="57"/>
    </row>
    <row r="143" spans="1:15" ht="26.25" customHeight="1" x14ac:dyDescent="0.25">
      <c r="A143" s="10"/>
      <c r="B143" s="55" t="s">
        <v>78</v>
      </c>
      <c r="C143" s="55"/>
      <c r="D143" s="55"/>
      <c r="E143" s="35"/>
      <c r="F143" s="35"/>
      <c r="G143" s="35"/>
      <c r="H143" s="35"/>
      <c r="I143" s="10"/>
      <c r="J143" s="10"/>
      <c r="K143" s="58" t="s">
        <v>79</v>
      </c>
      <c r="L143" s="58"/>
    </row>
    <row r="146" spans="14:14" x14ac:dyDescent="0.25">
      <c r="N146" s="46"/>
    </row>
  </sheetData>
  <mergeCells count="32">
    <mergeCell ref="B143:D143"/>
    <mergeCell ref="E7:F7"/>
    <mergeCell ref="B142:D142"/>
    <mergeCell ref="D7:D8"/>
    <mergeCell ref="K142:L142"/>
    <mergeCell ref="K143:L143"/>
    <mergeCell ref="B28:B29"/>
    <mergeCell ref="C28:C29"/>
    <mergeCell ref="C16:C17"/>
    <mergeCell ref="B16:B17"/>
    <mergeCell ref="B18:B19"/>
    <mergeCell ref="C18:C19"/>
    <mergeCell ref="G7:N7"/>
    <mergeCell ref="A138:A140"/>
    <mergeCell ref="B138:C140"/>
    <mergeCell ref="B40:B44"/>
    <mergeCell ref="B45:B49"/>
    <mergeCell ref="B30:B34"/>
    <mergeCell ref="B35:B39"/>
    <mergeCell ref="A13:A14"/>
    <mergeCell ref="B13:B15"/>
    <mergeCell ref="C13:C15"/>
    <mergeCell ref="G3:K3"/>
    <mergeCell ref="G2:K2"/>
    <mergeCell ref="A10:A11"/>
    <mergeCell ref="B10:B12"/>
    <mergeCell ref="C10:C12"/>
    <mergeCell ref="C7:C8"/>
    <mergeCell ref="A5:J5"/>
    <mergeCell ref="A6:J6"/>
    <mergeCell ref="A7:A8"/>
    <mergeCell ref="B7:B8"/>
  </mergeCells>
  <pageMargins left="1.3779527559055118" right="0.51181102362204722" top="1.3779527559055118" bottom="0.74803149606299213" header="0.31496062992125984" footer="0.31496062992125984"/>
  <pageSetup paperSize="9" scale="55" orientation="landscape" r:id="rId1"/>
  <headerFooter differentFirst="1">
    <oddHeader>&amp;C&amp;P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Расходы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2025-02-27T05:26:31Z</dcterms:modified>
</cp:coreProperties>
</file>