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Прил 2 Расходы" sheetId="10" r:id="rId1"/>
    <sheet name="Лист1" sheetId="12" r:id="rId2"/>
  </sheets>
  <calcPr calcId="124519"/>
</workbook>
</file>

<file path=xl/calcChain.xml><?xml version="1.0" encoding="utf-8"?>
<calcChain xmlns="http://schemas.openxmlformats.org/spreadsheetml/2006/main">
  <c r="E17" i="10"/>
  <c r="E16"/>
  <c r="E110" l="1"/>
  <c r="E109"/>
  <c r="E107" s="1"/>
  <c r="I104"/>
  <c r="H104"/>
  <c r="G104"/>
  <c r="F104"/>
  <c r="I98"/>
  <c r="H98"/>
  <c r="H95" s="1"/>
  <c r="G98"/>
  <c r="F98"/>
  <c r="E98" s="1"/>
  <c r="I92"/>
  <c r="H92"/>
  <c r="G92"/>
  <c r="F92"/>
  <c r="I86"/>
  <c r="H86"/>
  <c r="H83" s="1"/>
  <c r="G86"/>
  <c r="F86"/>
  <c r="E86" s="1"/>
  <c r="I80"/>
  <c r="F80"/>
  <c r="H80"/>
  <c r="H77" s="1"/>
  <c r="G80"/>
  <c r="E80"/>
  <c r="I74"/>
  <c r="I71" s="1"/>
  <c r="H74"/>
  <c r="G74"/>
  <c r="G71" s="1"/>
  <c r="F74"/>
  <c r="I68"/>
  <c r="I65" s="1"/>
  <c r="H68"/>
  <c r="G68"/>
  <c r="E68" s="1"/>
  <c r="F68"/>
  <c r="I62"/>
  <c r="I59" s="1"/>
  <c r="H62"/>
  <c r="G62"/>
  <c r="G59" s="1"/>
  <c r="F62"/>
  <c r="J56"/>
  <c r="I56"/>
  <c r="H56"/>
  <c r="H53" s="1"/>
  <c r="G56"/>
  <c r="F56"/>
  <c r="I111"/>
  <c r="I109"/>
  <c r="I108"/>
  <c r="I101"/>
  <c r="I95"/>
  <c r="I89"/>
  <c r="I83"/>
  <c r="I77"/>
  <c r="I53"/>
  <c r="I33"/>
  <c r="I27"/>
  <c r="I21"/>
  <c r="I14" s="1"/>
  <c r="I18"/>
  <c r="I17"/>
  <c r="I110" s="1"/>
  <c r="I16"/>
  <c r="I15"/>
  <c r="F109"/>
  <c r="H108"/>
  <c r="F108"/>
  <c r="E106"/>
  <c r="E105"/>
  <c r="E104"/>
  <c r="E103"/>
  <c r="E102"/>
  <c r="J101"/>
  <c r="H101"/>
  <c r="G101"/>
  <c r="F101"/>
  <c r="E100"/>
  <c r="E99"/>
  <c r="E97"/>
  <c r="E96"/>
  <c r="J95"/>
  <c r="G95"/>
  <c r="E94"/>
  <c r="E93"/>
  <c r="E92"/>
  <c r="E91"/>
  <c r="E90"/>
  <c r="J89"/>
  <c r="H89"/>
  <c r="G89"/>
  <c r="F89"/>
  <c r="E88"/>
  <c r="E87"/>
  <c r="E85"/>
  <c r="E84"/>
  <c r="J83"/>
  <c r="G83"/>
  <c r="E82"/>
  <c r="E81"/>
  <c r="E79"/>
  <c r="E78"/>
  <c r="J77"/>
  <c r="G77"/>
  <c r="E76"/>
  <c r="E75"/>
  <c r="E74"/>
  <c r="E73"/>
  <c r="E72"/>
  <c r="J71"/>
  <c r="H71"/>
  <c r="F71"/>
  <c r="E70"/>
  <c r="E69"/>
  <c r="E67"/>
  <c r="E66"/>
  <c r="J65"/>
  <c r="H65"/>
  <c r="G65"/>
  <c r="F65"/>
  <c r="E64"/>
  <c r="E63"/>
  <c r="E62"/>
  <c r="E61"/>
  <c r="E60"/>
  <c r="J59"/>
  <c r="H59"/>
  <c r="F59"/>
  <c r="E58"/>
  <c r="E57"/>
  <c r="E55"/>
  <c r="E54"/>
  <c r="J53"/>
  <c r="G53"/>
  <c r="F53"/>
  <c r="E37"/>
  <c r="E34"/>
  <c r="H33"/>
  <c r="J33"/>
  <c r="G33"/>
  <c r="F33"/>
  <c r="F27"/>
  <c r="F17"/>
  <c r="F110" s="1"/>
  <c r="G16"/>
  <c r="G109" s="1"/>
  <c r="H16"/>
  <c r="H109" s="1"/>
  <c r="J16"/>
  <c r="J109" s="1"/>
  <c r="F16"/>
  <c r="G15"/>
  <c r="G108" s="1"/>
  <c r="H15"/>
  <c r="J15"/>
  <c r="J108" s="1"/>
  <c r="F15"/>
  <c r="E31"/>
  <c r="E32"/>
  <c r="E28"/>
  <c r="J27"/>
  <c r="G27"/>
  <c r="J17"/>
  <c r="J110" s="1"/>
  <c r="H21"/>
  <c r="H14" s="1"/>
  <c r="G21"/>
  <c r="G14" s="1"/>
  <c r="F21"/>
  <c r="F14" s="1"/>
  <c r="J21"/>
  <c r="J14" s="1"/>
  <c r="E23"/>
  <c r="E25"/>
  <c r="E26"/>
  <c r="E22"/>
  <c r="H18"/>
  <c r="H111" s="1"/>
  <c r="E38"/>
  <c r="E35"/>
  <c r="E29"/>
  <c r="J18"/>
  <c r="J111" s="1"/>
  <c r="G18"/>
  <c r="G111" s="1"/>
  <c r="F18"/>
  <c r="F111" s="1"/>
  <c r="F95" l="1"/>
  <c r="E83"/>
  <c r="F83"/>
  <c r="F77"/>
  <c r="I107"/>
  <c r="E56"/>
  <c r="F107"/>
  <c r="E15"/>
  <c r="E101"/>
  <c r="E95"/>
  <c r="E89"/>
  <c r="E77"/>
  <c r="E71"/>
  <c r="E65"/>
  <c r="E59"/>
  <c r="E53"/>
  <c r="J107"/>
  <c r="E111"/>
  <c r="E108"/>
  <c r="E30"/>
  <c r="E27" s="1"/>
  <c r="H17"/>
  <c r="H110" s="1"/>
  <c r="H107" s="1"/>
  <c r="H27"/>
  <c r="G17"/>
  <c r="G110" s="1"/>
  <c r="E36"/>
  <c r="E33" s="1"/>
  <c r="E18"/>
  <c r="E24"/>
  <c r="E21" s="1"/>
  <c r="G107" l="1"/>
  <c r="E14"/>
</calcChain>
</file>

<file path=xl/sharedStrings.xml><?xml version="1.0" encoding="utf-8"?>
<sst xmlns="http://schemas.openxmlformats.org/spreadsheetml/2006/main" count="235" uniqueCount="61">
  <si>
    <t>№ п/п</t>
  </si>
  <si>
    <t>Приложение 2</t>
  </si>
  <si>
    <t xml:space="preserve">Распределение расходов на реализацию муниципальной программы </t>
  </si>
  <si>
    <t>всего</t>
  </si>
  <si>
    <t xml:space="preserve">Цели, задачи, наименования программных мероприятий </t>
  </si>
  <si>
    <t>Итого по муниципальной Программе</t>
  </si>
  <si>
    <t>Ответственные исполнители, соисполнители, участники</t>
  </si>
  <si>
    <t>Планируемые расходы, руб.</t>
  </si>
  <si>
    <t>ФКУ</t>
  </si>
  <si>
    <t>Финансово-казначейское управление (далее-ФКУ)</t>
  </si>
  <si>
    <t>Итого по подпрограмме 2</t>
  </si>
  <si>
    <t>Итого по подпрограмме 1</t>
  </si>
  <si>
    <t>-</t>
  </si>
  <si>
    <t xml:space="preserve">Г.Е. Бородина </t>
  </si>
  <si>
    <t>Источники финансирования</t>
  </si>
  <si>
    <t>Муниципальная программа "Управление муниципальными финансами"</t>
  </si>
  <si>
    <t xml:space="preserve">Подпрограмма 2. Ведение бухгалтерского и налогового учета в  муниципальных  учреждениях </t>
  </si>
  <si>
    <r>
      <rPr>
        <b/>
        <sz val="11"/>
        <rFont val="Times New Roman"/>
        <family val="1"/>
        <charset val="204"/>
      </rPr>
      <t xml:space="preserve">Мероприятие 1.3.1 </t>
    </r>
    <r>
      <rPr>
        <sz val="11"/>
        <rFont val="Times New Roman"/>
        <family val="1"/>
        <charset val="204"/>
      </rPr>
      <t>Своевременная и качественная подготовка проекта решения о местном бюджете на очередной финансовый год и плановый период</t>
    </r>
  </si>
  <si>
    <r>
      <rPr>
        <b/>
        <sz val="11"/>
        <rFont val="Times New Roman"/>
        <family val="1"/>
        <charset val="204"/>
      </rPr>
      <t xml:space="preserve">Мероприятие 1.3.2. </t>
    </r>
    <r>
      <rPr>
        <sz val="11"/>
        <rFont val="Times New Roman"/>
        <family val="1"/>
        <charset val="204"/>
      </rPr>
      <t>Своевременная  подготовка сводной бюджетной росписи на очередной финансовый год и плановый период</t>
    </r>
  </si>
  <si>
    <r>
      <rPr>
        <b/>
        <sz val="11"/>
        <rFont val="Times New Roman"/>
        <family val="1"/>
        <charset val="204"/>
      </rPr>
      <t xml:space="preserve">Задача 1.2. </t>
    </r>
    <r>
      <rPr>
        <sz val="11"/>
        <rFont val="Times New Roman"/>
        <family val="1"/>
        <charset val="204"/>
      </rPr>
      <t>Систематический контроль за поступлением платежей</t>
    </r>
  </si>
  <si>
    <r>
      <rPr>
        <b/>
        <sz val="11"/>
        <rFont val="Times New Roman"/>
        <family val="1"/>
        <charset val="204"/>
      </rPr>
      <t xml:space="preserve">Мероприятие 1.2.1. </t>
    </r>
    <r>
      <rPr>
        <sz val="11"/>
        <rFont val="Times New Roman"/>
        <family val="1"/>
        <charset val="204"/>
      </rPr>
      <t>Обеспечение своевременного и полного зачисления и учета поступлений по кодам бюджетной классификации доходов</t>
    </r>
  </si>
  <si>
    <r>
      <rPr>
        <b/>
        <sz val="11"/>
        <rFont val="Times New Roman"/>
        <family val="1"/>
        <charset val="204"/>
      </rPr>
      <t>Мероприятие 1.4.1.</t>
    </r>
    <r>
      <rPr>
        <sz val="11"/>
        <rFont val="Times New Roman"/>
        <family val="1"/>
        <charset val="204"/>
      </rPr>
      <t xml:space="preserve">
Подготовка и реализация программы  внутренних заимствований на очередной финансовый год и на плановый период</t>
    </r>
  </si>
  <si>
    <r>
      <rPr>
        <b/>
        <sz val="11"/>
        <color theme="1"/>
        <rFont val="Times New Roman"/>
        <family val="1"/>
        <charset val="204"/>
      </rPr>
      <t xml:space="preserve">Задача 1.1. </t>
    </r>
    <r>
      <rPr>
        <sz val="11"/>
        <color theme="1"/>
        <rFont val="Times New Roman"/>
        <family val="1"/>
        <charset val="204"/>
      </rPr>
      <t>Формирование прогноза доходов местного бюджета</t>
    </r>
  </si>
  <si>
    <r>
      <rPr>
        <b/>
        <sz val="11"/>
        <color theme="1"/>
        <rFont val="Times New Roman"/>
        <family val="1"/>
        <charset val="204"/>
      </rPr>
      <t xml:space="preserve">Мероприятие 1.1.1. </t>
    </r>
    <r>
      <rPr>
        <sz val="11"/>
        <color theme="1"/>
        <rFont val="Times New Roman"/>
        <family val="1"/>
        <charset val="204"/>
      </rPr>
      <t>Проведение аналитической работы по выявлению основных факторов, оказы-вающих влияние на достоверность прогнозирова-ния исполнения местного бюджета по доходам</t>
    </r>
  </si>
  <si>
    <r>
      <rPr>
        <b/>
        <sz val="11"/>
        <rFont val="Times New Roman"/>
        <family val="1"/>
        <charset val="204"/>
      </rPr>
      <t>Мероприятие 1.3.3.</t>
    </r>
    <r>
      <rPr>
        <sz val="11"/>
        <rFont val="Times New Roman"/>
        <family val="1"/>
        <charset val="204"/>
      </rPr>
      <t xml:space="preserve">
Обеспечение эффективной организации исполнения местного бюджета</t>
    </r>
  </si>
  <si>
    <t>не требует дополнительного финансирования</t>
  </si>
  <si>
    <t>2025 год</t>
  </si>
  <si>
    <t>Заместитель главы муниципального образования
«Город Астрахань» - начальник финансово-казначейского управления администрации муниципального образования "Город Астрахань"</t>
  </si>
  <si>
    <t>муниципального образования  "Городской округ город Астрахань" "Управление муниципальными финансами"</t>
  </si>
  <si>
    <t>Бюджет муниципального образования "Городской округ город Астрахань"</t>
  </si>
  <si>
    <t>Подпрограмма 1. Обеспечение эффективного управления системой  финансов муниципального образования "Городской округ город Астрахань"</t>
  </si>
  <si>
    <r>
      <rPr>
        <b/>
        <sz val="11"/>
        <color theme="1"/>
        <rFont val="Times New Roman"/>
        <family val="1"/>
        <charset val="204"/>
      </rPr>
      <t xml:space="preserve">Цель 1. </t>
    </r>
    <r>
      <rPr>
        <sz val="11"/>
        <color theme="1"/>
        <rFont val="Times New Roman"/>
        <family val="1"/>
        <charset val="204"/>
      </rPr>
      <t>Проведение единой государственной политики, обеспечивающей необходимый уровень доходов бюджетной системы и создание условий для оптимизации расходных обязательств муниципального образования "Городской округ город Астрахань", их полного и своевременного исполнения и обеспечение прозрачности, надежности и безопасности финансовой системы муниципального образования "Городской округ город Астрахань"</t>
    </r>
  </si>
  <si>
    <r>
      <rPr>
        <b/>
        <sz val="11"/>
        <rFont val="Times New Roman"/>
        <family val="1"/>
        <charset val="204"/>
      </rPr>
      <t xml:space="preserve">Задача 1.1. </t>
    </r>
    <r>
      <rPr>
        <sz val="11"/>
        <rFont val="Times New Roman"/>
        <family val="1"/>
        <charset val="204"/>
      </rPr>
      <t>Проведение единой государственной политики, обеспечивающей необходимый уровень доходов бюджетной системы и создание условий для оптимизации расходных обязательств муниципального образования "Городской округ город Астрахань", их полного и своевременного исполнения и обеспечение прозрачности, надежности и безопасности финансовой системы муниципального образования "Городской округ город Астрахань"</t>
    </r>
  </si>
  <si>
    <t>2026 год</t>
  </si>
  <si>
    <t xml:space="preserve">к муниципальной программе муниципального образования </t>
  </si>
  <si>
    <t xml:space="preserve"> "Городской округ город Астрахань" "Управление муниципальными финансами"</t>
  </si>
  <si>
    <t>2027 год</t>
  </si>
  <si>
    <t>МБУ г. Астрахани "ЦБОМУ"</t>
  </si>
  <si>
    <r>
      <rPr>
        <b/>
        <sz val="11"/>
        <rFont val="Times New Roman"/>
        <family val="1"/>
        <charset val="204"/>
      </rPr>
      <t xml:space="preserve">Задача 1.4. </t>
    </r>
    <r>
      <rPr>
        <sz val="11"/>
        <rFont val="Times New Roman"/>
        <family val="1"/>
        <charset val="204"/>
      </rPr>
      <t>Оптимизация управления муниципальным  долгом муниципального образования "Городской округ город Астрахань"</t>
    </r>
  </si>
  <si>
    <t>МБУ г.Астрахани "ЦБОМУ"</t>
  </si>
  <si>
    <t>2028 год</t>
  </si>
  <si>
    <r>
      <rPr>
        <b/>
        <sz val="11"/>
        <rFont val="Times New Roman"/>
        <family val="1"/>
        <charset val="204"/>
      </rPr>
      <t xml:space="preserve">Задача 1.1. </t>
    </r>
    <r>
      <rPr>
        <sz val="11"/>
        <rFont val="Times New Roman"/>
        <family val="1"/>
        <charset val="204"/>
      </rPr>
      <t xml:space="preserve"> Обслуживание отраслевых (функциональных) и территориальных органов администрации муниципального образования «Городской округ город Астрахань» и муниципальных образовательных учреждений, передавших ведение бухгалтерского учета, в том числе их лицевых счетов </t>
    </r>
  </si>
  <si>
    <r>
      <t xml:space="preserve">Мероприятие 1.1.2.   </t>
    </r>
    <r>
      <rPr>
        <sz val="11"/>
        <rFont val="Times New Roman"/>
        <family val="1"/>
        <charset val="204"/>
      </rPr>
      <t>Формирование и представление в установленные сроки регламентированной бюджетной и статистической отчетности обслуживаемых муниципальных образовательных учреждений, отраслевых (функциональных) и территориальных органов администрации муниципального образования "Городской округ город Астрахань"</t>
    </r>
  </si>
  <si>
    <r>
      <rPr>
        <b/>
        <sz val="11"/>
        <rFont val="Times New Roman"/>
        <family val="1"/>
        <charset val="204"/>
      </rPr>
      <t>Цель 3.</t>
    </r>
    <r>
      <rPr>
        <sz val="11"/>
        <rFont val="Times New Roman"/>
        <family val="1"/>
        <charset val="204"/>
      </rPr>
      <t xml:space="preserve">  Своевременное начисление и выплата заработной платы, начисление и перечисление налогов муниципальной  централизованной бухгалтерии, обслуживающий муниципальные образовательные учреждения, отраслевые (функциональные) и территориальные органы администрации муниципального образования "Городской округ город Астрахань"</t>
    </r>
  </si>
  <si>
    <r>
      <rPr>
        <b/>
        <sz val="11"/>
        <rFont val="Times New Roman"/>
        <family val="1"/>
        <charset val="204"/>
      </rPr>
      <t xml:space="preserve">Мероприятие 1.1.3. </t>
    </r>
    <r>
      <rPr>
        <sz val="11"/>
        <rFont val="Times New Roman"/>
        <family val="1"/>
        <charset val="204"/>
      </rPr>
      <t>Осуществление расходов на оплату труда работников  муниципальной централизованной бухгалтерии, обслуживающей муниципальные образовательные учреждения, отраслевые (функциональные) и территориальные органы администрации муниципального образования "Городской округ город Астрахань"</t>
    </r>
  </si>
  <si>
    <r>
      <rPr>
        <b/>
        <sz val="11"/>
        <rFont val="Times New Roman"/>
        <family val="1"/>
        <charset val="204"/>
      </rPr>
      <t>Задача 1.2.</t>
    </r>
    <r>
      <rPr>
        <sz val="11"/>
        <rFont val="Times New Roman"/>
        <family val="1"/>
        <charset val="204"/>
      </rPr>
      <t xml:space="preserve"> Повышение эффективности использования бюджетных средств и результатов деятельности муниципальных образовательных учреждений, отраслевых (функциональных) и территориальных органов администрации муниципального образования "Городской округ город Астрахань", передавших ведение бухгалтерского учета </t>
    </r>
  </si>
  <si>
    <r>
      <rPr>
        <b/>
        <sz val="11"/>
        <rFont val="Times New Roman"/>
        <family val="1"/>
        <charset val="204"/>
      </rPr>
      <t>Задача 1.3.</t>
    </r>
    <r>
      <rPr>
        <sz val="11"/>
        <rFont val="Times New Roman"/>
        <family val="1"/>
        <charset val="204"/>
      </rPr>
      <t xml:space="preserve"> Оказание бухгалтерских услуг в муниципальных образовательных учреждениях, отраслевых (функциональных) и территориальных органов администрации муниципального образования "Городской округ город Астрахань", передавших ведение бухгалтерского учета</t>
    </r>
  </si>
  <si>
    <r>
      <t xml:space="preserve">Задача 1.2. </t>
    </r>
    <r>
      <rPr>
        <sz val="11"/>
        <color theme="1"/>
        <rFont val="Times New Roman"/>
        <family val="1"/>
        <charset val="204"/>
      </rPr>
      <t>Своевременное предоставление годовой, квартальной, месячной отчетности</t>
    </r>
  </si>
  <si>
    <r>
      <t xml:space="preserve">Задача 1.4. </t>
    </r>
    <r>
      <rPr>
        <sz val="11"/>
        <rFont val="Times New Roman"/>
        <family val="1"/>
        <charset val="204"/>
      </rPr>
      <t xml:space="preserve">Своевременное начисление и выплата заработной платы, начисление и перечисление налогов муниципальной централизованной бухгалтерии, обслуживающей муниципальные образовательные учреждения, отраслевые (функциональные) и территориальные органы администрации муниципального образования "Городской округ город Астрахань" </t>
    </r>
  </si>
  <si>
    <r>
      <rPr>
        <b/>
        <sz val="11"/>
        <rFont val="Times New Roman"/>
        <family val="1"/>
        <charset val="204"/>
      </rPr>
      <t xml:space="preserve">Мероприятие 1.1.1. </t>
    </r>
    <r>
      <rPr>
        <sz val="11"/>
        <rFont val="Times New Roman"/>
        <family val="1"/>
        <charset val="204"/>
      </rPr>
      <t xml:space="preserve"> Расчеты с поставщиками и подрядчиками, расчет, начисление и выплаты заработной платы, налогов, сборов и страховых взносов, подлежащих уплате в государственные внебюджетные фонды РФ</t>
    </r>
  </si>
  <si>
    <t>Всего</t>
  </si>
  <si>
    <t>Федеральный бюджет</t>
  </si>
  <si>
    <t>Бюджет АО</t>
  </si>
  <si>
    <t>Бюджет МО "Городской округ город Астрахань"</t>
  </si>
  <si>
    <t>Внебюджетные источники</t>
  </si>
  <si>
    <r>
      <rPr>
        <b/>
        <sz val="11"/>
        <rFont val="Times New Roman"/>
        <family val="1"/>
        <charset val="204"/>
      </rPr>
      <t>Цель 1.</t>
    </r>
    <r>
      <rPr>
        <sz val="11"/>
        <rFont val="Times New Roman"/>
        <family val="1"/>
        <charset val="204"/>
      </rPr>
      <t xml:space="preserve"> Обеспечение долгосрочной сбалансированности и финансовой устойчивости бюджета муниципального образования "Городской округ город Астрахань", эффективное, ответственное и прозрачное управление муниципальными финансами</t>
    </r>
  </si>
  <si>
    <r>
      <rPr>
        <b/>
        <sz val="11"/>
        <color theme="1"/>
        <rFont val="Times New Roman"/>
        <family val="1"/>
        <charset val="204"/>
      </rPr>
      <t xml:space="preserve">Цель 1. </t>
    </r>
    <r>
      <rPr>
        <sz val="11"/>
        <color theme="1"/>
        <rFont val="Times New Roman"/>
        <family val="1"/>
        <charset val="204"/>
      </rPr>
      <t>Повышение эффективности использования бюджетных средств и результатов деятельности муниципальных образовательных учреждений, отраслевых (функциональных) и территориальных органов администрации муниципального образования "Городской округ город Астрахань", передавших ведение бухгалтерского учета</t>
    </r>
  </si>
  <si>
    <r>
      <rPr>
        <b/>
        <sz val="11"/>
        <rFont val="Times New Roman"/>
        <family val="1"/>
        <charset val="204"/>
      </rPr>
      <t xml:space="preserve">Задача 1.3. </t>
    </r>
    <r>
      <rPr>
        <sz val="11"/>
        <rFont val="Times New Roman"/>
        <family val="1"/>
        <charset val="204"/>
      </rPr>
      <t xml:space="preserve"> Оплата труда работников муниципальной централизованной бухгалтерии, обслуживающей муниципальные образовательные учреждения, отраслевые (функциональные) и территориальные органы администрации муниципального образования "Городской округ город Астрахань", передавших ведение бухгалтерского учета</t>
    </r>
  </si>
  <si>
    <r>
      <rPr>
        <b/>
        <sz val="11"/>
        <rFont val="Times New Roman"/>
        <family val="1"/>
        <charset val="204"/>
      </rPr>
      <t>Задача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1.3</t>
    </r>
    <r>
      <rPr>
        <sz val="11"/>
        <rFont val="Times New Roman"/>
        <family val="1"/>
        <charset val="204"/>
      </rPr>
      <t xml:space="preserve">
Обеспечение полного, своевременного и эффективного исполнения расходных обязательств муниципального образования Городской округ город Астрахань", утверждаемых за счет местного бюджета  на соответствующий финансовый год и плановый период
</t>
    </r>
  </si>
  <si>
    <r>
      <rPr>
        <b/>
        <sz val="11"/>
        <color theme="1"/>
        <rFont val="Times New Roman"/>
        <family val="1"/>
        <charset val="204"/>
      </rPr>
      <t>Цель 2.</t>
    </r>
    <r>
      <rPr>
        <sz val="11"/>
        <color theme="1"/>
        <rFont val="Times New Roman"/>
        <family val="1"/>
        <charset val="204"/>
      </rPr>
      <t xml:space="preserve">  Оказание бухгалтерских услуг в муниципальных образовательных учреждениях, отраслевых (функциональных) и территориальных органов администрации муниципального образования "Городской округ город Астрахань", передавших ведение бухгалтерского учета</t>
    </r>
  </si>
  <si>
    <t>2029 год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</si>
</sst>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6">
    <xf numFmtId="0" fontId="0" fillId="0" borderId="0" xfId="0"/>
    <xf numFmtId="0" fontId="0" fillId="0" borderId="0" xfId="0" applyBorder="1"/>
    <xf numFmtId="0" fontId="5" fillId="0" borderId="0" xfId="1" applyFont="1"/>
    <xf numFmtId="0" fontId="6" fillId="0" borderId="0" xfId="0" applyFont="1"/>
    <xf numFmtId="0" fontId="0" fillId="0" borderId="0" xfId="0" applyAlignment="1">
      <alignment vertical="top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5" fillId="0" borderId="0" xfId="1" applyFont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3" fontId="1" fillId="0" borderId="0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N118"/>
  <sheetViews>
    <sheetView tabSelected="1" view="pageBreakPreview" zoomScale="130" zoomScaleSheetLayoutView="130" workbookViewId="0">
      <selection activeCell="B109" sqref="B109:B111"/>
    </sheetView>
  </sheetViews>
  <sheetFormatPr defaultColWidth="11.5703125" defaultRowHeight="15"/>
  <cols>
    <col min="1" max="1" width="4.42578125" customWidth="1"/>
    <col min="2" max="2" width="41.140625" style="4" customWidth="1"/>
    <col min="3" max="3" width="14.140625" style="4" customWidth="1"/>
    <col min="4" max="4" width="21.28515625" style="4" customWidth="1"/>
    <col min="5" max="5" width="16.5703125" style="23" customWidth="1"/>
    <col min="6" max="10" width="14.28515625" customWidth="1"/>
    <col min="227" max="227" width="4.5703125" customWidth="1"/>
    <col min="228" max="228" width="29.140625" customWidth="1"/>
    <col min="229" max="229" width="14.140625" customWidth="1"/>
    <col min="231" max="231" width="10" customWidth="1"/>
    <col min="232" max="232" width="19.85546875" customWidth="1"/>
    <col min="233" max="233" width="12.28515625" customWidth="1"/>
    <col min="234" max="234" width="10" customWidth="1"/>
    <col min="235" max="235" width="10.140625" customWidth="1"/>
    <col min="236" max="236" width="10.28515625" customWidth="1"/>
    <col min="237" max="237" width="10.42578125" customWidth="1"/>
    <col min="238" max="239" width="10.85546875" customWidth="1"/>
    <col min="240" max="240" width="9.7109375" customWidth="1"/>
    <col min="241" max="241" width="12.85546875" customWidth="1"/>
    <col min="483" max="483" width="4.5703125" customWidth="1"/>
    <col min="484" max="484" width="29.140625" customWidth="1"/>
    <col min="485" max="485" width="14.140625" customWidth="1"/>
    <col min="487" max="487" width="10" customWidth="1"/>
    <col min="488" max="488" width="19.85546875" customWidth="1"/>
    <col min="489" max="489" width="12.28515625" customWidth="1"/>
    <col min="490" max="490" width="10" customWidth="1"/>
    <col min="491" max="491" width="10.140625" customWidth="1"/>
    <col min="492" max="492" width="10.28515625" customWidth="1"/>
    <col min="493" max="493" width="10.42578125" customWidth="1"/>
    <col min="494" max="495" width="10.85546875" customWidth="1"/>
    <col min="496" max="496" width="9.7109375" customWidth="1"/>
    <col min="497" max="497" width="12.85546875" customWidth="1"/>
    <col min="739" max="739" width="4.5703125" customWidth="1"/>
    <col min="740" max="740" width="29.140625" customWidth="1"/>
    <col min="741" max="741" width="14.140625" customWidth="1"/>
    <col min="743" max="743" width="10" customWidth="1"/>
    <col min="744" max="744" width="19.85546875" customWidth="1"/>
    <col min="745" max="745" width="12.28515625" customWidth="1"/>
    <col min="746" max="746" width="10" customWidth="1"/>
    <col min="747" max="747" width="10.140625" customWidth="1"/>
    <col min="748" max="748" width="10.28515625" customWidth="1"/>
    <col min="749" max="749" width="10.42578125" customWidth="1"/>
    <col min="750" max="751" width="10.85546875" customWidth="1"/>
    <col min="752" max="752" width="9.7109375" customWidth="1"/>
    <col min="753" max="753" width="12.85546875" customWidth="1"/>
    <col min="995" max="995" width="4.5703125" customWidth="1"/>
    <col min="996" max="996" width="29.140625" customWidth="1"/>
    <col min="997" max="997" width="14.140625" customWidth="1"/>
    <col min="999" max="999" width="10" customWidth="1"/>
    <col min="1000" max="1000" width="19.85546875" customWidth="1"/>
    <col min="1001" max="1001" width="12.28515625" customWidth="1"/>
    <col min="1002" max="1002" width="10" customWidth="1"/>
    <col min="1003" max="1003" width="10.140625" customWidth="1"/>
    <col min="1004" max="1004" width="10.28515625" customWidth="1"/>
    <col min="1005" max="1005" width="10.42578125" customWidth="1"/>
    <col min="1006" max="1007" width="10.85546875" customWidth="1"/>
    <col min="1008" max="1008" width="9.7109375" customWidth="1"/>
    <col min="1009" max="1009" width="12.85546875" customWidth="1"/>
    <col min="1251" max="1251" width="4.5703125" customWidth="1"/>
    <col min="1252" max="1252" width="29.140625" customWidth="1"/>
    <col min="1253" max="1253" width="14.140625" customWidth="1"/>
    <col min="1255" max="1255" width="10" customWidth="1"/>
    <col min="1256" max="1256" width="19.85546875" customWidth="1"/>
    <col min="1257" max="1257" width="12.28515625" customWidth="1"/>
    <col min="1258" max="1258" width="10" customWidth="1"/>
    <col min="1259" max="1259" width="10.140625" customWidth="1"/>
    <col min="1260" max="1260" width="10.28515625" customWidth="1"/>
    <col min="1261" max="1261" width="10.42578125" customWidth="1"/>
    <col min="1262" max="1263" width="10.85546875" customWidth="1"/>
    <col min="1264" max="1264" width="9.7109375" customWidth="1"/>
    <col min="1265" max="1265" width="12.85546875" customWidth="1"/>
    <col min="1507" max="1507" width="4.5703125" customWidth="1"/>
    <col min="1508" max="1508" width="29.140625" customWidth="1"/>
    <col min="1509" max="1509" width="14.140625" customWidth="1"/>
    <col min="1511" max="1511" width="10" customWidth="1"/>
    <col min="1512" max="1512" width="19.85546875" customWidth="1"/>
    <col min="1513" max="1513" width="12.28515625" customWidth="1"/>
    <col min="1514" max="1514" width="10" customWidth="1"/>
    <col min="1515" max="1515" width="10.140625" customWidth="1"/>
    <col min="1516" max="1516" width="10.28515625" customWidth="1"/>
    <col min="1517" max="1517" width="10.42578125" customWidth="1"/>
    <col min="1518" max="1519" width="10.85546875" customWidth="1"/>
    <col min="1520" max="1520" width="9.7109375" customWidth="1"/>
    <col min="1521" max="1521" width="12.85546875" customWidth="1"/>
    <col min="1763" max="1763" width="4.5703125" customWidth="1"/>
    <col min="1764" max="1764" width="29.140625" customWidth="1"/>
    <col min="1765" max="1765" width="14.140625" customWidth="1"/>
    <col min="1767" max="1767" width="10" customWidth="1"/>
    <col min="1768" max="1768" width="19.85546875" customWidth="1"/>
    <col min="1769" max="1769" width="12.28515625" customWidth="1"/>
    <col min="1770" max="1770" width="10" customWidth="1"/>
    <col min="1771" max="1771" width="10.140625" customWidth="1"/>
    <col min="1772" max="1772" width="10.28515625" customWidth="1"/>
    <col min="1773" max="1773" width="10.42578125" customWidth="1"/>
    <col min="1774" max="1775" width="10.85546875" customWidth="1"/>
    <col min="1776" max="1776" width="9.7109375" customWidth="1"/>
    <col min="1777" max="1777" width="12.85546875" customWidth="1"/>
    <col min="2019" max="2019" width="4.5703125" customWidth="1"/>
    <col min="2020" max="2020" width="29.140625" customWidth="1"/>
    <col min="2021" max="2021" width="14.140625" customWidth="1"/>
    <col min="2023" max="2023" width="10" customWidth="1"/>
    <col min="2024" max="2024" width="19.85546875" customWidth="1"/>
    <col min="2025" max="2025" width="12.28515625" customWidth="1"/>
    <col min="2026" max="2026" width="10" customWidth="1"/>
    <col min="2027" max="2027" width="10.140625" customWidth="1"/>
    <col min="2028" max="2028" width="10.28515625" customWidth="1"/>
    <col min="2029" max="2029" width="10.42578125" customWidth="1"/>
    <col min="2030" max="2031" width="10.85546875" customWidth="1"/>
    <col min="2032" max="2032" width="9.7109375" customWidth="1"/>
    <col min="2033" max="2033" width="12.85546875" customWidth="1"/>
    <col min="2275" max="2275" width="4.5703125" customWidth="1"/>
    <col min="2276" max="2276" width="29.140625" customWidth="1"/>
    <col min="2277" max="2277" width="14.140625" customWidth="1"/>
    <col min="2279" max="2279" width="10" customWidth="1"/>
    <col min="2280" max="2280" width="19.85546875" customWidth="1"/>
    <col min="2281" max="2281" width="12.28515625" customWidth="1"/>
    <col min="2282" max="2282" width="10" customWidth="1"/>
    <col min="2283" max="2283" width="10.140625" customWidth="1"/>
    <col min="2284" max="2284" width="10.28515625" customWidth="1"/>
    <col min="2285" max="2285" width="10.42578125" customWidth="1"/>
    <col min="2286" max="2287" width="10.85546875" customWidth="1"/>
    <col min="2288" max="2288" width="9.7109375" customWidth="1"/>
    <col min="2289" max="2289" width="12.85546875" customWidth="1"/>
    <col min="2531" max="2531" width="4.5703125" customWidth="1"/>
    <col min="2532" max="2532" width="29.140625" customWidth="1"/>
    <col min="2533" max="2533" width="14.140625" customWidth="1"/>
    <col min="2535" max="2535" width="10" customWidth="1"/>
    <col min="2536" max="2536" width="19.85546875" customWidth="1"/>
    <col min="2537" max="2537" width="12.28515625" customWidth="1"/>
    <col min="2538" max="2538" width="10" customWidth="1"/>
    <col min="2539" max="2539" width="10.140625" customWidth="1"/>
    <col min="2540" max="2540" width="10.28515625" customWidth="1"/>
    <col min="2541" max="2541" width="10.42578125" customWidth="1"/>
    <col min="2542" max="2543" width="10.85546875" customWidth="1"/>
    <col min="2544" max="2544" width="9.7109375" customWidth="1"/>
    <col min="2545" max="2545" width="12.85546875" customWidth="1"/>
    <col min="2787" max="2787" width="4.5703125" customWidth="1"/>
    <col min="2788" max="2788" width="29.140625" customWidth="1"/>
    <col min="2789" max="2789" width="14.140625" customWidth="1"/>
    <col min="2791" max="2791" width="10" customWidth="1"/>
    <col min="2792" max="2792" width="19.85546875" customWidth="1"/>
    <col min="2793" max="2793" width="12.28515625" customWidth="1"/>
    <col min="2794" max="2794" width="10" customWidth="1"/>
    <col min="2795" max="2795" width="10.140625" customWidth="1"/>
    <col min="2796" max="2796" width="10.28515625" customWidth="1"/>
    <col min="2797" max="2797" width="10.42578125" customWidth="1"/>
    <col min="2798" max="2799" width="10.85546875" customWidth="1"/>
    <col min="2800" max="2800" width="9.7109375" customWidth="1"/>
    <col min="2801" max="2801" width="12.85546875" customWidth="1"/>
    <col min="3043" max="3043" width="4.5703125" customWidth="1"/>
    <col min="3044" max="3044" width="29.140625" customWidth="1"/>
    <col min="3045" max="3045" width="14.140625" customWidth="1"/>
    <col min="3047" max="3047" width="10" customWidth="1"/>
    <col min="3048" max="3048" width="19.85546875" customWidth="1"/>
    <col min="3049" max="3049" width="12.28515625" customWidth="1"/>
    <col min="3050" max="3050" width="10" customWidth="1"/>
    <col min="3051" max="3051" width="10.140625" customWidth="1"/>
    <col min="3052" max="3052" width="10.28515625" customWidth="1"/>
    <col min="3053" max="3053" width="10.42578125" customWidth="1"/>
    <col min="3054" max="3055" width="10.85546875" customWidth="1"/>
    <col min="3056" max="3056" width="9.7109375" customWidth="1"/>
    <col min="3057" max="3057" width="12.85546875" customWidth="1"/>
    <col min="3299" max="3299" width="4.5703125" customWidth="1"/>
    <col min="3300" max="3300" width="29.140625" customWidth="1"/>
    <col min="3301" max="3301" width="14.140625" customWidth="1"/>
    <col min="3303" max="3303" width="10" customWidth="1"/>
    <col min="3304" max="3304" width="19.85546875" customWidth="1"/>
    <col min="3305" max="3305" width="12.28515625" customWidth="1"/>
    <col min="3306" max="3306" width="10" customWidth="1"/>
    <col min="3307" max="3307" width="10.140625" customWidth="1"/>
    <col min="3308" max="3308" width="10.28515625" customWidth="1"/>
    <col min="3309" max="3309" width="10.42578125" customWidth="1"/>
    <col min="3310" max="3311" width="10.85546875" customWidth="1"/>
    <col min="3312" max="3312" width="9.7109375" customWidth="1"/>
    <col min="3313" max="3313" width="12.85546875" customWidth="1"/>
    <col min="3555" max="3555" width="4.5703125" customWidth="1"/>
    <col min="3556" max="3556" width="29.140625" customWidth="1"/>
    <col min="3557" max="3557" width="14.140625" customWidth="1"/>
    <col min="3559" max="3559" width="10" customWidth="1"/>
    <col min="3560" max="3560" width="19.85546875" customWidth="1"/>
    <col min="3561" max="3561" width="12.28515625" customWidth="1"/>
    <col min="3562" max="3562" width="10" customWidth="1"/>
    <col min="3563" max="3563" width="10.140625" customWidth="1"/>
    <col min="3564" max="3564" width="10.28515625" customWidth="1"/>
    <col min="3565" max="3565" width="10.42578125" customWidth="1"/>
    <col min="3566" max="3567" width="10.85546875" customWidth="1"/>
    <col min="3568" max="3568" width="9.7109375" customWidth="1"/>
    <col min="3569" max="3569" width="12.85546875" customWidth="1"/>
    <col min="3811" max="3811" width="4.5703125" customWidth="1"/>
    <col min="3812" max="3812" width="29.140625" customWidth="1"/>
    <col min="3813" max="3813" width="14.140625" customWidth="1"/>
    <col min="3815" max="3815" width="10" customWidth="1"/>
    <col min="3816" max="3816" width="19.85546875" customWidth="1"/>
    <col min="3817" max="3817" width="12.28515625" customWidth="1"/>
    <col min="3818" max="3818" width="10" customWidth="1"/>
    <col min="3819" max="3819" width="10.140625" customWidth="1"/>
    <col min="3820" max="3820" width="10.28515625" customWidth="1"/>
    <col min="3821" max="3821" width="10.42578125" customWidth="1"/>
    <col min="3822" max="3823" width="10.85546875" customWidth="1"/>
    <col min="3824" max="3824" width="9.7109375" customWidth="1"/>
    <col min="3825" max="3825" width="12.85546875" customWidth="1"/>
    <col min="4067" max="4067" width="4.5703125" customWidth="1"/>
    <col min="4068" max="4068" width="29.140625" customWidth="1"/>
    <col min="4069" max="4069" width="14.140625" customWidth="1"/>
    <col min="4071" max="4071" width="10" customWidth="1"/>
    <col min="4072" max="4072" width="19.85546875" customWidth="1"/>
    <col min="4073" max="4073" width="12.28515625" customWidth="1"/>
    <col min="4074" max="4074" width="10" customWidth="1"/>
    <col min="4075" max="4075" width="10.140625" customWidth="1"/>
    <col min="4076" max="4076" width="10.28515625" customWidth="1"/>
    <col min="4077" max="4077" width="10.42578125" customWidth="1"/>
    <col min="4078" max="4079" width="10.85546875" customWidth="1"/>
    <col min="4080" max="4080" width="9.7109375" customWidth="1"/>
    <col min="4081" max="4081" width="12.85546875" customWidth="1"/>
    <col min="4323" max="4323" width="4.5703125" customWidth="1"/>
    <col min="4324" max="4324" width="29.140625" customWidth="1"/>
    <col min="4325" max="4325" width="14.140625" customWidth="1"/>
    <col min="4327" max="4327" width="10" customWidth="1"/>
    <col min="4328" max="4328" width="19.85546875" customWidth="1"/>
    <col min="4329" max="4329" width="12.28515625" customWidth="1"/>
    <col min="4330" max="4330" width="10" customWidth="1"/>
    <col min="4331" max="4331" width="10.140625" customWidth="1"/>
    <col min="4332" max="4332" width="10.28515625" customWidth="1"/>
    <col min="4333" max="4333" width="10.42578125" customWidth="1"/>
    <col min="4334" max="4335" width="10.85546875" customWidth="1"/>
    <col min="4336" max="4336" width="9.7109375" customWidth="1"/>
    <col min="4337" max="4337" width="12.85546875" customWidth="1"/>
    <col min="4579" max="4579" width="4.5703125" customWidth="1"/>
    <col min="4580" max="4580" width="29.140625" customWidth="1"/>
    <col min="4581" max="4581" width="14.140625" customWidth="1"/>
    <col min="4583" max="4583" width="10" customWidth="1"/>
    <col min="4584" max="4584" width="19.85546875" customWidth="1"/>
    <col min="4585" max="4585" width="12.28515625" customWidth="1"/>
    <col min="4586" max="4586" width="10" customWidth="1"/>
    <col min="4587" max="4587" width="10.140625" customWidth="1"/>
    <col min="4588" max="4588" width="10.28515625" customWidth="1"/>
    <col min="4589" max="4589" width="10.42578125" customWidth="1"/>
    <col min="4590" max="4591" width="10.85546875" customWidth="1"/>
    <col min="4592" max="4592" width="9.7109375" customWidth="1"/>
    <col min="4593" max="4593" width="12.85546875" customWidth="1"/>
    <col min="4835" max="4835" width="4.5703125" customWidth="1"/>
    <col min="4836" max="4836" width="29.140625" customWidth="1"/>
    <col min="4837" max="4837" width="14.140625" customWidth="1"/>
    <col min="4839" max="4839" width="10" customWidth="1"/>
    <col min="4840" max="4840" width="19.85546875" customWidth="1"/>
    <col min="4841" max="4841" width="12.28515625" customWidth="1"/>
    <col min="4842" max="4842" width="10" customWidth="1"/>
    <col min="4843" max="4843" width="10.140625" customWidth="1"/>
    <col min="4844" max="4844" width="10.28515625" customWidth="1"/>
    <col min="4845" max="4845" width="10.42578125" customWidth="1"/>
    <col min="4846" max="4847" width="10.85546875" customWidth="1"/>
    <col min="4848" max="4848" width="9.7109375" customWidth="1"/>
    <col min="4849" max="4849" width="12.85546875" customWidth="1"/>
    <col min="5091" max="5091" width="4.5703125" customWidth="1"/>
    <col min="5092" max="5092" width="29.140625" customWidth="1"/>
    <col min="5093" max="5093" width="14.140625" customWidth="1"/>
    <col min="5095" max="5095" width="10" customWidth="1"/>
    <col min="5096" max="5096" width="19.85546875" customWidth="1"/>
    <col min="5097" max="5097" width="12.28515625" customWidth="1"/>
    <col min="5098" max="5098" width="10" customWidth="1"/>
    <col min="5099" max="5099" width="10.140625" customWidth="1"/>
    <col min="5100" max="5100" width="10.28515625" customWidth="1"/>
    <col min="5101" max="5101" width="10.42578125" customWidth="1"/>
    <col min="5102" max="5103" width="10.85546875" customWidth="1"/>
    <col min="5104" max="5104" width="9.7109375" customWidth="1"/>
    <col min="5105" max="5105" width="12.85546875" customWidth="1"/>
    <col min="5347" max="5347" width="4.5703125" customWidth="1"/>
    <col min="5348" max="5348" width="29.140625" customWidth="1"/>
    <col min="5349" max="5349" width="14.140625" customWidth="1"/>
    <col min="5351" max="5351" width="10" customWidth="1"/>
    <col min="5352" max="5352" width="19.85546875" customWidth="1"/>
    <col min="5353" max="5353" width="12.28515625" customWidth="1"/>
    <col min="5354" max="5354" width="10" customWidth="1"/>
    <col min="5355" max="5355" width="10.140625" customWidth="1"/>
    <col min="5356" max="5356" width="10.28515625" customWidth="1"/>
    <col min="5357" max="5357" width="10.42578125" customWidth="1"/>
    <col min="5358" max="5359" width="10.85546875" customWidth="1"/>
    <col min="5360" max="5360" width="9.7109375" customWidth="1"/>
    <col min="5361" max="5361" width="12.85546875" customWidth="1"/>
    <col min="5603" max="5603" width="4.5703125" customWidth="1"/>
    <col min="5604" max="5604" width="29.140625" customWidth="1"/>
    <col min="5605" max="5605" width="14.140625" customWidth="1"/>
    <col min="5607" max="5607" width="10" customWidth="1"/>
    <col min="5608" max="5608" width="19.85546875" customWidth="1"/>
    <col min="5609" max="5609" width="12.28515625" customWidth="1"/>
    <col min="5610" max="5610" width="10" customWidth="1"/>
    <col min="5611" max="5611" width="10.140625" customWidth="1"/>
    <col min="5612" max="5612" width="10.28515625" customWidth="1"/>
    <col min="5613" max="5613" width="10.42578125" customWidth="1"/>
    <col min="5614" max="5615" width="10.85546875" customWidth="1"/>
    <col min="5616" max="5616" width="9.7109375" customWidth="1"/>
    <col min="5617" max="5617" width="12.85546875" customWidth="1"/>
    <col min="5859" max="5859" width="4.5703125" customWidth="1"/>
    <col min="5860" max="5860" width="29.140625" customWidth="1"/>
    <col min="5861" max="5861" width="14.140625" customWidth="1"/>
    <col min="5863" max="5863" width="10" customWidth="1"/>
    <col min="5864" max="5864" width="19.85546875" customWidth="1"/>
    <col min="5865" max="5865" width="12.28515625" customWidth="1"/>
    <col min="5866" max="5866" width="10" customWidth="1"/>
    <col min="5867" max="5867" width="10.140625" customWidth="1"/>
    <col min="5868" max="5868" width="10.28515625" customWidth="1"/>
    <col min="5869" max="5869" width="10.42578125" customWidth="1"/>
    <col min="5870" max="5871" width="10.85546875" customWidth="1"/>
    <col min="5872" max="5872" width="9.7109375" customWidth="1"/>
    <col min="5873" max="5873" width="12.85546875" customWidth="1"/>
    <col min="6115" max="6115" width="4.5703125" customWidth="1"/>
    <col min="6116" max="6116" width="29.140625" customWidth="1"/>
    <col min="6117" max="6117" width="14.140625" customWidth="1"/>
    <col min="6119" max="6119" width="10" customWidth="1"/>
    <col min="6120" max="6120" width="19.85546875" customWidth="1"/>
    <col min="6121" max="6121" width="12.28515625" customWidth="1"/>
    <col min="6122" max="6122" width="10" customWidth="1"/>
    <col min="6123" max="6123" width="10.140625" customWidth="1"/>
    <col min="6124" max="6124" width="10.28515625" customWidth="1"/>
    <col min="6125" max="6125" width="10.42578125" customWidth="1"/>
    <col min="6126" max="6127" width="10.85546875" customWidth="1"/>
    <col min="6128" max="6128" width="9.7109375" customWidth="1"/>
    <col min="6129" max="6129" width="12.85546875" customWidth="1"/>
    <col min="6371" max="6371" width="4.5703125" customWidth="1"/>
    <col min="6372" max="6372" width="29.140625" customWidth="1"/>
    <col min="6373" max="6373" width="14.140625" customWidth="1"/>
    <col min="6375" max="6375" width="10" customWidth="1"/>
    <col min="6376" max="6376" width="19.85546875" customWidth="1"/>
    <col min="6377" max="6377" width="12.28515625" customWidth="1"/>
    <col min="6378" max="6378" width="10" customWidth="1"/>
    <col min="6379" max="6379" width="10.140625" customWidth="1"/>
    <col min="6380" max="6380" width="10.28515625" customWidth="1"/>
    <col min="6381" max="6381" width="10.42578125" customWidth="1"/>
    <col min="6382" max="6383" width="10.85546875" customWidth="1"/>
    <col min="6384" max="6384" width="9.7109375" customWidth="1"/>
    <col min="6385" max="6385" width="12.85546875" customWidth="1"/>
    <col min="6627" max="6627" width="4.5703125" customWidth="1"/>
    <col min="6628" max="6628" width="29.140625" customWidth="1"/>
    <col min="6629" max="6629" width="14.140625" customWidth="1"/>
    <col min="6631" max="6631" width="10" customWidth="1"/>
    <col min="6632" max="6632" width="19.85546875" customWidth="1"/>
    <col min="6633" max="6633" width="12.28515625" customWidth="1"/>
    <col min="6634" max="6634" width="10" customWidth="1"/>
    <col min="6635" max="6635" width="10.140625" customWidth="1"/>
    <col min="6636" max="6636" width="10.28515625" customWidth="1"/>
    <col min="6637" max="6637" width="10.42578125" customWidth="1"/>
    <col min="6638" max="6639" width="10.85546875" customWidth="1"/>
    <col min="6640" max="6640" width="9.7109375" customWidth="1"/>
    <col min="6641" max="6641" width="12.85546875" customWidth="1"/>
    <col min="6883" max="6883" width="4.5703125" customWidth="1"/>
    <col min="6884" max="6884" width="29.140625" customWidth="1"/>
    <col min="6885" max="6885" width="14.140625" customWidth="1"/>
    <col min="6887" max="6887" width="10" customWidth="1"/>
    <col min="6888" max="6888" width="19.85546875" customWidth="1"/>
    <col min="6889" max="6889" width="12.28515625" customWidth="1"/>
    <col min="6890" max="6890" width="10" customWidth="1"/>
    <col min="6891" max="6891" width="10.140625" customWidth="1"/>
    <col min="6892" max="6892" width="10.28515625" customWidth="1"/>
    <col min="6893" max="6893" width="10.42578125" customWidth="1"/>
    <col min="6894" max="6895" width="10.85546875" customWidth="1"/>
    <col min="6896" max="6896" width="9.7109375" customWidth="1"/>
    <col min="6897" max="6897" width="12.85546875" customWidth="1"/>
    <col min="7139" max="7139" width="4.5703125" customWidth="1"/>
    <col min="7140" max="7140" width="29.140625" customWidth="1"/>
    <col min="7141" max="7141" width="14.140625" customWidth="1"/>
    <col min="7143" max="7143" width="10" customWidth="1"/>
    <col min="7144" max="7144" width="19.85546875" customWidth="1"/>
    <col min="7145" max="7145" width="12.28515625" customWidth="1"/>
    <col min="7146" max="7146" width="10" customWidth="1"/>
    <col min="7147" max="7147" width="10.140625" customWidth="1"/>
    <col min="7148" max="7148" width="10.28515625" customWidth="1"/>
    <col min="7149" max="7149" width="10.42578125" customWidth="1"/>
    <col min="7150" max="7151" width="10.85546875" customWidth="1"/>
    <col min="7152" max="7152" width="9.7109375" customWidth="1"/>
    <col min="7153" max="7153" width="12.85546875" customWidth="1"/>
    <col min="7395" max="7395" width="4.5703125" customWidth="1"/>
    <col min="7396" max="7396" width="29.140625" customWidth="1"/>
    <col min="7397" max="7397" width="14.140625" customWidth="1"/>
    <col min="7399" max="7399" width="10" customWidth="1"/>
    <col min="7400" max="7400" width="19.85546875" customWidth="1"/>
    <col min="7401" max="7401" width="12.28515625" customWidth="1"/>
    <col min="7402" max="7402" width="10" customWidth="1"/>
    <col min="7403" max="7403" width="10.140625" customWidth="1"/>
    <col min="7404" max="7404" width="10.28515625" customWidth="1"/>
    <col min="7405" max="7405" width="10.42578125" customWidth="1"/>
    <col min="7406" max="7407" width="10.85546875" customWidth="1"/>
    <col min="7408" max="7408" width="9.7109375" customWidth="1"/>
    <col min="7409" max="7409" width="12.85546875" customWidth="1"/>
    <col min="7651" max="7651" width="4.5703125" customWidth="1"/>
    <col min="7652" max="7652" width="29.140625" customWidth="1"/>
    <col min="7653" max="7653" width="14.140625" customWidth="1"/>
    <col min="7655" max="7655" width="10" customWidth="1"/>
    <col min="7656" max="7656" width="19.85546875" customWidth="1"/>
    <col min="7657" max="7657" width="12.28515625" customWidth="1"/>
    <col min="7658" max="7658" width="10" customWidth="1"/>
    <col min="7659" max="7659" width="10.140625" customWidth="1"/>
    <col min="7660" max="7660" width="10.28515625" customWidth="1"/>
    <col min="7661" max="7661" width="10.42578125" customWidth="1"/>
    <col min="7662" max="7663" width="10.85546875" customWidth="1"/>
    <col min="7664" max="7664" width="9.7109375" customWidth="1"/>
    <col min="7665" max="7665" width="12.85546875" customWidth="1"/>
    <col min="7907" max="7907" width="4.5703125" customWidth="1"/>
    <col min="7908" max="7908" width="29.140625" customWidth="1"/>
    <col min="7909" max="7909" width="14.140625" customWidth="1"/>
    <col min="7911" max="7911" width="10" customWidth="1"/>
    <col min="7912" max="7912" width="19.85546875" customWidth="1"/>
    <col min="7913" max="7913" width="12.28515625" customWidth="1"/>
    <col min="7914" max="7914" width="10" customWidth="1"/>
    <col min="7915" max="7915" width="10.140625" customWidth="1"/>
    <col min="7916" max="7916" width="10.28515625" customWidth="1"/>
    <col min="7917" max="7917" width="10.42578125" customWidth="1"/>
    <col min="7918" max="7919" width="10.85546875" customWidth="1"/>
    <col min="7920" max="7920" width="9.7109375" customWidth="1"/>
    <col min="7921" max="7921" width="12.85546875" customWidth="1"/>
    <col min="8163" max="8163" width="4.5703125" customWidth="1"/>
    <col min="8164" max="8164" width="29.140625" customWidth="1"/>
    <col min="8165" max="8165" width="14.140625" customWidth="1"/>
    <col min="8167" max="8167" width="10" customWidth="1"/>
    <col min="8168" max="8168" width="19.85546875" customWidth="1"/>
    <col min="8169" max="8169" width="12.28515625" customWidth="1"/>
    <col min="8170" max="8170" width="10" customWidth="1"/>
    <col min="8171" max="8171" width="10.140625" customWidth="1"/>
    <col min="8172" max="8172" width="10.28515625" customWidth="1"/>
    <col min="8173" max="8173" width="10.42578125" customWidth="1"/>
    <col min="8174" max="8175" width="10.85546875" customWidth="1"/>
    <col min="8176" max="8176" width="9.7109375" customWidth="1"/>
    <col min="8177" max="8177" width="12.85546875" customWidth="1"/>
    <col min="8419" max="8419" width="4.5703125" customWidth="1"/>
    <col min="8420" max="8420" width="29.140625" customWidth="1"/>
    <col min="8421" max="8421" width="14.140625" customWidth="1"/>
    <col min="8423" max="8423" width="10" customWidth="1"/>
    <col min="8424" max="8424" width="19.85546875" customWidth="1"/>
    <col min="8425" max="8425" width="12.28515625" customWidth="1"/>
    <col min="8426" max="8426" width="10" customWidth="1"/>
    <col min="8427" max="8427" width="10.140625" customWidth="1"/>
    <col min="8428" max="8428" width="10.28515625" customWidth="1"/>
    <col min="8429" max="8429" width="10.42578125" customWidth="1"/>
    <col min="8430" max="8431" width="10.85546875" customWidth="1"/>
    <col min="8432" max="8432" width="9.7109375" customWidth="1"/>
    <col min="8433" max="8433" width="12.85546875" customWidth="1"/>
    <col min="8675" max="8675" width="4.5703125" customWidth="1"/>
    <col min="8676" max="8676" width="29.140625" customWidth="1"/>
    <col min="8677" max="8677" width="14.140625" customWidth="1"/>
    <col min="8679" max="8679" width="10" customWidth="1"/>
    <col min="8680" max="8680" width="19.85546875" customWidth="1"/>
    <col min="8681" max="8681" width="12.28515625" customWidth="1"/>
    <col min="8682" max="8682" width="10" customWidth="1"/>
    <col min="8683" max="8683" width="10.140625" customWidth="1"/>
    <col min="8684" max="8684" width="10.28515625" customWidth="1"/>
    <col min="8685" max="8685" width="10.42578125" customWidth="1"/>
    <col min="8686" max="8687" width="10.85546875" customWidth="1"/>
    <col min="8688" max="8688" width="9.7109375" customWidth="1"/>
    <col min="8689" max="8689" width="12.85546875" customWidth="1"/>
    <col min="8931" max="8931" width="4.5703125" customWidth="1"/>
    <col min="8932" max="8932" width="29.140625" customWidth="1"/>
    <col min="8933" max="8933" width="14.140625" customWidth="1"/>
    <col min="8935" max="8935" width="10" customWidth="1"/>
    <col min="8936" max="8936" width="19.85546875" customWidth="1"/>
    <col min="8937" max="8937" width="12.28515625" customWidth="1"/>
    <col min="8938" max="8938" width="10" customWidth="1"/>
    <col min="8939" max="8939" width="10.140625" customWidth="1"/>
    <col min="8940" max="8940" width="10.28515625" customWidth="1"/>
    <col min="8941" max="8941" width="10.42578125" customWidth="1"/>
    <col min="8942" max="8943" width="10.85546875" customWidth="1"/>
    <col min="8944" max="8944" width="9.7109375" customWidth="1"/>
    <col min="8945" max="8945" width="12.85546875" customWidth="1"/>
    <col min="9187" max="9187" width="4.5703125" customWidth="1"/>
    <col min="9188" max="9188" width="29.140625" customWidth="1"/>
    <col min="9189" max="9189" width="14.140625" customWidth="1"/>
    <col min="9191" max="9191" width="10" customWidth="1"/>
    <col min="9192" max="9192" width="19.85546875" customWidth="1"/>
    <col min="9193" max="9193" width="12.28515625" customWidth="1"/>
    <col min="9194" max="9194" width="10" customWidth="1"/>
    <col min="9195" max="9195" width="10.140625" customWidth="1"/>
    <col min="9196" max="9196" width="10.28515625" customWidth="1"/>
    <col min="9197" max="9197" width="10.42578125" customWidth="1"/>
    <col min="9198" max="9199" width="10.85546875" customWidth="1"/>
    <col min="9200" max="9200" width="9.7109375" customWidth="1"/>
    <col min="9201" max="9201" width="12.85546875" customWidth="1"/>
    <col min="9443" max="9443" width="4.5703125" customWidth="1"/>
    <col min="9444" max="9444" width="29.140625" customWidth="1"/>
    <col min="9445" max="9445" width="14.140625" customWidth="1"/>
    <col min="9447" max="9447" width="10" customWidth="1"/>
    <col min="9448" max="9448" width="19.85546875" customWidth="1"/>
    <col min="9449" max="9449" width="12.28515625" customWidth="1"/>
    <col min="9450" max="9450" width="10" customWidth="1"/>
    <col min="9451" max="9451" width="10.140625" customWidth="1"/>
    <col min="9452" max="9452" width="10.28515625" customWidth="1"/>
    <col min="9453" max="9453" width="10.42578125" customWidth="1"/>
    <col min="9454" max="9455" width="10.85546875" customWidth="1"/>
    <col min="9456" max="9456" width="9.7109375" customWidth="1"/>
    <col min="9457" max="9457" width="12.85546875" customWidth="1"/>
    <col min="9699" max="9699" width="4.5703125" customWidth="1"/>
    <col min="9700" max="9700" width="29.140625" customWidth="1"/>
    <col min="9701" max="9701" width="14.140625" customWidth="1"/>
    <col min="9703" max="9703" width="10" customWidth="1"/>
    <col min="9704" max="9704" width="19.85546875" customWidth="1"/>
    <col min="9705" max="9705" width="12.28515625" customWidth="1"/>
    <col min="9706" max="9706" width="10" customWidth="1"/>
    <col min="9707" max="9707" width="10.140625" customWidth="1"/>
    <col min="9708" max="9708" width="10.28515625" customWidth="1"/>
    <col min="9709" max="9709" width="10.42578125" customWidth="1"/>
    <col min="9710" max="9711" width="10.85546875" customWidth="1"/>
    <col min="9712" max="9712" width="9.7109375" customWidth="1"/>
    <col min="9713" max="9713" width="12.85546875" customWidth="1"/>
    <col min="9955" max="9955" width="4.5703125" customWidth="1"/>
    <col min="9956" max="9956" width="29.140625" customWidth="1"/>
    <col min="9957" max="9957" width="14.140625" customWidth="1"/>
    <col min="9959" max="9959" width="10" customWidth="1"/>
    <col min="9960" max="9960" width="19.85546875" customWidth="1"/>
    <col min="9961" max="9961" width="12.28515625" customWidth="1"/>
    <col min="9962" max="9962" width="10" customWidth="1"/>
    <col min="9963" max="9963" width="10.140625" customWidth="1"/>
    <col min="9964" max="9964" width="10.28515625" customWidth="1"/>
    <col min="9965" max="9965" width="10.42578125" customWidth="1"/>
    <col min="9966" max="9967" width="10.85546875" customWidth="1"/>
    <col min="9968" max="9968" width="9.7109375" customWidth="1"/>
    <col min="9969" max="9969" width="12.85546875" customWidth="1"/>
    <col min="10211" max="10211" width="4.5703125" customWidth="1"/>
    <col min="10212" max="10212" width="29.140625" customWidth="1"/>
    <col min="10213" max="10213" width="14.140625" customWidth="1"/>
    <col min="10215" max="10215" width="10" customWidth="1"/>
    <col min="10216" max="10216" width="19.85546875" customWidth="1"/>
    <col min="10217" max="10217" width="12.28515625" customWidth="1"/>
    <col min="10218" max="10218" width="10" customWidth="1"/>
    <col min="10219" max="10219" width="10.140625" customWidth="1"/>
    <col min="10220" max="10220" width="10.28515625" customWidth="1"/>
    <col min="10221" max="10221" width="10.42578125" customWidth="1"/>
    <col min="10222" max="10223" width="10.85546875" customWidth="1"/>
    <col min="10224" max="10224" width="9.7109375" customWidth="1"/>
    <col min="10225" max="10225" width="12.85546875" customWidth="1"/>
    <col min="10467" max="10467" width="4.5703125" customWidth="1"/>
    <col min="10468" max="10468" width="29.140625" customWidth="1"/>
    <col min="10469" max="10469" width="14.140625" customWidth="1"/>
    <col min="10471" max="10471" width="10" customWidth="1"/>
    <col min="10472" max="10472" width="19.85546875" customWidth="1"/>
    <col min="10473" max="10473" width="12.28515625" customWidth="1"/>
    <col min="10474" max="10474" width="10" customWidth="1"/>
    <col min="10475" max="10475" width="10.140625" customWidth="1"/>
    <col min="10476" max="10476" width="10.28515625" customWidth="1"/>
    <col min="10477" max="10477" width="10.42578125" customWidth="1"/>
    <col min="10478" max="10479" width="10.85546875" customWidth="1"/>
    <col min="10480" max="10480" width="9.7109375" customWidth="1"/>
    <col min="10481" max="10481" width="12.85546875" customWidth="1"/>
    <col min="10723" max="10723" width="4.5703125" customWidth="1"/>
    <col min="10724" max="10724" width="29.140625" customWidth="1"/>
    <col min="10725" max="10725" width="14.140625" customWidth="1"/>
    <col min="10727" max="10727" width="10" customWidth="1"/>
    <col min="10728" max="10728" width="19.85546875" customWidth="1"/>
    <col min="10729" max="10729" width="12.28515625" customWidth="1"/>
    <col min="10730" max="10730" width="10" customWidth="1"/>
    <col min="10731" max="10731" width="10.140625" customWidth="1"/>
    <col min="10732" max="10732" width="10.28515625" customWidth="1"/>
    <col min="10733" max="10733" width="10.42578125" customWidth="1"/>
    <col min="10734" max="10735" width="10.85546875" customWidth="1"/>
    <col min="10736" max="10736" width="9.7109375" customWidth="1"/>
    <col min="10737" max="10737" width="12.85546875" customWidth="1"/>
    <col min="10979" max="10979" width="4.5703125" customWidth="1"/>
    <col min="10980" max="10980" width="29.140625" customWidth="1"/>
    <col min="10981" max="10981" width="14.140625" customWidth="1"/>
    <col min="10983" max="10983" width="10" customWidth="1"/>
    <col min="10984" max="10984" width="19.85546875" customWidth="1"/>
    <col min="10985" max="10985" width="12.28515625" customWidth="1"/>
    <col min="10986" max="10986" width="10" customWidth="1"/>
    <col min="10987" max="10987" width="10.140625" customWidth="1"/>
    <col min="10988" max="10988" width="10.28515625" customWidth="1"/>
    <col min="10989" max="10989" width="10.42578125" customWidth="1"/>
    <col min="10990" max="10991" width="10.85546875" customWidth="1"/>
    <col min="10992" max="10992" width="9.7109375" customWidth="1"/>
    <col min="10993" max="10993" width="12.85546875" customWidth="1"/>
    <col min="11235" max="11235" width="4.5703125" customWidth="1"/>
    <col min="11236" max="11236" width="29.140625" customWidth="1"/>
    <col min="11237" max="11237" width="14.140625" customWidth="1"/>
    <col min="11239" max="11239" width="10" customWidth="1"/>
    <col min="11240" max="11240" width="19.85546875" customWidth="1"/>
    <col min="11241" max="11241" width="12.28515625" customWidth="1"/>
    <col min="11242" max="11242" width="10" customWidth="1"/>
    <col min="11243" max="11243" width="10.140625" customWidth="1"/>
    <col min="11244" max="11244" width="10.28515625" customWidth="1"/>
    <col min="11245" max="11245" width="10.42578125" customWidth="1"/>
    <col min="11246" max="11247" width="10.85546875" customWidth="1"/>
    <col min="11248" max="11248" width="9.7109375" customWidth="1"/>
    <col min="11249" max="11249" width="12.85546875" customWidth="1"/>
    <col min="11491" max="11491" width="4.5703125" customWidth="1"/>
    <col min="11492" max="11492" width="29.140625" customWidth="1"/>
    <col min="11493" max="11493" width="14.140625" customWidth="1"/>
    <col min="11495" max="11495" width="10" customWidth="1"/>
    <col min="11496" max="11496" width="19.85546875" customWidth="1"/>
    <col min="11497" max="11497" width="12.28515625" customWidth="1"/>
    <col min="11498" max="11498" width="10" customWidth="1"/>
    <col min="11499" max="11499" width="10.140625" customWidth="1"/>
    <col min="11500" max="11500" width="10.28515625" customWidth="1"/>
    <col min="11501" max="11501" width="10.42578125" customWidth="1"/>
    <col min="11502" max="11503" width="10.85546875" customWidth="1"/>
    <col min="11504" max="11504" width="9.7109375" customWidth="1"/>
    <col min="11505" max="11505" width="12.85546875" customWidth="1"/>
    <col min="11747" max="11747" width="4.5703125" customWidth="1"/>
    <col min="11748" max="11748" width="29.140625" customWidth="1"/>
    <col min="11749" max="11749" width="14.140625" customWidth="1"/>
    <col min="11751" max="11751" width="10" customWidth="1"/>
    <col min="11752" max="11752" width="19.85546875" customWidth="1"/>
    <col min="11753" max="11753" width="12.28515625" customWidth="1"/>
    <col min="11754" max="11754" width="10" customWidth="1"/>
    <col min="11755" max="11755" width="10.140625" customWidth="1"/>
    <col min="11756" max="11756" width="10.28515625" customWidth="1"/>
    <col min="11757" max="11757" width="10.42578125" customWidth="1"/>
    <col min="11758" max="11759" width="10.85546875" customWidth="1"/>
    <col min="11760" max="11760" width="9.7109375" customWidth="1"/>
    <col min="11761" max="11761" width="12.85546875" customWidth="1"/>
    <col min="12003" max="12003" width="4.5703125" customWidth="1"/>
    <col min="12004" max="12004" width="29.140625" customWidth="1"/>
    <col min="12005" max="12005" width="14.140625" customWidth="1"/>
    <col min="12007" max="12007" width="10" customWidth="1"/>
    <col min="12008" max="12008" width="19.85546875" customWidth="1"/>
    <col min="12009" max="12009" width="12.28515625" customWidth="1"/>
    <col min="12010" max="12010" width="10" customWidth="1"/>
    <col min="12011" max="12011" width="10.140625" customWidth="1"/>
    <col min="12012" max="12012" width="10.28515625" customWidth="1"/>
    <col min="12013" max="12013" width="10.42578125" customWidth="1"/>
    <col min="12014" max="12015" width="10.85546875" customWidth="1"/>
    <col min="12016" max="12016" width="9.7109375" customWidth="1"/>
    <col min="12017" max="12017" width="12.85546875" customWidth="1"/>
    <col min="12259" max="12259" width="4.5703125" customWidth="1"/>
    <col min="12260" max="12260" width="29.140625" customWidth="1"/>
    <col min="12261" max="12261" width="14.140625" customWidth="1"/>
    <col min="12263" max="12263" width="10" customWidth="1"/>
    <col min="12264" max="12264" width="19.85546875" customWidth="1"/>
    <col min="12265" max="12265" width="12.28515625" customWidth="1"/>
    <col min="12266" max="12266" width="10" customWidth="1"/>
    <col min="12267" max="12267" width="10.140625" customWidth="1"/>
    <col min="12268" max="12268" width="10.28515625" customWidth="1"/>
    <col min="12269" max="12269" width="10.42578125" customWidth="1"/>
    <col min="12270" max="12271" width="10.85546875" customWidth="1"/>
    <col min="12272" max="12272" width="9.7109375" customWidth="1"/>
    <col min="12273" max="12273" width="12.85546875" customWidth="1"/>
    <col min="12515" max="12515" width="4.5703125" customWidth="1"/>
    <col min="12516" max="12516" width="29.140625" customWidth="1"/>
    <col min="12517" max="12517" width="14.140625" customWidth="1"/>
    <col min="12519" max="12519" width="10" customWidth="1"/>
    <col min="12520" max="12520" width="19.85546875" customWidth="1"/>
    <col min="12521" max="12521" width="12.28515625" customWidth="1"/>
    <col min="12522" max="12522" width="10" customWidth="1"/>
    <col min="12523" max="12523" width="10.140625" customWidth="1"/>
    <col min="12524" max="12524" width="10.28515625" customWidth="1"/>
    <col min="12525" max="12525" width="10.42578125" customWidth="1"/>
    <col min="12526" max="12527" width="10.85546875" customWidth="1"/>
    <col min="12528" max="12528" width="9.7109375" customWidth="1"/>
    <col min="12529" max="12529" width="12.85546875" customWidth="1"/>
    <col min="12771" max="12771" width="4.5703125" customWidth="1"/>
    <col min="12772" max="12772" width="29.140625" customWidth="1"/>
    <col min="12773" max="12773" width="14.140625" customWidth="1"/>
    <col min="12775" max="12775" width="10" customWidth="1"/>
    <col min="12776" max="12776" width="19.85546875" customWidth="1"/>
    <col min="12777" max="12777" width="12.28515625" customWidth="1"/>
    <col min="12778" max="12778" width="10" customWidth="1"/>
    <col min="12779" max="12779" width="10.140625" customWidth="1"/>
    <col min="12780" max="12780" width="10.28515625" customWidth="1"/>
    <col min="12781" max="12781" width="10.42578125" customWidth="1"/>
    <col min="12782" max="12783" width="10.85546875" customWidth="1"/>
    <col min="12784" max="12784" width="9.7109375" customWidth="1"/>
    <col min="12785" max="12785" width="12.85546875" customWidth="1"/>
    <col min="13027" max="13027" width="4.5703125" customWidth="1"/>
    <col min="13028" max="13028" width="29.140625" customWidth="1"/>
    <col min="13029" max="13029" width="14.140625" customWidth="1"/>
    <col min="13031" max="13031" width="10" customWidth="1"/>
    <col min="13032" max="13032" width="19.85546875" customWidth="1"/>
    <col min="13033" max="13033" width="12.28515625" customWidth="1"/>
    <col min="13034" max="13034" width="10" customWidth="1"/>
    <col min="13035" max="13035" width="10.140625" customWidth="1"/>
    <col min="13036" max="13036" width="10.28515625" customWidth="1"/>
    <col min="13037" max="13037" width="10.42578125" customWidth="1"/>
    <col min="13038" max="13039" width="10.85546875" customWidth="1"/>
    <col min="13040" max="13040" width="9.7109375" customWidth="1"/>
    <col min="13041" max="13041" width="12.85546875" customWidth="1"/>
    <col min="13283" max="13283" width="4.5703125" customWidth="1"/>
    <col min="13284" max="13284" width="29.140625" customWidth="1"/>
    <col min="13285" max="13285" width="14.140625" customWidth="1"/>
    <col min="13287" max="13287" width="10" customWidth="1"/>
    <col min="13288" max="13288" width="19.85546875" customWidth="1"/>
    <col min="13289" max="13289" width="12.28515625" customWidth="1"/>
    <col min="13290" max="13290" width="10" customWidth="1"/>
    <col min="13291" max="13291" width="10.140625" customWidth="1"/>
    <col min="13292" max="13292" width="10.28515625" customWidth="1"/>
    <col min="13293" max="13293" width="10.42578125" customWidth="1"/>
    <col min="13294" max="13295" width="10.85546875" customWidth="1"/>
    <col min="13296" max="13296" width="9.7109375" customWidth="1"/>
    <col min="13297" max="13297" width="12.85546875" customWidth="1"/>
    <col min="13539" max="13539" width="4.5703125" customWidth="1"/>
    <col min="13540" max="13540" width="29.140625" customWidth="1"/>
    <col min="13541" max="13541" width="14.140625" customWidth="1"/>
    <col min="13543" max="13543" width="10" customWidth="1"/>
    <col min="13544" max="13544" width="19.85546875" customWidth="1"/>
    <col min="13545" max="13545" width="12.28515625" customWidth="1"/>
    <col min="13546" max="13546" width="10" customWidth="1"/>
    <col min="13547" max="13547" width="10.140625" customWidth="1"/>
    <col min="13548" max="13548" width="10.28515625" customWidth="1"/>
    <col min="13549" max="13549" width="10.42578125" customWidth="1"/>
    <col min="13550" max="13551" width="10.85546875" customWidth="1"/>
    <col min="13552" max="13552" width="9.7109375" customWidth="1"/>
    <col min="13553" max="13553" width="12.85546875" customWidth="1"/>
    <col min="13795" max="13795" width="4.5703125" customWidth="1"/>
    <col min="13796" max="13796" width="29.140625" customWidth="1"/>
    <col min="13797" max="13797" width="14.140625" customWidth="1"/>
    <col min="13799" max="13799" width="10" customWidth="1"/>
    <col min="13800" max="13800" width="19.85546875" customWidth="1"/>
    <col min="13801" max="13801" width="12.28515625" customWidth="1"/>
    <col min="13802" max="13802" width="10" customWidth="1"/>
    <col min="13803" max="13803" width="10.140625" customWidth="1"/>
    <col min="13804" max="13804" width="10.28515625" customWidth="1"/>
    <col min="13805" max="13805" width="10.42578125" customWidth="1"/>
    <col min="13806" max="13807" width="10.85546875" customWidth="1"/>
    <col min="13808" max="13808" width="9.7109375" customWidth="1"/>
    <col min="13809" max="13809" width="12.85546875" customWidth="1"/>
    <col min="14051" max="14051" width="4.5703125" customWidth="1"/>
    <col min="14052" max="14052" width="29.140625" customWidth="1"/>
    <col min="14053" max="14053" width="14.140625" customWidth="1"/>
    <col min="14055" max="14055" width="10" customWidth="1"/>
    <col min="14056" max="14056" width="19.85546875" customWidth="1"/>
    <col min="14057" max="14057" width="12.28515625" customWidth="1"/>
    <col min="14058" max="14058" width="10" customWidth="1"/>
    <col min="14059" max="14059" width="10.140625" customWidth="1"/>
    <col min="14060" max="14060" width="10.28515625" customWidth="1"/>
    <col min="14061" max="14061" width="10.42578125" customWidth="1"/>
    <col min="14062" max="14063" width="10.85546875" customWidth="1"/>
    <col min="14064" max="14064" width="9.7109375" customWidth="1"/>
    <col min="14065" max="14065" width="12.85546875" customWidth="1"/>
    <col min="14307" max="14307" width="4.5703125" customWidth="1"/>
    <col min="14308" max="14308" width="29.140625" customWidth="1"/>
    <col min="14309" max="14309" width="14.140625" customWidth="1"/>
    <col min="14311" max="14311" width="10" customWidth="1"/>
    <col min="14312" max="14312" width="19.85546875" customWidth="1"/>
    <col min="14313" max="14313" width="12.28515625" customWidth="1"/>
    <col min="14314" max="14314" width="10" customWidth="1"/>
    <col min="14315" max="14315" width="10.140625" customWidth="1"/>
    <col min="14316" max="14316" width="10.28515625" customWidth="1"/>
    <col min="14317" max="14317" width="10.42578125" customWidth="1"/>
    <col min="14318" max="14319" width="10.85546875" customWidth="1"/>
    <col min="14320" max="14320" width="9.7109375" customWidth="1"/>
    <col min="14321" max="14321" width="12.85546875" customWidth="1"/>
    <col min="14563" max="14563" width="4.5703125" customWidth="1"/>
    <col min="14564" max="14564" width="29.140625" customWidth="1"/>
    <col min="14565" max="14565" width="14.140625" customWidth="1"/>
    <col min="14567" max="14567" width="10" customWidth="1"/>
    <col min="14568" max="14568" width="19.85546875" customWidth="1"/>
    <col min="14569" max="14569" width="12.28515625" customWidth="1"/>
    <col min="14570" max="14570" width="10" customWidth="1"/>
    <col min="14571" max="14571" width="10.140625" customWidth="1"/>
    <col min="14572" max="14572" width="10.28515625" customWidth="1"/>
    <col min="14573" max="14573" width="10.42578125" customWidth="1"/>
    <col min="14574" max="14575" width="10.85546875" customWidth="1"/>
    <col min="14576" max="14576" width="9.7109375" customWidth="1"/>
    <col min="14577" max="14577" width="12.85546875" customWidth="1"/>
    <col min="14819" max="14819" width="4.5703125" customWidth="1"/>
    <col min="14820" max="14820" width="29.140625" customWidth="1"/>
    <col min="14821" max="14821" width="14.140625" customWidth="1"/>
    <col min="14823" max="14823" width="10" customWidth="1"/>
    <col min="14824" max="14824" width="19.85546875" customWidth="1"/>
    <col min="14825" max="14825" width="12.28515625" customWidth="1"/>
    <col min="14826" max="14826" width="10" customWidth="1"/>
    <col min="14827" max="14827" width="10.140625" customWidth="1"/>
    <col min="14828" max="14828" width="10.28515625" customWidth="1"/>
    <col min="14829" max="14829" width="10.42578125" customWidth="1"/>
    <col min="14830" max="14831" width="10.85546875" customWidth="1"/>
    <col min="14832" max="14832" width="9.7109375" customWidth="1"/>
    <col min="14833" max="14833" width="12.85546875" customWidth="1"/>
    <col min="15075" max="15075" width="4.5703125" customWidth="1"/>
    <col min="15076" max="15076" width="29.140625" customWidth="1"/>
    <col min="15077" max="15077" width="14.140625" customWidth="1"/>
    <col min="15079" max="15079" width="10" customWidth="1"/>
    <col min="15080" max="15080" width="19.85546875" customWidth="1"/>
    <col min="15081" max="15081" width="12.28515625" customWidth="1"/>
    <col min="15082" max="15082" width="10" customWidth="1"/>
    <col min="15083" max="15083" width="10.140625" customWidth="1"/>
    <col min="15084" max="15084" width="10.28515625" customWidth="1"/>
    <col min="15085" max="15085" width="10.42578125" customWidth="1"/>
    <col min="15086" max="15087" width="10.85546875" customWidth="1"/>
    <col min="15088" max="15088" width="9.7109375" customWidth="1"/>
    <col min="15089" max="15089" width="12.85546875" customWidth="1"/>
    <col min="15331" max="15331" width="4.5703125" customWidth="1"/>
    <col min="15332" max="15332" width="29.140625" customWidth="1"/>
    <col min="15333" max="15333" width="14.140625" customWidth="1"/>
    <col min="15335" max="15335" width="10" customWidth="1"/>
    <col min="15336" max="15336" width="19.85546875" customWidth="1"/>
    <col min="15337" max="15337" width="12.28515625" customWidth="1"/>
    <col min="15338" max="15338" width="10" customWidth="1"/>
    <col min="15339" max="15339" width="10.140625" customWidth="1"/>
    <col min="15340" max="15340" width="10.28515625" customWidth="1"/>
    <col min="15341" max="15341" width="10.42578125" customWidth="1"/>
    <col min="15342" max="15343" width="10.85546875" customWidth="1"/>
    <col min="15344" max="15344" width="9.7109375" customWidth="1"/>
    <col min="15345" max="15345" width="12.85546875" customWidth="1"/>
    <col min="15587" max="15587" width="4.5703125" customWidth="1"/>
    <col min="15588" max="15588" width="29.140625" customWidth="1"/>
    <col min="15589" max="15589" width="14.140625" customWidth="1"/>
    <col min="15591" max="15591" width="10" customWidth="1"/>
    <col min="15592" max="15592" width="19.85546875" customWidth="1"/>
    <col min="15593" max="15593" width="12.28515625" customWidth="1"/>
    <col min="15594" max="15594" width="10" customWidth="1"/>
    <col min="15595" max="15595" width="10.140625" customWidth="1"/>
    <col min="15596" max="15596" width="10.28515625" customWidth="1"/>
    <col min="15597" max="15597" width="10.42578125" customWidth="1"/>
    <col min="15598" max="15599" width="10.85546875" customWidth="1"/>
    <col min="15600" max="15600" width="9.7109375" customWidth="1"/>
    <col min="15601" max="15601" width="12.85546875" customWidth="1"/>
    <col min="15843" max="15843" width="4.5703125" customWidth="1"/>
    <col min="15844" max="15844" width="29.140625" customWidth="1"/>
    <col min="15845" max="15845" width="14.140625" customWidth="1"/>
    <col min="15847" max="15847" width="10" customWidth="1"/>
    <col min="15848" max="15848" width="19.85546875" customWidth="1"/>
    <col min="15849" max="15849" width="12.28515625" customWidth="1"/>
    <col min="15850" max="15850" width="10" customWidth="1"/>
    <col min="15851" max="15851" width="10.140625" customWidth="1"/>
    <col min="15852" max="15852" width="10.28515625" customWidth="1"/>
    <col min="15853" max="15853" width="10.42578125" customWidth="1"/>
    <col min="15854" max="15855" width="10.85546875" customWidth="1"/>
    <col min="15856" max="15856" width="9.7109375" customWidth="1"/>
    <col min="15857" max="15857" width="12.85546875" customWidth="1"/>
    <col min="16099" max="16099" width="4.5703125" customWidth="1"/>
    <col min="16100" max="16100" width="29.140625" customWidth="1"/>
    <col min="16101" max="16101" width="14.140625" customWidth="1"/>
    <col min="16103" max="16103" width="10" customWidth="1"/>
    <col min="16104" max="16104" width="19.85546875" customWidth="1"/>
    <col min="16105" max="16105" width="12.28515625" customWidth="1"/>
    <col min="16106" max="16106" width="10" customWidth="1"/>
    <col min="16107" max="16107" width="10.140625" customWidth="1"/>
    <col min="16108" max="16108" width="10.28515625" customWidth="1"/>
    <col min="16109" max="16109" width="10.42578125" customWidth="1"/>
    <col min="16110" max="16111" width="10.85546875" customWidth="1"/>
    <col min="16112" max="16112" width="9.7109375" customWidth="1"/>
    <col min="16113" max="16113" width="12.85546875" customWidth="1"/>
  </cols>
  <sheetData>
    <row r="1" spans="1:10">
      <c r="H1" s="3"/>
      <c r="I1" s="3"/>
      <c r="J1" s="3"/>
    </row>
    <row r="2" spans="1:10" ht="16.5" customHeight="1">
      <c r="E2" s="95"/>
      <c r="F2" s="95"/>
      <c r="G2" s="95"/>
      <c r="H2" s="95"/>
      <c r="I2" s="95"/>
      <c r="J2" s="95"/>
    </row>
    <row r="3" spans="1:10" ht="16.5" customHeight="1">
      <c r="E3" s="95"/>
      <c r="F3" s="98"/>
      <c r="G3" s="98"/>
      <c r="H3" s="98"/>
      <c r="I3" s="98"/>
      <c r="J3" s="98"/>
    </row>
    <row r="4" spans="1:10" ht="16.5" customHeight="1">
      <c r="E4" s="30"/>
      <c r="F4" s="30"/>
      <c r="G4" s="30"/>
      <c r="H4" s="44"/>
      <c r="I4" s="57"/>
      <c r="J4" s="31"/>
    </row>
    <row r="5" spans="1:10">
      <c r="E5" s="96" t="s">
        <v>1</v>
      </c>
      <c r="F5" s="96"/>
      <c r="G5" s="97"/>
      <c r="H5" s="97"/>
      <c r="I5" s="97"/>
      <c r="J5" s="97"/>
    </row>
    <row r="6" spans="1:10" ht="17.25" customHeight="1">
      <c r="B6" s="102" t="s">
        <v>34</v>
      </c>
      <c r="C6" s="102"/>
      <c r="D6" s="102"/>
      <c r="E6" s="102"/>
      <c r="F6" s="102"/>
      <c r="G6" s="102"/>
      <c r="H6" s="102"/>
      <c r="I6" s="102"/>
      <c r="J6" s="102"/>
    </row>
    <row r="7" spans="1:10" ht="18.75" customHeight="1">
      <c r="B7" s="96" t="s">
        <v>35</v>
      </c>
      <c r="C7" s="96"/>
      <c r="D7" s="96"/>
      <c r="E7" s="96"/>
      <c r="F7" s="96"/>
      <c r="G7" s="96"/>
      <c r="H7" s="96"/>
      <c r="I7" s="96"/>
      <c r="J7" s="96"/>
    </row>
    <row r="8" spans="1:10" ht="24" customHeight="1">
      <c r="A8" s="85" t="s">
        <v>2</v>
      </c>
      <c r="B8" s="85"/>
      <c r="C8" s="85"/>
      <c r="D8" s="85"/>
      <c r="E8" s="85"/>
      <c r="F8" s="85"/>
      <c r="G8" s="85"/>
      <c r="H8" s="85"/>
      <c r="I8" s="85"/>
      <c r="J8" s="85"/>
    </row>
    <row r="9" spans="1:10" ht="26.25" customHeight="1">
      <c r="A9" s="86" t="s">
        <v>28</v>
      </c>
      <c r="B9" s="86"/>
      <c r="C9" s="86"/>
      <c r="D9" s="86"/>
      <c r="E9" s="87"/>
      <c r="F9" s="87"/>
      <c r="G9" s="87"/>
      <c r="H9" s="87"/>
      <c r="I9" s="87"/>
      <c r="J9" s="87"/>
    </row>
    <row r="10" spans="1:10" s="1" customFormat="1" ht="18.75" customHeight="1">
      <c r="A10" s="64" t="s">
        <v>0</v>
      </c>
      <c r="B10" s="91" t="s">
        <v>4</v>
      </c>
      <c r="C10" s="91" t="s">
        <v>6</v>
      </c>
      <c r="D10" s="91" t="s">
        <v>14</v>
      </c>
      <c r="E10" s="92" t="s">
        <v>7</v>
      </c>
      <c r="F10" s="93"/>
      <c r="G10" s="93"/>
      <c r="H10" s="93"/>
      <c r="I10" s="93"/>
      <c r="J10" s="93"/>
    </row>
    <row r="11" spans="1:10" s="1" customFormat="1" ht="33.75" customHeight="1">
      <c r="A11" s="64"/>
      <c r="B11" s="91"/>
      <c r="C11" s="91"/>
      <c r="D11" s="91"/>
      <c r="E11" s="27" t="s">
        <v>3</v>
      </c>
      <c r="F11" s="43" t="s">
        <v>26</v>
      </c>
      <c r="G11" s="43" t="s">
        <v>33</v>
      </c>
      <c r="H11" s="47" t="s">
        <v>36</v>
      </c>
      <c r="I11" s="56" t="s">
        <v>40</v>
      </c>
      <c r="J11" s="56" t="s">
        <v>60</v>
      </c>
    </row>
    <row r="12" spans="1:10" s="1" customFormat="1">
      <c r="A12" s="21">
        <v>1</v>
      </c>
      <c r="B12" s="21">
        <v>2</v>
      </c>
      <c r="C12" s="21">
        <v>3</v>
      </c>
      <c r="D12" s="21">
        <v>4</v>
      </c>
      <c r="E12" s="22">
        <v>5</v>
      </c>
      <c r="F12" s="21">
        <v>6</v>
      </c>
      <c r="G12" s="21">
        <v>7</v>
      </c>
      <c r="H12" s="46">
        <v>8</v>
      </c>
      <c r="I12" s="54">
        <v>9</v>
      </c>
      <c r="J12" s="33">
        <v>10</v>
      </c>
    </row>
    <row r="13" spans="1:10" ht="15.75" customHeight="1">
      <c r="A13" s="29">
        <v>1</v>
      </c>
      <c r="B13" s="89" t="s">
        <v>15</v>
      </c>
      <c r="C13" s="90"/>
      <c r="D13" s="90"/>
      <c r="E13" s="90"/>
      <c r="F13" s="90"/>
      <c r="G13" s="90"/>
      <c r="H13" s="90"/>
      <c r="I13" s="90"/>
      <c r="J13" s="90"/>
    </row>
    <row r="14" spans="1:10" ht="15.75" customHeight="1">
      <c r="A14" s="58">
        <v>2</v>
      </c>
      <c r="B14" s="103" t="s">
        <v>55</v>
      </c>
      <c r="C14" s="64" t="s">
        <v>9</v>
      </c>
      <c r="D14" s="49" t="s">
        <v>50</v>
      </c>
      <c r="E14" s="38">
        <f>E15+E16+E17+E18</f>
        <v>365549018.27999997</v>
      </c>
      <c r="F14" s="38">
        <f>F21</f>
        <v>71252761.590000004</v>
      </c>
      <c r="G14" s="38">
        <f t="shared" ref="G14:J14" si="0">G21</f>
        <v>78465414.210000008</v>
      </c>
      <c r="H14" s="38">
        <f t="shared" si="0"/>
        <v>78465414.159999996</v>
      </c>
      <c r="I14" s="38">
        <f t="shared" ref="I14" si="1">I21</f>
        <v>78465414.159999996</v>
      </c>
      <c r="J14" s="38">
        <f t="shared" si="0"/>
        <v>58900014.159999996</v>
      </c>
    </row>
    <row r="15" spans="1:10" ht="15.75" customHeight="1">
      <c r="A15" s="59"/>
      <c r="B15" s="104"/>
      <c r="C15" s="64"/>
      <c r="D15" s="49" t="s">
        <v>51</v>
      </c>
      <c r="E15" s="38">
        <f t="shared" ref="E15" si="2">F15+G15+J15+H15</f>
        <v>0</v>
      </c>
      <c r="F15" s="36">
        <f>F22</f>
        <v>0</v>
      </c>
      <c r="G15" s="36">
        <f t="shared" ref="G15:J15" si="3">G22</f>
        <v>0</v>
      </c>
      <c r="H15" s="36">
        <f t="shared" si="3"/>
        <v>0</v>
      </c>
      <c r="I15" s="36">
        <f t="shared" ref="I15" si="4">I22</f>
        <v>0</v>
      </c>
      <c r="J15" s="36">
        <f t="shared" si="3"/>
        <v>0</v>
      </c>
    </row>
    <row r="16" spans="1:10" ht="17.25" customHeight="1">
      <c r="A16" s="59"/>
      <c r="B16" s="104"/>
      <c r="C16" s="64"/>
      <c r="D16" s="49" t="s">
        <v>52</v>
      </c>
      <c r="E16" s="38">
        <f>F16+G16+J16+H16+I16</f>
        <v>103766100</v>
      </c>
      <c r="F16" s="38">
        <f>F23</f>
        <v>41651100</v>
      </c>
      <c r="G16" s="38">
        <f t="shared" ref="G16:J16" si="5">G23</f>
        <v>22984200</v>
      </c>
      <c r="H16" s="38">
        <f t="shared" si="5"/>
        <v>19565400</v>
      </c>
      <c r="I16" s="38">
        <f t="shared" ref="I16" si="6">I23</f>
        <v>19565400</v>
      </c>
      <c r="J16" s="38">
        <f t="shared" si="5"/>
        <v>0</v>
      </c>
    </row>
    <row r="17" spans="1:10" ht="45">
      <c r="A17" s="59"/>
      <c r="B17" s="104"/>
      <c r="C17" s="64"/>
      <c r="D17" s="49" t="s">
        <v>53</v>
      </c>
      <c r="E17" s="38">
        <f>F17+G17+J17+H17+I17</f>
        <v>261782918.27999997</v>
      </c>
      <c r="F17" s="38">
        <f>F24+F25</f>
        <v>29601661.59</v>
      </c>
      <c r="G17" s="38">
        <f t="shared" ref="G17:J17" si="7">G24+G25</f>
        <v>55481214.210000001</v>
      </c>
      <c r="H17" s="38">
        <f t="shared" si="7"/>
        <v>58900014.159999996</v>
      </c>
      <c r="I17" s="38">
        <f t="shared" ref="I17" si="8">I24+I25</f>
        <v>58900014.159999996</v>
      </c>
      <c r="J17" s="38">
        <f t="shared" si="7"/>
        <v>58900014.159999996</v>
      </c>
    </row>
    <row r="18" spans="1:10" ht="30">
      <c r="A18" s="60"/>
      <c r="B18" s="105"/>
      <c r="C18" s="64"/>
      <c r="D18" s="49" t="s">
        <v>54</v>
      </c>
      <c r="E18" s="38">
        <f>F18+G18+J18+H18</f>
        <v>0</v>
      </c>
      <c r="F18" s="36">
        <f>F32</f>
        <v>0</v>
      </c>
      <c r="G18" s="36">
        <f>G32</f>
        <v>0</v>
      </c>
      <c r="H18" s="36">
        <f>H32</f>
        <v>0</v>
      </c>
      <c r="I18" s="36">
        <f>I32</f>
        <v>0</v>
      </c>
      <c r="J18" s="36">
        <f>J32</f>
        <v>0</v>
      </c>
    </row>
    <row r="19" spans="1:10" ht="186.75" customHeight="1">
      <c r="A19" s="20">
        <v>3</v>
      </c>
      <c r="B19" s="11" t="s">
        <v>32</v>
      </c>
      <c r="C19" s="26" t="s">
        <v>8</v>
      </c>
      <c r="D19" s="34" t="s">
        <v>25</v>
      </c>
      <c r="E19" s="12" t="s">
        <v>12</v>
      </c>
      <c r="F19" s="12" t="s">
        <v>12</v>
      </c>
      <c r="G19" s="12" t="s">
        <v>12</v>
      </c>
      <c r="H19" s="12" t="s">
        <v>12</v>
      </c>
      <c r="I19" s="12" t="s">
        <v>12</v>
      </c>
      <c r="J19" s="12" t="s">
        <v>12</v>
      </c>
    </row>
    <row r="20" spans="1:10" ht="18.75" hidden="1" customHeight="1">
      <c r="A20" s="58">
        <v>4</v>
      </c>
      <c r="B20" s="99" t="s">
        <v>45</v>
      </c>
      <c r="C20" s="58" t="s">
        <v>37</v>
      </c>
      <c r="D20" s="37"/>
      <c r="E20" s="39"/>
      <c r="F20" s="39"/>
      <c r="G20" s="39"/>
      <c r="H20" s="39"/>
      <c r="I20" s="39"/>
      <c r="J20" s="39"/>
    </row>
    <row r="21" spans="1:10">
      <c r="A21" s="59"/>
      <c r="B21" s="100"/>
      <c r="C21" s="59"/>
      <c r="D21" s="49" t="s">
        <v>50</v>
      </c>
      <c r="E21" s="39">
        <f>E22+E23+E25+E26+E24</f>
        <v>365549018.27999997</v>
      </c>
      <c r="F21" s="39">
        <f t="shared" ref="F21:J21" si="9">F22+F23+F25+F26+F24</f>
        <v>71252761.590000004</v>
      </c>
      <c r="G21" s="39">
        <f t="shared" si="9"/>
        <v>78465414.210000008</v>
      </c>
      <c r="H21" s="39">
        <f t="shared" si="9"/>
        <v>78465414.159999996</v>
      </c>
      <c r="I21" s="39">
        <f t="shared" ref="I21" si="10">I22+I23+I25+I26+I24</f>
        <v>78465414.159999996</v>
      </c>
      <c r="J21" s="39">
        <f t="shared" si="9"/>
        <v>58900014.159999996</v>
      </c>
    </row>
    <row r="22" spans="1:10">
      <c r="A22" s="59"/>
      <c r="B22" s="100"/>
      <c r="C22" s="59"/>
      <c r="D22" s="49" t="s">
        <v>51</v>
      </c>
      <c r="E22" s="38">
        <f>SUM(F22:J22)</f>
        <v>0</v>
      </c>
      <c r="F22" s="38">
        <v>0</v>
      </c>
      <c r="G22" s="38">
        <v>0</v>
      </c>
      <c r="H22" s="42">
        <v>0</v>
      </c>
      <c r="I22" s="42">
        <v>0</v>
      </c>
      <c r="J22" s="42">
        <v>0</v>
      </c>
    </row>
    <row r="23" spans="1:10" ht="18.75" customHeight="1">
      <c r="A23" s="59"/>
      <c r="B23" s="100"/>
      <c r="C23" s="59"/>
      <c r="D23" s="49" t="s">
        <v>52</v>
      </c>
      <c r="E23" s="38">
        <f>SUM(F23:J23)</f>
        <v>103766100</v>
      </c>
      <c r="F23" s="53">
        <v>41651100</v>
      </c>
      <c r="G23" s="38">
        <v>22984200</v>
      </c>
      <c r="H23" s="42">
        <v>19565400</v>
      </c>
      <c r="I23" s="42">
        <v>19565400</v>
      </c>
      <c r="J23" s="42"/>
    </row>
    <row r="24" spans="1:10" ht="47.25" customHeight="1">
      <c r="A24" s="59"/>
      <c r="B24" s="100"/>
      <c r="C24" s="59"/>
      <c r="D24" s="58" t="s">
        <v>53</v>
      </c>
      <c r="E24" s="38">
        <f>SUM(F24:J24)</f>
        <v>261782918.27999997</v>
      </c>
      <c r="F24" s="38">
        <v>29601661.59</v>
      </c>
      <c r="G24" s="38">
        <v>55481214.210000001</v>
      </c>
      <c r="H24" s="42">
        <v>58900014.159999996</v>
      </c>
      <c r="I24" s="42">
        <v>58900014.159999996</v>
      </c>
      <c r="J24" s="42">
        <v>58900014.159999996</v>
      </c>
    </row>
    <row r="25" spans="1:10" ht="25.5" hidden="1" customHeight="1">
      <c r="A25" s="59"/>
      <c r="B25" s="100"/>
      <c r="C25" s="59"/>
      <c r="D25" s="60"/>
      <c r="E25" s="38">
        <f>SUM(F25:J25)</f>
        <v>0</v>
      </c>
      <c r="F25" s="38"/>
      <c r="G25" s="38"/>
      <c r="H25" s="42"/>
      <c r="I25" s="42"/>
      <c r="J25" s="42"/>
    </row>
    <row r="26" spans="1:10" ht="39" customHeight="1">
      <c r="A26" s="59"/>
      <c r="B26" s="100"/>
      <c r="C26" s="59"/>
      <c r="D26" s="49" t="s">
        <v>54</v>
      </c>
      <c r="E26" s="38">
        <f>SUM(F26:J26)</f>
        <v>0</v>
      </c>
      <c r="F26" s="41">
        <v>0</v>
      </c>
      <c r="G26" s="38">
        <v>0</v>
      </c>
      <c r="H26" s="42">
        <v>0</v>
      </c>
      <c r="I26" s="42">
        <v>0</v>
      </c>
      <c r="J26" s="42">
        <v>0</v>
      </c>
    </row>
    <row r="27" spans="1:10">
      <c r="A27" s="58">
        <v>5</v>
      </c>
      <c r="B27" s="99" t="s">
        <v>46</v>
      </c>
      <c r="C27" s="58" t="s">
        <v>37</v>
      </c>
      <c r="D27" s="49" t="s">
        <v>50</v>
      </c>
      <c r="E27" s="39">
        <f>E29+E30+E32+E31</f>
        <v>365549018.27999997</v>
      </c>
      <c r="F27" s="39">
        <f>F29+F30+F32+F31</f>
        <v>71252761.590000004</v>
      </c>
      <c r="G27" s="39">
        <f t="shared" ref="G27:J27" si="11">G29+G30+G32+G31</f>
        <v>78465414.210000008</v>
      </c>
      <c r="H27" s="39">
        <f t="shared" si="11"/>
        <v>78465414.159999996</v>
      </c>
      <c r="I27" s="39">
        <f t="shared" ref="I27" si="12">I29+I30+I32+I31</f>
        <v>78465414.159999996</v>
      </c>
      <c r="J27" s="39">
        <f t="shared" si="11"/>
        <v>58900014.159999996</v>
      </c>
    </row>
    <row r="28" spans="1:10">
      <c r="A28" s="59"/>
      <c r="B28" s="100"/>
      <c r="C28" s="59"/>
      <c r="D28" s="49" t="s">
        <v>51</v>
      </c>
      <c r="E28" s="38">
        <f>SUM(F28:J28)</f>
        <v>0</v>
      </c>
      <c r="F28" s="38">
        <v>0</v>
      </c>
      <c r="G28" s="38">
        <v>0</v>
      </c>
      <c r="H28" s="42">
        <v>0</v>
      </c>
      <c r="I28" s="42">
        <v>0</v>
      </c>
      <c r="J28" s="42">
        <v>0</v>
      </c>
    </row>
    <row r="29" spans="1:10">
      <c r="A29" s="59"/>
      <c r="B29" s="100"/>
      <c r="C29" s="59"/>
      <c r="D29" s="49" t="s">
        <v>52</v>
      </c>
      <c r="E29" s="38">
        <f>SUM(F29:J29)</f>
        <v>103766100</v>
      </c>
      <c r="F29" s="41">
        <v>41651100</v>
      </c>
      <c r="G29" s="38">
        <v>22984200</v>
      </c>
      <c r="H29" s="42">
        <v>19565400</v>
      </c>
      <c r="I29" s="42">
        <v>19565400</v>
      </c>
      <c r="J29" s="42"/>
    </row>
    <row r="30" spans="1:10" ht="47.25" customHeight="1">
      <c r="A30" s="59"/>
      <c r="B30" s="100"/>
      <c r="C30" s="59"/>
      <c r="D30" s="58" t="s">
        <v>53</v>
      </c>
      <c r="E30" s="38">
        <f>SUM(F30:J30)</f>
        <v>261782918.27999997</v>
      </c>
      <c r="F30" s="38">
        <v>29601661.59</v>
      </c>
      <c r="G30" s="38">
        <v>55481214.210000001</v>
      </c>
      <c r="H30" s="42">
        <v>58900014.159999996</v>
      </c>
      <c r="I30" s="42">
        <v>58900014.159999996</v>
      </c>
      <c r="J30" s="42">
        <v>58900014.159999996</v>
      </c>
    </row>
    <row r="31" spans="1:10" hidden="1">
      <c r="A31" s="59"/>
      <c r="B31" s="100"/>
      <c r="C31" s="59"/>
      <c r="D31" s="60"/>
      <c r="E31" s="38">
        <f t="shared" ref="E31:E32" si="13">SUM(F31:J31)</f>
        <v>0</v>
      </c>
      <c r="F31" s="38"/>
      <c r="G31" s="38"/>
      <c r="H31" s="42"/>
      <c r="I31" s="42"/>
      <c r="J31" s="42"/>
    </row>
    <row r="32" spans="1:10" ht="30">
      <c r="A32" s="60"/>
      <c r="B32" s="101"/>
      <c r="C32" s="60"/>
      <c r="D32" s="49" t="s">
        <v>54</v>
      </c>
      <c r="E32" s="38">
        <f t="shared" si="13"/>
        <v>0</v>
      </c>
      <c r="F32" s="41">
        <v>0</v>
      </c>
      <c r="G32" s="38">
        <v>0</v>
      </c>
      <c r="H32" s="42">
        <v>0</v>
      </c>
      <c r="I32" s="42">
        <v>0</v>
      </c>
      <c r="J32" s="42">
        <v>0</v>
      </c>
    </row>
    <row r="33" spans="1:10" ht="23.25" customHeight="1">
      <c r="A33" s="58">
        <v>6</v>
      </c>
      <c r="B33" s="61" t="s">
        <v>48</v>
      </c>
      <c r="C33" s="58" t="s">
        <v>37</v>
      </c>
      <c r="D33" s="49" t="s">
        <v>50</v>
      </c>
      <c r="E33" s="39">
        <f>E35+E36+E38+E37</f>
        <v>365549018.27999997</v>
      </c>
      <c r="F33" s="39">
        <f>F35+F36+F38+F37</f>
        <v>71252761.590000004</v>
      </c>
      <c r="G33" s="39">
        <f t="shared" ref="G33:J33" si="14">G35+G36+G38+G37</f>
        <v>78465414.210000008</v>
      </c>
      <c r="H33" s="39">
        <f t="shared" si="14"/>
        <v>78465414.159999996</v>
      </c>
      <c r="I33" s="39">
        <f t="shared" ref="I33" si="15">I35+I36+I38+I37</f>
        <v>78465414.159999996</v>
      </c>
      <c r="J33" s="39">
        <f t="shared" si="14"/>
        <v>58900014.159999996</v>
      </c>
    </row>
    <row r="34" spans="1:10" ht="22.5" customHeight="1">
      <c r="A34" s="59"/>
      <c r="B34" s="62"/>
      <c r="C34" s="59"/>
      <c r="D34" s="49" t="s">
        <v>51</v>
      </c>
      <c r="E34" s="38">
        <f>SUM(F34:J34)</f>
        <v>0</v>
      </c>
      <c r="F34" s="38">
        <v>0</v>
      </c>
      <c r="G34" s="38">
        <v>0</v>
      </c>
      <c r="H34" s="42">
        <v>0</v>
      </c>
      <c r="I34" s="42">
        <v>0</v>
      </c>
      <c r="J34" s="42">
        <v>0</v>
      </c>
    </row>
    <row r="35" spans="1:10" ht="24.75" customHeight="1">
      <c r="A35" s="59"/>
      <c r="B35" s="62"/>
      <c r="C35" s="59"/>
      <c r="D35" s="49" t="s">
        <v>52</v>
      </c>
      <c r="E35" s="38">
        <f>SUM(F35:J35)</f>
        <v>103766100</v>
      </c>
      <c r="F35" s="41">
        <v>41651100</v>
      </c>
      <c r="G35" s="38">
        <v>22984200</v>
      </c>
      <c r="H35" s="42">
        <v>19565400</v>
      </c>
      <c r="I35" s="42">
        <v>19565400</v>
      </c>
      <c r="J35" s="42"/>
    </row>
    <row r="36" spans="1:10" ht="49.5" customHeight="1">
      <c r="A36" s="59"/>
      <c r="B36" s="62"/>
      <c r="C36" s="59"/>
      <c r="D36" s="58" t="s">
        <v>53</v>
      </c>
      <c r="E36" s="38">
        <f>SUM(F36:J36)</f>
        <v>261782918.27999997</v>
      </c>
      <c r="F36" s="38">
        <v>29601661.59</v>
      </c>
      <c r="G36" s="38">
        <v>55481214.210000001</v>
      </c>
      <c r="H36" s="42">
        <v>58900014.159999996</v>
      </c>
      <c r="I36" s="42">
        <v>58900014.159999996</v>
      </c>
      <c r="J36" s="42">
        <v>58900014.159999996</v>
      </c>
    </row>
    <row r="37" spans="1:10" ht="24.75" hidden="1" customHeight="1">
      <c r="A37" s="59"/>
      <c r="B37" s="62"/>
      <c r="C37" s="59"/>
      <c r="D37" s="60"/>
      <c r="E37" s="38">
        <f>SUM(F37:J37)</f>
        <v>0</v>
      </c>
      <c r="F37" s="36"/>
      <c r="G37" s="38"/>
      <c r="H37" s="42"/>
      <c r="I37" s="42"/>
      <c r="J37" s="42"/>
    </row>
    <row r="38" spans="1:10" ht="30.75" customHeight="1">
      <c r="A38" s="60"/>
      <c r="B38" s="63"/>
      <c r="C38" s="60"/>
      <c r="D38" s="49" t="s">
        <v>54</v>
      </c>
      <c r="E38" s="38">
        <f>SUM(F38:J38)</f>
        <v>0</v>
      </c>
      <c r="F38" s="41">
        <v>0</v>
      </c>
      <c r="G38" s="38">
        <v>0</v>
      </c>
      <c r="H38" s="42">
        <v>0</v>
      </c>
      <c r="I38" s="42">
        <v>0</v>
      </c>
      <c r="J38" s="42">
        <v>0</v>
      </c>
    </row>
    <row r="39" spans="1:10" ht="35.25" customHeight="1">
      <c r="A39" s="29">
        <v>7</v>
      </c>
      <c r="B39" s="88" t="s">
        <v>30</v>
      </c>
      <c r="C39" s="88"/>
      <c r="D39" s="88"/>
      <c r="E39" s="88"/>
      <c r="F39" s="88"/>
      <c r="G39" s="88"/>
      <c r="H39" s="88"/>
      <c r="I39" s="88"/>
      <c r="J39" s="88"/>
    </row>
    <row r="40" spans="1:10" ht="180">
      <c r="A40" s="20">
        <v>8</v>
      </c>
      <c r="B40" s="13" t="s">
        <v>31</v>
      </c>
      <c r="C40" s="26" t="s">
        <v>8</v>
      </c>
      <c r="D40" s="34" t="s">
        <v>25</v>
      </c>
      <c r="E40" s="12" t="s">
        <v>12</v>
      </c>
      <c r="F40" s="12" t="s">
        <v>12</v>
      </c>
      <c r="G40" s="12" t="s">
        <v>12</v>
      </c>
      <c r="H40" s="12" t="s">
        <v>12</v>
      </c>
      <c r="I40" s="12" t="s">
        <v>12</v>
      </c>
      <c r="J40" s="12" t="s">
        <v>12</v>
      </c>
    </row>
    <row r="41" spans="1:10" ht="45">
      <c r="A41" s="20">
        <v>9</v>
      </c>
      <c r="B41" s="13" t="s">
        <v>22</v>
      </c>
      <c r="C41" s="26" t="s">
        <v>8</v>
      </c>
      <c r="D41" s="34" t="s">
        <v>25</v>
      </c>
      <c r="E41" s="12" t="s">
        <v>12</v>
      </c>
      <c r="F41" s="12" t="s">
        <v>12</v>
      </c>
      <c r="G41" s="12" t="s">
        <v>12</v>
      </c>
      <c r="H41" s="12" t="s">
        <v>12</v>
      </c>
      <c r="I41" s="12" t="s">
        <v>12</v>
      </c>
      <c r="J41" s="12" t="s">
        <v>12</v>
      </c>
    </row>
    <row r="42" spans="1:10" ht="80.25" customHeight="1">
      <c r="A42" s="20">
        <v>10</v>
      </c>
      <c r="B42" s="14" t="s">
        <v>23</v>
      </c>
      <c r="C42" s="26" t="s">
        <v>8</v>
      </c>
      <c r="D42" s="34" t="s">
        <v>25</v>
      </c>
      <c r="E42" s="12" t="s">
        <v>12</v>
      </c>
      <c r="F42" s="12" t="s">
        <v>12</v>
      </c>
      <c r="G42" s="12" t="s">
        <v>12</v>
      </c>
      <c r="H42" s="12" t="s">
        <v>12</v>
      </c>
      <c r="I42" s="12" t="s">
        <v>12</v>
      </c>
      <c r="J42" s="12" t="s">
        <v>12</v>
      </c>
    </row>
    <row r="43" spans="1:10" ht="45">
      <c r="A43" s="29">
        <v>11</v>
      </c>
      <c r="B43" s="10" t="s">
        <v>19</v>
      </c>
      <c r="C43" s="29" t="s">
        <v>8</v>
      </c>
      <c r="D43" s="34" t="s">
        <v>25</v>
      </c>
      <c r="E43" s="12" t="s">
        <v>12</v>
      </c>
      <c r="F43" s="12" t="s">
        <v>12</v>
      </c>
      <c r="G43" s="12" t="s">
        <v>12</v>
      </c>
      <c r="H43" s="12" t="s">
        <v>12</v>
      </c>
      <c r="I43" s="12" t="s">
        <v>12</v>
      </c>
      <c r="J43" s="12" t="s">
        <v>12</v>
      </c>
    </row>
    <row r="44" spans="1:10" ht="60">
      <c r="A44" s="20">
        <v>12</v>
      </c>
      <c r="B44" s="15" t="s">
        <v>20</v>
      </c>
      <c r="C44" s="26" t="s">
        <v>8</v>
      </c>
      <c r="D44" s="34" t="s">
        <v>25</v>
      </c>
      <c r="E44" s="12" t="s">
        <v>12</v>
      </c>
      <c r="F44" s="12" t="s">
        <v>12</v>
      </c>
      <c r="G44" s="12" t="s">
        <v>12</v>
      </c>
      <c r="H44" s="12" t="s">
        <v>12</v>
      </c>
      <c r="I44" s="12" t="s">
        <v>12</v>
      </c>
      <c r="J44" s="12" t="s">
        <v>12</v>
      </c>
    </row>
    <row r="45" spans="1:10" ht="120.75" customHeight="1">
      <c r="A45" s="20">
        <v>13</v>
      </c>
      <c r="B45" s="15" t="s">
        <v>58</v>
      </c>
      <c r="C45" s="26" t="s">
        <v>8</v>
      </c>
      <c r="D45" s="34" t="s">
        <v>25</v>
      </c>
      <c r="E45" s="12" t="s">
        <v>12</v>
      </c>
      <c r="F45" s="12" t="s">
        <v>12</v>
      </c>
      <c r="G45" s="12" t="s">
        <v>12</v>
      </c>
      <c r="H45" s="12" t="s">
        <v>12</v>
      </c>
      <c r="I45" s="12" t="s">
        <v>12</v>
      </c>
      <c r="J45" s="12" t="s">
        <v>12</v>
      </c>
    </row>
    <row r="46" spans="1:10" ht="65.45" customHeight="1">
      <c r="A46" s="20">
        <v>14</v>
      </c>
      <c r="B46" s="10" t="s">
        <v>17</v>
      </c>
      <c r="C46" s="26" t="s">
        <v>8</v>
      </c>
      <c r="D46" s="34" t="s">
        <v>25</v>
      </c>
      <c r="E46" s="12" t="s">
        <v>12</v>
      </c>
      <c r="F46" s="12" t="s">
        <v>12</v>
      </c>
      <c r="G46" s="12" t="s">
        <v>12</v>
      </c>
      <c r="H46" s="12" t="s">
        <v>12</v>
      </c>
      <c r="I46" s="12" t="s">
        <v>12</v>
      </c>
      <c r="J46" s="12" t="s">
        <v>12</v>
      </c>
    </row>
    <row r="47" spans="1:10" ht="60" customHeight="1">
      <c r="A47" s="20">
        <v>15</v>
      </c>
      <c r="B47" s="10" t="s">
        <v>18</v>
      </c>
      <c r="C47" s="26" t="s">
        <v>8</v>
      </c>
      <c r="D47" s="34" t="s">
        <v>25</v>
      </c>
      <c r="E47" s="12" t="s">
        <v>12</v>
      </c>
      <c r="F47" s="12" t="s">
        <v>12</v>
      </c>
      <c r="G47" s="12" t="s">
        <v>12</v>
      </c>
      <c r="H47" s="12" t="s">
        <v>12</v>
      </c>
      <c r="I47" s="12" t="s">
        <v>12</v>
      </c>
      <c r="J47" s="12" t="s">
        <v>12</v>
      </c>
    </row>
    <row r="48" spans="1:10" ht="45">
      <c r="A48" s="20">
        <v>16</v>
      </c>
      <c r="B48" s="10" t="s">
        <v>24</v>
      </c>
      <c r="C48" s="26" t="s">
        <v>8</v>
      </c>
      <c r="D48" s="34" t="s">
        <v>25</v>
      </c>
      <c r="E48" s="12" t="s">
        <v>12</v>
      </c>
      <c r="F48" s="12" t="s">
        <v>12</v>
      </c>
      <c r="G48" s="12" t="s">
        <v>12</v>
      </c>
      <c r="H48" s="12" t="s">
        <v>12</v>
      </c>
      <c r="I48" s="12" t="s">
        <v>12</v>
      </c>
      <c r="J48" s="12" t="s">
        <v>12</v>
      </c>
    </row>
    <row r="49" spans="1:10" ht="60">
      <c r="A49" s="20">
        <v>17</v>
      </c>
      <c r="B49" s="10" t="s">
        <v>38</v>
      </c>
      <c r="C49" s="26" t="s">
        <v>8</v>
      </c>
      <c r="D49" s="34" t="s">
        <v>25</v>
      </c>
      <c r="E49" s="12" t="s">
        <v>12</v>
      </c>
      <c r="F49" s="12" t="s">
        <v>12</v>
      </c>
      <c r="G49" s="12" t="s">
        <v>12</v>
      </c>
      <c r="H49" s="12" t="s">
        <v>12</v>
      </c>
      <c r="I49" s="12" t="s">
        <v>12</v>
      </c>
      <c r="J49" s="12" t="s">
        <v>12</v>
      </c>
    </row>
    <row r="50" spans="1:10" ht="60">
      <c r="A50" s="20">
        <v>18</v>
      </c>
      <c r="B50" s="15" t="s">
        <v>21</v>
      </c>
      <c r="C50" s="26" t="s">
        <v>8</v>
      </c>
      <c r="D50" s="34" t="s">
        <v>25</v>
      </c>
      <c r="E50" s="12" t="s">
        <v>12</v>
      </c>
      <c r="F50" s="12" t="s">
        <v>12</v>
      </c>
      <c r="G50" s="12" t="s">
        <v>12</v>
      </c>
      <c r="H50" s="12" t="s">
        <v>12</v>
      </c>
      <c r="I50" s="12" t="s">
        <v>12</v>
      </c>
      <c r="J50" s="12" t="s">
        <v>12</v>
      </c>
    </row>
    <row r="51" spans="1:10" ht="45">
      <c r="A51" s="20">
        <v>19</v>
      </c>
      <c r="B51" s="28" t="s">
        <v>11</v>
      </c>
      <c r="C51" s="26"/>
      <c r="D51" s="34" t="s">
        <v>25</v>
      </c>
      <c r="E51" s="12" t="s">
        <v>12</v>
      </c>
      <c r="F51" s="12" t="s">
        <v>12</v>
      </c>
      <c r="G51" s="12" t="s">
        <v>12</v>
      </c>
      <c r="H51" s="12" t="s">
        <v>12</v>
      </c>
      <c r="I51" s="12" t="s">
        <v>12</v>
      </c>
      <c r="J51" s="12" t="s">
        <v>12</v>
      </c>
    </row>
    <row r="52" spans="1:10" ht="35.25" customHeight="1">
      <c r="A52" s="20">
        <v>20</v>
      </c>
      <c r="B52" s="88" t="s">
        <v>16</v>
      </c>
      <c r="C52" s="88"/>
      <c r="D52" s="88"/>
      <c r="E52" s="88"/>
      <c r="F52" s="88"/>
      <c r="G52" s="88"/>
      <c r="H52" s="88"/>
      <c r="I52" s="88"/>
      <c r="J52" s="88"/>
    </row>
    <row r="53" spans="1:10" ht="15" customHeight="1">
      <c r="A53" s="64">
        <v>22</v>
      </c>
      <c r="B53" s="77" t="s">
        <v>56</v>
      </c>
      <c r="C53" s="58" t="s">
        <v>39</v>
      </c>
      <c r="D53" s="51" t="s">
        <v>50</v>
      </c>
      <c r="E53" s="39">
        <f>E55+E56+E58+E57</f>
        <v>365546018.27999997</v>
      </c>
      <c r="F53" s="39">
        <f>F55+F56+F58+F57</f>
        <v>71252761.590000004</v>
      </c>
      <c r="G53" s="39">
        <f t="shared" ref="G53:J53" si="16">G55+G56+G58+G57</f>
        <v>78465414.209999993</v>
      </c>
      <c r="H53" s="39">
        <f t="shared" si="16"/>
        <v>78465414.159999996</v>
      </c>
      <c r="I53" s="39">
        <f t="shared" ref="I53" si="17">I55+I56+I58+I57</f>
        <v>78465414.159999996</v>
      </c>
      <c r="J53" s="39">
        <f t="shared" si="16"/>
        <v>58897014.159999996</v>
      </c>
    </row>
    <row r="54" spans="1:10" ht="15" customHeight="1">
      <c r="A54" s="64"/>
      <c r="B54" s="78"/>
      <c r="C54" s="59"/>
      <c r="D54" s="51" t="s">
        <v>51</v>
      </c>
      <c r="E54" s="38">
        <f>SUM(F54:J54)</f>
        <v>0</v>
      </c>
      <c r="F54" s="38">
        <v>0</v>
      </c>
      <c r="G54" s="38">
        <v>0</v>
      </c>
      <c r="H54" s="42">
        <v>0</v>
      </c>
      <c r="I54" s="42">
        <v>0</v>
      </c>
      <c r="J54" s="42">
        <v>0</v>
      </c>
    </row>
    <row r="55" spans="1:10" ht="27" customHeight="1">
      <c r="A55" s="64"/>
      <c r="B55" s="78"/>
      <c r="C55" s="59"/>
      <c r="D55" s="51" t="s">
        <v>52</v>
      </c>
      <c r="E55" s="38">
        <f>SUM(F55:J55)</f>
        <v>103766100</v>
      </c>
      <c r="F55" s="53">
        <v>41651100</v>
      </c>
      <c r="G55" s="38">
        <v>22984200</v>
      </c>
      <c r="H55" s="42">
        <v>19565400</v>
      </c>
      <c r="I55" s="42">
        <v>19565400</v>
      </c>
      <c r="J55" s="42">
        <v>0</v>
      </c>
    </row>
    <row r="56" spans="1:10" ht="49.5" customHeight="1">
      <c r="A56" s="64"/>
      <c r="B56" s="78"/>
      <c r="C56" s="59"/>
      <c r="D56" s="58" t="s">
        <v>53</v>
      </c>
      <c r="E56" s="38">
        <f>SUM(F56:J56)</f>
        <v>261779918.27999997</v>
      </c>
      <c r="F56" s="38">
        <f>25482322.03+4119339.56</f>
        <v>29601661.59</v>
      </c>
      <c r="G56" s="38">
        <f>51103271.3+4377942.91</f>
        <v>55481214.209999993</v>
      </c>
      <c r="H56" s="42">
        <f>54892643.08+4007371.08</f>
        <v>58900014.159999996</v>
      </c>
      <c r="I56" s="42">
        <f>54605170.26+4294843.9</f>
        <v>58900014.159999996</v>
      </c>
      <c r="J56" s="42">
        <f>54605170.26+4291843.9</f>
        <v>58897014.159999996</v>
      </c>
    </row>
    <row r="57" spans="1:10" ht="28.5" hidden="1" customHeight="1">
      <c r="A57" s="64"/>
      <c r="B57" s="78"/>
      <c r="C57" s="59"/>
      <c r="D57" s="60"/>
      <c r="E57" s="38">
        <f>SUM(F57:J57)</f>
        <v>0</v>
      </c>
      <c r="F57" s="38"/>
      <c r="G57" s="38"/>
      <c r="H57" s="42"/>
      <c r="I57" s="42"/>
      <c r="J57" s="42"/>
    </row>
    <row r="58" spans="1:10" ht="33" customHeight="1">
      <c r="A58" s="64"/>
      <c r="B58" s="94"/>
      <c r="C58" s="59"/>
      <c r="D58" s="51" t="s">
        <v>54</v>
      </c>
      <c r="E58" s="38">
        <f>SUM(F58:J58)</f>
        <v>0</v>
      </c>
      <c r="F58" s="41">
        <v>0</v>
      </c>
      <c r="G58" s="38">
        <v>0</v>
      </c>
      <c r="H58" s="42">
        <v>0</v>
      </c>
      <c r="I58" s="42">
        <v>0</v>
      </c>
      <c r="J58" s="42">
        <v>0</v>
      </c>
    </row>
    <row r="59" spans="1:10" ht="15.75" customHeight="1">
      <c r="A59" s="58">
        <v>23</v>
      </c>
      <c r="B59" s="65" t="s">
        <v>41</v>
      </c>
      <c r="C59" s="58" t="s">
        <v>39</v>
      </c>
      <c r="D59" s="51" t="s">
        <v>50</v>
      </c>
      <c r="E59" s="39">
        <f>E61+E62+E64+E63</f>
        <v>365549018.27999997</v>
      </c>
      <c r="F59" s="39">
        <f>F61+F62+F64+F63</f>
        <v>71252761.590000004</v>
      </c>
      <c r="G59" s="39">
        <f t="shared" ref="G59:J59" si="18">G61+G62+G64+G63</f>
        <v>78465414.209999993</v>
      </c>
      <c r="H59" s="39">
        <f t="shared" si="18"/>
        <v>78465414.159999996</v>
      </c>
      <c r="I59" s="39">
        <f t="shared" ref="I59" si="19">I61+I62+I64+I63</f>
        <v>78465414.159999996</v>
      </c>
      <c r="J59" s="39">
        <f t="shared" si="18"/>
        <v>58900014.159999996</v>
      </c>
    </row>
    <row r="60" spans="1:10" ht="15.75" customHeight="1">
      <c r="A60" s="59"/>
      <c r="B60" s="66"/>
      <c r="C60" s="59"/>
      <c r="D60" s="51" t="s">
        <v>51</v>
      </c>
      <c r="E60" s="38">
        <f>SUM(F60:J60)</f>
        <v>0</v>
      </c>
      <c r="F60" s="38">
        <v>0</v>
      </c>
      <c r="G60" s="38">
        <v>0</v>
      </c>
      <c r="H60" s="42">
        <v>0</v>
      </c>
      <c r="I60" s="42">
        <v>0</v>
      </c>
      <c r="J60" s="42">
        <v>0</v>
      </c>
    </row>
    <row r="61" spans="1:10" ht="33.75" customHeight="1">
      <c r="A61" s="59"/>
      <c r="B61" s="66"/>
      <c r="C61" s="59"/>
      <c r="D61" s="51" t="s">
        <v>52</v>
      </c>
      <c r="E61" s="38">
        <f>SUM(F61:J61)</f>
        <v>103766100</v>
      </c>
      <c r="F61" s="53">
        <v>41651100</v>
      </c>
      <c r="G61" s="38">
        <v>22984200</v>
      </c>
      <c r="H61" s="42">
        <v>19565400</v>
      </c>
      <c r="I61" s="42">
        <v>19565400</v>
      </c>
      <c r="J61" s="42">
        <v>0</v>
      </c>
    </row>
    <row r="62" spans="1:10" ht="48" customHeight="1">
      <c r="A62" s="59"/>
      <c r="B62" s="66"/>
      <c r="C62" s="59"/>
      <c r="D62" s="58" t="s">
        <v>53</v>
      </c>
      <c r="E62" s="38">
        <f>SUM(F62:J62)</f>
        <v>261782918.27999997</v>
      </c>
      <c r="F62" s="38">
        <f>25482322.03+4119339.56</f>
        <v>29601661.59</v>
      </c>
      <c r="G62" s="38">
        <f>51103271.3+4377942.91</f>
        <v>55481214.209999993</v>
      </c>
      <c r="H62" s="42">
        <f>54892643.08+4007371.08</f>
        <v>58900014.159999996</v>
      </c>
      <c r="I62" s="42">
        <f>54605170.26+4294843.9</f>
        <v>58900014.159999996</v>
      </c>
      <c r="J62" s="42">
        <v>58900014.159999996</v>
      </c>
    </row>
    <row r="63" spans="1:10" ht="24.75" hidden="1" customHeight="1">
      <c r="A63" s="59"/>
      <c r="B63" s="66"/>
      <c r="C63" s="59"/>
      <c r="D63" s="60"/>
      <c r="E63" s="38">
        <f>SUM(F63:J63)</f>
        <v>0</v>
      </c>
      <c r="F63" s="38"/>
      <c r="G63" s="38"/>
      <c r="H63" s="42"/>
      <c r="I63" s="42"/>
      <c r="J63" s="42"/>
    </row>
    <row r="64" spans="1:10" ht="31.5" customHeight="1">
      <c r="A64" s="60"/>
      <c r="B64" s="67"/>
      <c r="C64" s="59"/>
      <c r="D64" s="51" t="s">
        <v>54</v>
      </c>
      <c r="E64" s="38">
        <f>SUM(F64:J64)</f>
        <v>0</v>
      </c>
      <c r="F64" s="41">
        <v>0</v>
      </c>
      <c r="G64" s="38">
        <v>0</v>
      </c>
      <c r="H64" s="42">
        <v>0</v>
      </c>
      <c r="I64" s="42">
        <v>0</v>
      </c>
      <c r="J64" s="42">
        <v>0</v>
      </c>
    </row>
    <row r="65" spans="1:10">
      <c r="A65" s="58">
        <v>24</v>
      </c>
      <c r="B65" s="74" t="s">
        <v>49</v>
      </c>
      <c r="C65" s="58" t="s">
        <v>39</v>
      </c>
      <c r="D65" s="51" t="s">
        <v>50</v>
      </c>
      <c r="E65" s="39">
        <f>E67+E68+E70+E69</f>
        <v>365549018.27999997</v>
      </c>
      <c r="F65" s="39">
        <f>F67+F68+F70+F69</f>
        <v>71252761.590000004</v>
      </c>
      <c r="G65" s="39">
        <f t="shared" ref="G65:J65" si="20">G67+G68+G70+G69</f>
        <v>78465414.209999993</v>
      </c>
      <c r="H65" s="39">
        <f t="shared" si="20"/>
        <v>78465414.159999996</v>
      </c>
      <c r="I65" s="39">
        <f t="shared" ref="I65" si="21">I67+I68+I70+I69</f>
        <v>78465414.159999996</v>
      </c>
      <c r="J65" s="39">
        <f t="shared" si="20"/>
        <v>58900014.159999996</v>
      </c>
    </row>
    <row r="66" spans="1:10">
      <c r="A66" s="59"/>
      <c r="B66" s="75"/>
      <c r="C66" s="59"/>
      <c r="D66" s="51" t="s">
        <v>51</v>
      </c>
      <c r="E66" s="38">
        <f>SUM(F66:J66)</f>
        <v>0</v>
      </c>
      <c r="F66" s="38">
        <v>0</v>
      </c>
      <c r="G66" s="38">
        <v>0</v>
      </c>
      <c r="H66" s="42">
        <v>0</v>
      </c>
      <c r="I66" s="42">
        <v>0</v>
      </c>
      <c r="J66" s="42">
        <v>0</v>
      </c>
    </row>
    <row r="67" spans="1:10" ht="15" customHeight="1">
      <c r="A67" s="59"/>
      <c r="B67" s="75"/>
      <c r="C67" s="59"/>
      <c r="D67" s="51" t="s">
        <v>52</v>
      </c>
      <c r="E67" s="38">
        <f>SUM(F67:J67)</f>
        <v>103766100</v>
      </c>
      <c r="F67" s="53">
        <v>41651100</v>
      </c>
      <c r="G67" s="38">
        <v>22984200</v>
      </c>
      <c r="H67" s="42">
        <v>19565400</v>
      </c>
      <c r="I67" s="42">
        <v>19565400</v>
      </c>
      <c r="J67" s="42">
        <v>0</v>
      </c>
    </row>
    <row r="68" spans="1:10" ht="47.25" customHeight="1">
      <c r="A68" s="59"/>
      <c r="B68" s="75"/>
      <c r="C68" s="59"/>
      <c r="D68" s="58" t="s">
        <v>53</v>
      </c>
      <c r="E68" s="38">
        <f>SUM(F68:J68)</f>
        <v>261782918.27999997</v>
      </c>
      <c r="F68" s="38">
        <f>25482322.03+4119339.56</f>
        <v>29601661.59</v>
      </c>
      <c r="G68" s="38">
        <f>51103271.3+4377942.91</f>
        <v>55481214.209999993</v>
      </c>
      <c r="H68" s="42">
        <f>54892643.08+4007371.08</f>
        <v>58900014.159999996</v>
      </c>
      <c r="I68" s="42">
        <f>54605170.26+4294843.9</f>
        <v>58900014.159999996</v>
      </c>
      <c r="J68" s="42">
        <v>58900014.159999996</v>
      </c>
    </row>
    <row r="69" spans="1:10" hidden="1">
      <c r="A69" s="59"/>
      <c r="B69" s="75"/>
      <c r="C69" s="59"/>
      <c r="D69" s="60"/>
      <c r="E69" s="38">
        <f>SUM(F69:J69)</f>
        <v>0</v>
      </c>
      <c r="F69" s="38"/>
      <c r="G69" s="38"/>
      <c r="H69" s="42"/>
      <c r="I69" s="42"/>
      <c r="J69" s="42"/>
    </row>
    <row r="70" spans="1:10" ht="30">
      <c r="A70" s="60"/>
      <c r="B70" s="76"/>
      <c r="C70" s="59"/>
      <c r="D70" s="51" t="s">
        <v>54</v>
      </c>
      <c r="E70" s="38">
        <f>SUM(F70:J70)</f>
        <v>0</v>
      </c>
      <c r="F70" s="41">
        <v>0</v>
      </c>
      <c r="G70" s="38">
        <v>0</v>
      </c>
      <c r="H70" s="42">
        <v>0</v>
      </c>
      <c r="I70" s="42">
        <v>0</v>
      </c>
      <c r="J70" s="42">
        <v>0</v>
      </c>
    </row>
    <row r="71" spans="1:10" ht="15" customHeight="1">
      <c r="A71" s="58">
        <v>25</v>
      </c>
      <c r="B71" s="77" t="s">
        <v>59</v>
      </c>
      <c r="C71" s="58" t="s">
        <v>39</v>
      </c>
      <c r="D71" s="51" t="s">
        <v>50</v>
      </c>
      <c r="E71" s="39">
        <f>E73+E74+E76+E75</f>
        <v>362549018.27999997</v>
      </c>
      <c r="F71" s="39">
        <f>F73+F74+F76+F75</f>
        <v>71252761.590000004</v>
      </c>
      <c r="G71" s="39">
        <f t="shared" ref="G71:J71" si="22">G73+G74+G76+G75</f>
        <v>78465414.209999993</v>
      </c>
      <c r="H71" s="39">
        <f t="shared" si="22"/>
        <v>75465414.159999996</v>
      </c>
      <c r="I71" s="39">
        <f t="shared" ref="I71" si="23">I73+I74+I76+I75</f>
        <v>78465414.159999996</v>
      </c>
      <c r="J71" s="39">
        <f t="shared" si="22"/>
        <v>58900014.159999996</v>
      </c>
    </row>
    <row r="72" spans="1:10" ht="15" customHeight="1">
      <c r="A72" s="59"/>
      <c r="B72" s="78"/>
      <c r="C72" s="59"/>
      <c r="D72" s="51" t="s">
        <v>51</v>
      </c>
      <c r="E72" s="38">
        <f>SUM(F72:J72)</f>
        <v>0</v>
      </c>
      <c r="F72" s="38">
        <v>0</v>
      </c>
      <c r="G72" s="38">
        <v>0</v>
      </c>
      <c r="H72" s="42">
        <v>0</v>
      </c>
      <c r="I72" s="42">
        <v>0</v>
      </c>
      <c r="J72" s="42">
        <v>0</v>
      </c>
    </row>
    <row r="73" spans="1:10" ht="15" customHeight="1">
      <c r="A73" s="59"/>
      <c r="B73" s="78"/>
      <c r="C73" s="59"/>
      <c r="D73" s="51" t="s">
        <v>52</v>
      </c>
      <c r="E73" s="38">
        <f>SUM(F73:J73)</f>
        <v>100766100</v>
      </c>
      <c r="F73" s="53">
        <v>41651100</v>
      </c>
      <c r="G73" s="38">
        <v>22984200</v>
      </c>
      <c r="H73" s="42">
        <v>16565400</v>
      </c>
      <c r="I73" s="42">
        <v>19565400</v>
      </c>
      <c r="J73" s="42">
        <v>0</v>
      </c>
    </row>
    <row r="74" spans="1:10" ht="44.25" customHeight="1">
      <c r="A74" s="59"/>
      <c r="B74" s="78"/>
      <c r="C74" s="59"/>
      <c r="D74" s="58" t="s">
        <v>53</v>
      </c>
      <c r="E74" s="38">
        <f>SUM(F74:J74)</f>
        <v>261782918.27999997</v>
      </c>
      <c r="F74" s="38">
        <f>25482322.03+4119339.56</f>
        <v>29601661.59</v>
      </c>
      <c r="G74" s="38">
        <f>51103271.3+4377942.91</f>
        <v>55481214.209999993</v>
      </c>
      <c r="H74" s="42">
        <f>54892643.08+4007371.08</f>
        <v>58900014.159999996</v>
      </c>
      <c r="I74" s="42">
        <f>54605170.26+4294843.9</f>
        <v>58900014.159999996</v>
      </c>
      <c r="J74" s="42">
        <v>58900014.159999996</v>
      </c>
    </row>
    <row r="75" spans="1:10" ht="30" hidden="1" customHeight="1">
      <c r="A75" s="59"/>
      <c r="B75" s="78"/>
      <c r="C75" s="59"/>
      <c r="D75" s="60"/>
      <c r="E75" s="38">
        <f>SUM(F75:J75)</f>
        <v>0</v>
      </c>
      <c r="F75" s="38"/>
      <c r="G75" s="38"/>
      <c r="H75" s="42"/>
      <c r="I75" s="42"/>
      <c r="J75" s="42"/>
    </row>
    <row r="76" spans="1:10" ht="35.25" customHeight="1">
      <c r="A76" s="59"/>
      <c r="B76" s="78"/>
      <c r="C76" s="59"/>
      <c r="D76" s="51" t="s">
        <v>54</v>
      </c>
      <c r="E76" s="38">
        <f>SUM(F76:J76)</f>
        <v>0</v>
      </c>
      <c r="F76" s="41">
        <v>0</v>
      </c>
      <c r="G76" s="38">
        <v>0</v>
      </c>
      <c r="H76" s="42">
        <v>0</v>
      </c>
      <c r="I76" s="42">
        <v>0</v>
      </c>
      <c r="J76" s="42">
        <v>0</v>
      </c>
    </row>
    <row r="77" spans="1:10" ht="16.5" customHeight="1">
      <c r="A77" s="58">
        <v>26</v>
      </c>
      <c r="B77" s="79" t="s">
        <v>47</v>
      </c>
      <c r="C77" s="64" t="s">
        <v>39</v>
      </c>
      <c r="D77" s="51" t="s">
        <v>50</v>
      </c>
      <c r="E77" s="39">
        <f>E79+E80+E82+E81</f>
        <v>365549018.27999997</v>
      </c>
      <c r="F77" s="39">
        <f>F79+F80+F82+F81</f>
        <v>71252761.590000004</v>
      </c>
      <c r="G77" s="39">
        <f t="shared" ref="G77:J77" si="24">G79+G80+G82+G81</f>
        <v>78465414.209999993</v>
      </c>
      <c r="H77" s="39">
        <f t="shared" si="24"/>
        <v>78465414.159999996</v>
      </c>
      <c r="I77" s="39">
        <f t="shared" ref="I77" si="25">I79+I80+I82+I81</f>
        <v>78465414.159999996</v>
      </c>
      <c r="J77" s="39">
        <f t="shared" si="24"/>
        <v>58900014.159999996</v>
      </c>
    </row>
    <row r="78" spans="1:10" ht="16.5" customHeight="1">
      <c r="A78" s="59"/>
      <c r="B78" s="80"/>
      <c r="C78" s="64"/>
      <c r="D78" s="51" t="s">
        <v>51</v>
      </c>
      <c r="E78" s="38">
        <f>SUM(F78:J78)</f>
        <v>0</v>
      </c>
      <c r="F78" s="38">
        <v>0</v>
      </c>
      <c r="G78" s="38">
        <v>0</v>
      </c>
      <c r="H78" s="42">
        <v>0</v>
      </c>
      <c r="I78" s="42">
        <v>0</v>
      </c>
      <c r="J78" s="42">
        <v>0</v>
      </c>
    </row>
    <row r="79" spans="1:10" ht="25.5" customHeight="1">
      <c r="A79" s="59"/>
      <c r="B79" s="80"/>
      <c r="C79" s="64"/>
      <c r="D79" s="51" t="s">
        <v>52</v>
      </c>
      <c r="E79" s="38">
        <f>SUM(F79:J79)</f>
        <v>103766100</v>
      </c>
      <c r="F79" s="53">
        <v>41651100</v>
      </c>
      <c r="G79" s="38">
        <v>22984200</v>
      </c>
      <c r="H79" s="42">
        <v>19565400</v>
      </c>
      <c r="I79" s="42">
        <v>19565400</v>
      </c>
      <c r="J79" s="42">
        <v>0</v>
      </c>
    </row>
    <row r="80" spans="1:10" ht="52.5" customHeight="1">
      <c r="A80" s="59"/>
      <c r="B80" s="80"/>
      <c r="C80" s="64"/>
      <c r="D80" s="58" t="s">
        <v>53</v>
      </c>
      <c r="E80" s="38">
        <f>SUM(F80:J80)</f>
        <v>261782918.27999997</v>
      </c>
      <c r="F80" s="38">
        <f>25482322.03+4119339.56</f>
        <v>29601661.59</v>
      </c>
      <c r="G80" s="38">
        <f>51103271.3+4377942.91</f>
        <v>55481214.209999993</v>
      </c>
      <c r="H80" s="42">
        <f>54892643.08+4007371.08</f>
        <v>58900014.159999996</v>
      </c>
      <c r="I80" s="42">
        <f>54605170.26+4294843.9</f>
        <v>58900014.159999996</v>
      </c>
      <c r="J80" s="42">
        <v>58900014.159999996</v>
      </c>
    </row>
    <row r="81" spans="1:10" ht="17.25" hidden="1" customHeight="1">
      <c r="A81" s="59"/>
      <c r="B81" s="80"/>
      <c r="C81" s="64"/>
      <c r="D81" s="60"/>
      <c r="E81" s="38">
        <f>SUM(F81:J81)</f>
        <v>0</v>
      </c>
      <c r="F81" s="38"/>
      <c r="G81" s="38"/>
      <c r="H81" s="42"/>
      <c r="I81" s="42"/>
      <c r="J81" s="42"/>
    </row>
    <row r="82" spans="1:10" ht="30">
      <c r="A82" s="60"/>
      <c r="B82" s="81"/>
      <c r="C82" s="64"/>
      <c r="D82" s="51" t="s">
        <v>54</v>
      </c>
      <c r="E82" s="38">
        <f>SUM(F82:J82)</f>
        <v>0</v>
      </c>
      <c r="F82" s="41">
        <v>0</v>
      </c>
      <c r="G82" s="38">
        <v>0</v>
      </c>
      <c r="H82" s="42">
        <v>0</v>
      </c>
      <c r="I82" s="42">
        <v>0</v>
      </c>
      <c r="J82" s="42">
        <v>0</v>
      </c>
    </row>
    <row r="83" spans="1:10" ht="17.25" customHeight="1">
      <c r="A83" s="58">
        <v>27</v>
      </c>
      <c r="B83" s="71" t="s">
        <v>42</v>
      </c>
      <c r="C83" s="64" t="s">
        <v>39</v>
      </c>
      <c r="D83" s="51" t="s">
        <v>50</v>
      </c>
      <c r="E83" s="39">
        <f>E85+E86+E88+E87</f>
        <v>365549018.27999997</v>
      </c>
      <c r="F83" s="39">
        <f>F85+F86+F88+F87</f>
        <v>71252761.590000004</v>
      </c>
      <c r="G83" s="39">
        <f t="shared" ref="G83:J83" si="26">G85+G86+G88+G87</f>
        <v>78465414.209999993</v>
      </c>
      <c r="H83" s="39">
        <f t="shared" si="26"/>
        <v>78465414.159999996</v>
      </c>
      <c r="I83" s="39">
        <f t="shared" ref="I83" si="27">I85+I86+I88+I87</f>
        <v>78465414.159999996</v>
      </c>
      <c r="J83" s="39">
        <f t="shared" si="26"/>
        <v>58900014.159999996</v>
      </c>
    </row>
    <row r="84" spans="1:10" ht="17.25" customHeight="1">
      <c r="A84" s="59"/>
      <c r="B84" s="72"/>
      <c r="C84" s="64"/>
      <c r="D84" s="51" t="s">
        <v>51</v>
      </c>
      <c r="E84" s="38">
        <f>SUM(F84:J84)</f>
        <v>0</v>
      </c>
      <c r="F84" s="38">
        <v>0</v>
      </c>
      <c r="G84" s="38">
        <v>0</v>
      </c>
      <c r="H84" s="42">
        <v>0</v>
      </c>
      <c r="I84" s="42">
        <v>0</v>
      </c>
      <c r="J84" s="42">
        <v>0</v>
      </c>
    </row>
    <row r="85" spans="1:10" ht="22.5" customHeight="1">
      <c r="A85" s="59"/>
      <c r="B85" s="72"/>
      <c r="C85" s="64"/>
      <c r="D85" s="51" t="s">
        <v>52</v>
      </c>
      <c r="E85" s="38">
        <f>SUM(F85:J85)</f>
        <v>103766100</v>
      </c>
      <c r="F85" s="53">
        <v>41651100</v>
      </c>
      <c r="G85" s="38">
        <v>22984200</v>
      </c>
      <c r="H85" s="42">
        <v>19565400</v>
      </c>
      <c r="I85" s="42">
        <v>19565400</v>
      </c>
      <c r="J85" s="42">
        <v>0</v>
      </c>
    </row>
    <row r="86" spans="1:10" ht="51" customHeight="1">
      <c r="A86" s="59"/>
      <c r="B86" s="72"/>
      <c r="C86" s="64"/>
      <c r="D86" s="58" t="s">
        <v>53</v>
      </c>
      <c r="E86" s="38">
        <f>SUM(F86:J86)</f>
        <v>261782918.27999997</v>
      </c>
      <c r="F86" s="38">
        <f>25482322.03+4119339.56</f>
        <v>29601661.59</v>
      </c>
      <c r="G86" s="38">
        <f>51103271.3+4377942.91</f>
        <v>55481214.209999993</v>
      </c>
      <c r="H86" s="42">
        <f>54892643.08+4007371.08</f>
        <v>58900014.159999996</v>
      </c>
      <c r="I86" s="42">
        <f>54605170.26+4294843.9</f>
        <v>58900014.159999996</v>
      </c>
      <c r="J86" s="42">
        <v>58900014.159999996</v>
      </c>
    </row>
    <row r="87" spans="1:10" ht="29.25" hidden="1" customHeight="1">
      <c r="A87" s="59"/>
      <c r="B87" s="72"/>
      <c r="C87" s="64"/>
      <c r="D87" s="60"/>
      <c r="E87" s="38">
        <f>SUM(F87:J87)</f>
        <v>0</v>
      </c>
      <c r="F87" s="38"/>
      <c r="G87" s="38"/>
      <c r="H87" s="42"/>
      <c r="I87" s="42"/>
      <c r="J87" s="42"/>
    </row>
    <row r="88" spans="1:10" ht="29.25" customHeight="1">
      <c r="A88" s="60"/>
      <c r="B88" s="73"/>
      <c r="C88" s="64"/>
      <c r="D88" s="51" t="s">
        <v>54</v>
      </c>
      <c r="E88" s="38">
        <f>SUM(F88:J88)</f>
        <v>0</v>
      </c>
      <c r="F88" s="41">
        <v>0</v>
      </c>
      <c r="G88" s="38">
        <v>0</v>
      </c>
      <c r="H88" s="42">
        <v>0</v>
      </c>
      <c r="I88" s="42">
        <v>0</v>
      </c>
      <c r="J88" s="42">
        <v>0</v>
      </c>
    </row>
    <row r="89" spans="1:10" ht="23.25" customHeight="1">
      <c r="A89" s="58">
        <v>28</v>
      </c>
      <c r="B89" s="82" t="s">
        <v>43</v>
      </c>
      <c r="C89" s="64" t="s">
        <v>39</v>
      </c>
      <c r="D89" s="51" t="s">
        <v>50</v>
      </c>
      <c r="E89" s="39">
        <f>E91+E92+E94+E93</f>
        <v>365549018.27999997</v>
      </c>
      <c r="F89" s="39">
        <f>F91+F92+F94+F93</f>
        <v>71252761.590000004</v>
      </c>
      <c r="G89" s="39">
        <f t="shared" ref="G89:J89" si="28">G91+G92+G94+G93</f>
        <v>78465414.209999993</v>
      </c>
      <c r="H89" s="39">
        <f t="shared" si="28"/>
        <v>78465414.159999996</v>
      </c>
      <c r="I89" s="39">
        <f t="shared" ref="I89" si="29">I91+I92+I94+I93</f>
        <v>78465414.159999996</v>
      </c>
      <c r="J89" s="39">
        <f t="shared" si="28"/>
        <v>58900014.159999996</v>
      </c>
    </row>
    <row r="90" spans="1:10" ht="23.25" customHeight="1">
      <c r="A90" s="59"/>
      <c r="B90" s="82"/>
      <c r="C90" s="64"/>
      <c r="D90" s="51" t="s">
        <v>51</v>
      </c>
      <c r="E90" s="38">
        <f>SUM(F90:J90)</f>
        <v>0</v>
      </c>
      <c r="F90" s="38">
        <v>0</v>
      </c>
      <c r="G90" s="38">
        <v>0</v>
      </c>
      <c r="H90" s="42">
        <v>0</v>
      </c>
      <c r="I90" s="42">
        <v>0</v>
      </c>
      <c r="J90" s="42">
        <v>0</v>
      </c>
    </row>
    <row r="91" spans="1:10" ht="21" customHeight="1">
      <c r="A91" s="59"/>
      <c r="B91" s="82"/>
      <c r="C91" s="64"/>
      <c r="D91" s="51" t="s">
        <v>52</v>
      </c>
      <c r="E91" s="38">
        <f>SUM(F91:J91)</f>
        <v>103766100</v>
      </c>
      <c r="F91" s="53">
        <v>41651100</v>
      </c>
      <c r="G91" s="38">
        <v>22984200</v>
      </c>
      <c r="H91" s="42">
        <v>19565400</v>
      </c>
      <c r="I91" s="42">
        <v>19565400</v>
      </c>
      <c r="J91" s="42">
        <v>0</v>
      </c>
    </row>
    <row r="92" spans="1:10" ht="45" customHeight="1">
      <c r="A92" s="59"/>
      <c r="B92" s="82"/>
      <c r="C92" s="64"/>
      <c r="D92" s="58" t="s">
        <v>53</v>
      </c>
      <c r="E92" s="38">
        <f>SUM(F92:J92)</f>
        <v>261782918.27999997</v>
      </c>
      <c r="F92" s="38">
        <f>25482322.03+4119339.56</f>
        <v>29601661.59</v>
      </c>
      <c r="G92" s="38">
        <f>51103271.3+4377942.91</f>
        <v>55481214.209999993</v>
      </c>
      <c r="H92" s="42">
        <f>54892643.08+4007371.08</f>
        <v>58900014.159999996</v>
      </c>
      <c r="I92" s="42">
        <f>54605170.26+4294843.9</f>
        <v>58900014.159999996</v>
      </c>
      <c r="J92" s="42">
        <v>58900014.159999996</v>
      </c>
    </row>
    <row r="93" spans="1:10" ht="27" hidden="1" customHeight="1">
      <c r="A93" s="59"/>
      <c r="B93" s="82"/>
      <c r="C93" s="64"/>
      <c r="D93" s="60"/>
      <c r="E93" s="38">
        <f>SUM(F93:J93)</f>
        <v>0</v>
      </c>
      <c r="F93" s="38"/>
      <c r="G93" s="38"/>
      <c r="H93" s="42"/>
      <c r="I93" s="42"/>
      <c r="J93" s="42"/>
    </row>
    <row r="94" spans="1:10" ht="41.25" customHeight="1">
      <c r="A94" s="60"/>
      <c r="B94" s="82"/>
      <c r="C94" s="64"/>
      <c r="D94" s="51" t="s">
        <v>54</v>
      </c>
      <c r="E94" s="38">
        <f>SUM(F94:J94)</f>
        <v>0</v>
      </c>
      <c r="F94" s="41">
        <v>0</v>
      </c>
      <c r="G94" s="38">
        <v>0</v>
      </c>
      <c r="H94" s="42">
        <v>0</v>
      </c>
      <c r="I94" s="42">
        <v>0</v>
      </c>
      <c r="J94" s="42">
        <v>0</v>
      </c>
    </row>
    <row r="95" spans="1:10" ht="24.75" customHeight="1">
      <c r="A95" s="58">
        <v>29</v>
      </c>
      <c r="B95" s="66" t="s">
        <v>57</v>
      </c>
      <c r="C95" s="64" t="s">
        <v>39</v>
      </c>
      <c r="D95" s="51" t="s">
        <v>50</v>
      </c>
      <c r="E95" s="39">
        <f>E97+E98+E100+E99</f>
        <v>365549018.27999997</v>
      </c>
      <c r="F95" s="39">
        <f>F97+F98+F100+F99</f>
        <v>71252761.590000004</v>
      </c>
      <c r="G95" s="39">
        <f t="shared" ref="G95:J95" si="30">G97+G98+G100+G99</f>
        <v>78465414.209999993</v>
      </c>
      <c r="H95" s="39">
        <f t="shared" si="30"/>
        <v>78465414.159999996</v>
      </c>
      <c r="I95" s="39">
        <f t="shared" ref="I95" si="31">I97+I98+I100+I99</f>
        <v>78465414.159999996</v>
      </c>
      <c r="J95" s="39">
        <f t="shared" si="30"/>
        <v>58900014.159999996</v>
      </c>
    </row>
    <row r="96" spans="1:10" ht="24.75" customHeight="1">
      <c r="A96" s="59"/>
      <c r="B96" s="66"/>
      <c r="C96" s="64"/>
      <c r="D96" s="51" t="s">
        <v>51</v>
      </c>
      <c r="E96" s="38">
        <f>SUM(F96:J96)</f>
        <v>0</v>
      </c>
      <c r="F96" s="38">
        <v>0</v>
      </c>
      <c r="G96" s="38">
        <v>0</v>
      </c>
      <c r="H96" s="42">
        <v>0</v>
      </c>
      <c r="I96" s="42">
        <v>0</v>
      </c>
      <c r="J96" s="42">
        <v>0</v>
      </c>
    </row>
    <row r="97" spans="1:10" ht="24" customHeight="1">
      <c r="A97" s="59"/>
      <c r="B97" s="66"/>
      <c r="C97" s="64"/>
      <c r="D97" s="51" t="s">
        <v>52</v>
      </c>
      <c r="E97" s="38">
        <f>SUM(F97:J97)</f>
        <v>103766100</v>
      </c>
      <c r="F97" s="53">
        <v>41651100</v>
      </c>
      <c r="G97" s="38">
        <v>22984200</v>
      </c>
      <c r="H97" s="42">
        <v>19565400</v>
      </c>
      <c r="I97" s="42">
        <v>19565400</v>
      </c>
      <c r="J97" s="42">
        <v>0</v>
      </c>
    </row>
    <row r="98" spans="1:10" ht="47.25" customHeight="1">
      <c r="A98" s="59"/>
      <c r="B98" s="66"/>
      <c r="C98" s="64"/>
      <c r="D98" s="58" t="s">
        <v>53</v>
      </c>
      <c r="E98" s="38">
        <f>SUM(F98:J98)</f>
        <v>261782918.27999997</v>
      </c>
      <c r="F98" s="38">
        <f>25482322.03+4119339.56</f>
        <v>29601661.59</v>
      </c>
      <c r="G98" s="38">
        <f>51103271.3+4377942.91</f>
        <v>55481214.209999993</v>
      </c>
      <c r="H98" s="42">
        <f>54892643.08+4007371.08</f>
        <v>58900014.159999996</v>
      </c>
      <c r="I98" s="42">
        <f>54605170.26+4294843.9</f>
        <v>58900014.159999996</v>
      </c>
      <c r="J98" s="42">
        <v>58900014.159999996</v>
      </c>
    </row>
    <row r="99" spans="1:10" ht="30.75" hidden="1" customHeight="1">
      <c r="A99" s="59"/>
      <c r="B99" s="66"/>
      <c r="C99" s="64"/>
      <c r="D99" s="60"/>
      <c r="E99" s="38">
        <f>SUM(F99:J99)</f>
        <v>0</v>
      </c>
      <c r="F99" s="38"/>
      <c r="G99" s="38"/>
      <c r="H99" s="42"/>
      <c r="I99" s="42"/>
      <c r="J99" s="42"/>
    </row>
    <row r="100" spans="1:10" ht="30">
      <c r="A100" s="60"/>
      <c r="B100" s="67"/>
      <c r="C100" s="64"/>
      <c r="D100" s="51" t="s">
        <v>54</v>
      </c>
      <c r="E100" s="38">
        <f>SUM(F100:J100)</f>
        <v>0</v>
      </c>
      <c r="F100" s="41">
        <v>0</v>
      </c>
      <c r="G100" s="38">
        <v>0</v>
      </c>
      <c r="H100" s="42">
        <v>0</v>
      </c>
      <c r="I100" s="42">
        <v>0</v>
      </c>
      <c r="J100" s="42">
        <v>0</v>
      </c>
    </row>
    <row r="101" spans="1:10">
      <c r="A101" s="58">
        <v>30</v>
      </c>
      <c r="B101" s="65" t="s">
        <v>44</v>
      </c>
      <c r="C101" s="64" t="s">
        <v>39</v>
      </c>
      <c r="D101" s="51" t="s">
        <v>50</v>
      </c>
      <c r="E101" s="39">
        <f>E103+E104+E106+E105</f>
        <v>365549018.27999997</v>
      </c>
      <c r="F101" s="39">
        <f>F103+F104+F106+F105</f>
        <v>71252761.590000004</v>
      </c>
      <c r="G101" s="39">
        <f t="shared" ref="G101:J101" si="32">G103+G104+G106+G105</f>
        <v>78465414.209999993</v>
      </c>
      <c r="H101" s="39">
        <f t="shared" si="32"/>
        <v>78465414.159999996</v>
      </c>
      <c r="I101" s="39">
        <f t="shared" ref="I101" si="33">I103+I104+I106+I105</f>
        <v>78465414.159999996</v>
      </c>
      <c r="J101" s="39">
        <f t="shared" si="32"/>
        <v>58900014.159999996</v>
      </c>
    </row>
    <row r="102" spans="1:10">
      <c r="A102" s="59"/>
      <c r="B102" s="66"/>
      <c r="C102" s="64"/>
      <c r="D102" s="51" t="s">
        <v>51</v>
      </c>
      <c r="E102" s="38">
        <f>SUM(F102:J102)</f>
        <v>0</v>
      </c>
      <c r="F102" s="38">
        <v>0</v>
      </c>
      <c r="G102" s="38">
        <v>0</v>
      </c>
      <c r="H102" s="42">
        <v>0</v>
      </c>
      <c r="I102" s="42">
        <v>0</v>
      </c>
      <c r="J102" s="42">
        <v>0</v>
      </c>
    </row>
    <row r="103" spans="1:10" ht="31.5" customHeight="1">
      <c r="A103" s="59"/>
      <c r="B103" s="66"/>
      <c r="C103" s="64"/>
      <c r="D103" s="51" t="s">
        <v>52</v>
      </c>
      <c r="E103" s="38">
        <f>SUM(F103:J103)</f>
        <v>103766100</v>
      </c>
      <c r="F103" s="53">
        <v>41651100</v>
      </c>
      <c r="G103" s="38">
        <v>22984200</v>
      </c>
      <c r="H103" s="42">
        <v>19565400</v>
      </c>
      <c r="I103" s="42">
        <v>19565400</v>
      </c>
      <c r="J103" s="42">
        <v>0</v>
      </c>
    </row>
    <row r="104" spans="1:10" ht="45.75" customHeight="1">
      <c r="A104" s="59"/>
      <c r="B104" s="66"/>
      <c r="C104" s="64"/>
      <c r="D104" s="58" t="s">
        <v>53</v>
      </c>
      <c r="E104" s="38">
        <f>SUM(F104:J104)</f>
        <v>261782918.27999997</v>
      </c>
      <c r="F104" s="38">
        <f>25482322.03+4119339.56</f>
        <v>29601661.59</v>
      </c>
      <c r="G104" s="38">
        <f>51103271.3+4377942.91</f>
        <v>55481214.209999993</v>
      </c>
      <c r="H104" s="42">
        <f>54892643.08+4007371.08</f>
        <v>58900014.159999996</v>
      </c>
      <c r="I104" s="42">
        <f>54605170.26+4294843.9</f>
        <v>58900014.159999996</v>
      </c>
      <c r="J104" s="42">
        <v>58900014.159999996</v>
      </c>
    </row>
    <row r="105" spans="1:10" ht="29.25" hidden="1" customHeight="1">
      <c r="A105" s="59"/>
      <c r="B105" s="66"/>
      <c r="C105" s="64"/>
      <c r="D105" s="60"/>
      <c r="E105" s="38">
        <f>SUM(F105:J105)</f>
        <v>0</v>
      </c>
      <c r="F105" s="38"/>
      <c r="G105" s="38"/>
      <c r="H105" s="42"/>
      <c r="I105" s="42"/>
      <c r="J105" s="42"/>
    </row>
    <row r="106" spans="1:10" ht="30">
      <c r="A106" s="60"/>
      <c r="B106" s="67"/>
      <c r="C106" s="64"/>
      <c r="D106" s="51" t="s">
        <v>54</v>
      </c>
      <c r="E106" s="38">
        <f>SUM(F106:J106)</f>
        <v>0</v>
      </c>
      <c r="F106" s="41">
        <v>0</v>
      </c>
      <c r="G106" s="38">
        <v>0</v>
      </c>
      <c r="H106" s="42">
        <v>0</v>
      </c>
      <c r="I106" s="42">
        <v>0</v>
      </c>
      <c r="J106" s="42">
        <v>0</v>
      </c>
    </row>
    <row r="107" spans="1:10" ht="18" customHeight="1">
      <c r="A107" s="48">
        <v>31</v>
      </c>
      <c r="B107" s="28" t="s">
        <v>10</v>
      </c>
      <c r="C107" s="35"/>
      <c r="D107" s="51" t="s">
        <v>50</v>
      </c>
      <c r="E107" s="39">
        <f>E108+E109+E110+E111</f>
        <v>365549018.27999997</v>
      </c>
      <c r="F107" s="39">
        <f t="shared" ref="F107:J107" si="34">F108+F109+F110+F111</f>
        <v>71252761.590000004</v>
      </c>
      <c r="G107" s="39">
        <f t="shared" si="34"/>
        <v>78465414.210000008</v>
      </c>
      <c r="H107" s="39">
        <f t="shared" si="34"/>
        <v>78465414.159999996</v>
      </c>
      <c r="I107" s="39">
        <f t="shared" ref="I107" si="35">I108+I109+I110+I111</f>
        <v>78465414.159999996</v>
      </c>
      <c r="J107" s="39">
        <f t="shared" si="34"/>
        <v>58900014.159999996</v>
      </c>
    </row>
    <row r="108" spans="1:10" ht="18" customHeight="1">
      <c r="A108" s="51"/>
      <c r="B108" s="52"/>
      <c r="C108" s="50"/>
      <c r="D108" s="51" t="s">
        <v>51</v>
      </c>
      <c r="E108" s="40">
        <f>F108+G108+H108+J108</f>
        <v>0</v>
      </c>
      <c r="F108" s="38">
        <f>F15</f>
        <v>0</v>
      </c>
      <c r="G108" s="38">
        <f t="shared" ref="G108:J108" si="36">G15</f>
        <v>0</v>
      </c>
      <c r="H108" s="38">
        <f t="shared" si="36"/>
        <v>0</v>
      </c>
      <c r="I108" s="38">
        <f t="shared" ref="I108" si="37">I15</f>
        <v>0</v>
      </c>
      <c r="J108" s="38">
        <f t="shared" si="36"/>
        <v>0</v>
      </c>
    </row>
    <row r="109" spans="1:10" ht="26.25" customHeight="1">
      <c r="A109" s="64">
        <v>32</v>
      </c>
      <c r="B109" s="68" t="s">
        <v>5</v>
      </c>
      <c r="C109" s="58"/>
      <c r="D109" s="51" t="s">
        <v>52</v>
      </c>
      <c r="E109" s="40">
        <f>F109+G109+H109+J109+I109</f>
        <v>103766100</v>
      </c>
      <c r="F109" s="40">
        <f>F16</f>
        <v>41651100</v>
      </c>
      <c r="G109" s="40">
        <f t="shared" ref="G109:J109" si="38">G16</f>
        <v>22984200</v>
      </c>
      <c r="H109" s="40">
        <f t="shared" si="38"/>
        <v>19565400</v>
      </c>
      <c r="I109" s="40">
        <f t="shared" ref="I109" si="39">I16</f>
        <v>19565400</v>
      </c>
      <c r="J109" s="40">
        <f t="shared" si="38"/>
        <v>0</v>
      </c>
    </row>
    <row r="110" spans="1:10" ht="75.75" customHeight="1">
      <c r="A110" s="64"/>
      <c r="B110" s="69"/>
      <c r="C110" s="59"/>
      <c r="D110" s="51" t="s">
        <v>29</v>
      </c>
      <c r="E110" s="40">
        <f>F110+G110+H110+J110+I110</f>
        <v>261782918.27999997</v>
      </c>
      <c r="F110" s="40">
        <f>F17</f>
        <v>29601661.59</v>
      </c>
      <c r="G110" s="40">
        <f t="shared" ref="G110:J110" si="40">G17</f>
        <v>55481214.210000001</v>
      </c>
      <c r="H110" s="40">
        <f t="shared" si="40"/>
        <v>58900014.159999996</v>
      </c>
      <c r="I110" s="40">
        <f t="shared" ref="I110" si="41">I17</f>
        <v>58900014.159999996</v>
      </c>
      <c r="J110" s="40">
        <f t="shared" si="40"/>
        <v>58900014.159999996</v>
      </c>
    </row>
    <row r="111" spans="1:10" ht="30">
      <c r="A111" s="64"/>
      <c r="B111" s="70"/>
      <c r="C111" s="60"/>
      <c r="D111" s="51" t="s">
        <v>54</v>
      </c>
      <c r="E111" s="40">
        <f t="shared" ref="E111" si="42">F111+G111+H111+J111</f>
        <v>0</v>
      </c>
      <c r="F111" s="40">
        <f>F18</f>
        <v>0</v>
      </c>
      <c r="G111" s="40">
        <f t="shared" ref="G111:J111" si="43">G18</f>
        <v>0</v>
      </c>
      <c r="H111" s="40">
        <f t="shared" si="43"/>
        <v>0</v>
      </c>
      <c r="I111" s="40">
        <f t="shared" ref="I111" si="44">I18</f>
        <v>0</v>
      </c>
      <c r="J111" s="40">
        <f t="shared" si="43"/>
        <v>0</v>
      </c>
    </row>
    <row r="112" spans="1:10" ht="12" customHeight="1">
      <c r="A112" s="1"/>
      <c r="B112" s="17"/>
      <c r="C112" s="18"/>
      <c r="D112" s="16"/>
      <c r="E112" s="24"/>
      <c r="F112" s="19"/>
      <c r="G112" s="19"/>
      <c r="H112" s="19"/>
      <c r="I112" s="19"/>
      <c r="J112" s="19"/>
    </row>
    <row r="113" spans="2:14" ht="57.75" hidden="1" customHeight="1">
      <c r="B113" s="83" t="s">
        <v>27</v>
      </c>
      <c r="C113" s="83"/>
      <c r="D113" s="83"/>
      <c r="E113" s="7"/>
      <c r="F113" s="84" t="s">
        <v>13</v>
      </c>
      <c r="G113" s="84"/>
      <c r="H113" s="84"/>
      <c r="I113" s="84"/>
      <c r="J113" s="84"/>
      <c r="K113" s="1"/>
      <c r="L113" s="1"/>
      <c r="M113" s="1"/>
      <c r="N113" s="1"/>
    </row>
    <row r="114" spans="2:14" ht="9.75" customHeight="1">
      <c r="B114" s="5"/>
      <c r="C114" s="9"/>
      <c r="D114" s="9"/>
      <c r="E114" s="25"/>
      <c r="F114" s="3"/>
      <c r="K114" s="1"/>
    </row>
    <row r="115" spans="2:14" ht="12.75" customHeight="1">
      <c r="E115" s="25"/>
      <c r="F115" s="3"/>
      <c r="H115" s="8"/>
      <c r="I115" s="8"/>
      <c r="J115" s="8"/>
      <c r="K115" s="1"/>
    </row>
    <row r="116" spans="2:14" ht="15" customHeight="1">
      <c r="E116" s="25"/>
      <c r="F116" s="3"/>
      <c r="H116" s="45"/>
      <c r="I116" s="55"/>
      <c r="J116" s="32"/>
      <c r="K116" s="1"/>
    </row>
    <row r="117" spans="2:14" ht="12.75" customHeight="1">
      <c r="B117" s="6"/>
      <c r="C117" s="6"/>
      <c r="D117" s="6"/>
      <c r="E117" s="25"/>
      <c r="F117" s="3"/>
      <c r="K117" s="1"/>
    </row>
    <row r="118" spans="2:14">
      <c r="B118" s="2"/>
      <c r="C118" s="2"/>
      <c r="D118" s="2"/>
      <c r="E118" s="25"/>
      <c r="F118" s="3"/>
      <c r="K118" s="1"/>
    </row>
  </sheetData>
  <mergeCells count="71">
    <mergeCell ref="D68:D69"/>
    <mergeCell ref="D80:D81"/>
    <mergeCell ref="D74:D75"/>
    <mergeCell ref="D92:D93"/>
    <mergeCell ref="D98:D99"/>
    <mergeCell ref="A53:A58"/>
    <mergeCell ref="A59:A64"/>
    <mergeCell ref="A65:A70"/>
    <mergeCell ref="A71:A76"/>
    <mergeCell ref="A77:A82"/>
    <mergeCell ref="D86:D87"/>
    <mergeCell ref="A83:A88"/>
    <mergeCell ref="A89:A94"/>
    <mergeCell ref="A95:A100"/>
    <mergeCell ref="A101:A106"/>
    <mergeCell ref="D104:D105"/>
    <mergeCell ref="E2:J2"/>
    <mergeCell ref="B39:J39"/>
    <mergeCell ref="E5:J5"/>
    <mergeCell ref="E3:J3"/>
    <mergeCell ref="B20:B26"/>
    <mergeCell ref="C20:C26"/>
    <mergeCell ref="B27:B32"/>
    <mergeCell ref="B6:J6"/>
    <mergeCell ref="B7:J7"/>
    <mergeCell ref="D30:D31"/>
    <mergeCell ref="D24:D25"/>
    <mergeCell ref="B113:D113"/>
    <mergeCell ref="F113:J113"/>
    <mergeCell ref="A8:J8"/>
    <mergeCell ref="A9:J9"/>
    <mergeCell ref="B52:J52"/>
    <mergeCell ref="B13:J13"/>
    <mergeCell ref="A10:A11"/>
    <mergeCell ref="B10:B11"/>
    <mergeCell ref="C10:C11"/>
    <mergeCell ref="D10:D11"/>
    <mergeCell ref="E10:J10"/>
    <mergeCell ref="A20:A26"/>
    <mergeCell ref="A33:A38"/>
    <mergeCell ref="A109:A111"/>
    <mergeCell ref="B53:B58"/>
    <mergeCell ref="C89:C94"/>
    <mergeCell ref="B109:B111"/>
    <mergeCell ref="C109:C111"/>
    <mergeCell ref="C65:C70"/>
    <mergeCell ref="C71:C76"/>
    <mergeCell ref="B101:B106"/>
    <mergeCell ref="C101:C106"/>
    <mergeCell ref="C83:C88"/>
    <mergeCell ref="B83:B88"/>
    <mergeCell ref="B65:B70"/>
    <mergeCell ref="B71:B76"/>
    <mergeCell ref="B77:B82"/>
    <mergeCell ref="C77:C82"/>
    <mergeCell ref="B89:B94"/>
    <mergeCell ref="B95:B100"/>
    <mergeCell ref="C95:C100"/>
    <mergeCell ref="D56:D57"/>
    <mergeCell ref="D62:D63"/>
    <mergeCell ref="D36:D37"/>
    <mergeCell ref="B59:B64"/>
    <mergeCell ref="C53:C58"/>
    <mergeCell ref="C59:C64"/>
    <mergeCell ref="A27:A32"/>
    <mergeCell ref="C27:C32"/>
    <mergeCell ref="B33:B38"/>
    <mergeCell ref="C33:C38"/>
    <mergeCell ref="A14:A18"/>
    <mergeCell ref="B14:B18"/>
    <mergeCell ref="C14:C18"/>
  </mergeCells>
  <printOptions horizontalCentered="1"/>
  <pageMargins left="0.39370078740157483" right="0.39370078740157483" top="1.3779527559055118" bottom="1.3779527559055118" header="0" footer="0"/>
  <pageSetup paperSize="9" scale="74" fitToHeight="4" orientation="landscape" r:id="rId1"/>
  <headerFooter>
    <oddHeader>&amp;C&amp;P</oddHeader>
  </headerFooter>
  <rowBreaks count="3" manualBreakCount="3">
    <brk id="19" max="16383" man="1"/>
    <brk id="43" max="16383" man="1"/>
    <brk id="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 2 Расходы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2026-08-04T07:08:25Z</dcterms:modified>
</cp:coreProperties>
</file>