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585" windowWidth="27495" windowHeight="13740"/>
  </bookViews>
  <sheets>
    <sheet name="Форма 2" sheetId="1" r:id="rId1"/>
  </sheets>
  <definedNames>
    <definedName name="_xlnm.Print_Area" localSheetId="0">'Форма 2'!$A$1:$AC$29</definedName>
  </definedNames>
  <calcPr calcId="144525"/>
</workbook>
</file>

<file path=xl/calcChain.xml><?xml version="1.0" encoding="utf-8"?>
<calcChain xmlns="http://schemas.openxmlformats.org/spreadsheetml/2006/main">
  <c r="P21" i="1" l="1"/>
  <c r="D21" i="1" s="1"/>
  <c r="D20" i="1" s="1"/>
  <c r="O21" i="1"/>
  <c r="E21" i="1"/>
  <c r="N21" i="1" s="1"/>
  <c r="N20" i="1" s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M20" i="1"/>
  <c r="L20" i="1"/>
  <c r="K20" i="1"/>
  <c r="J20" i="1"/>
  <c r="I20" i="1"/>
  <c r="H20" i="1"/>
  <c r="G20" i="1"/>
  <c r="F20" i="1"/>
  <c r="E20" i="1"/>
  <c r="C20" i="1"/>
  <c r="P19" i="1"/>
  <c r="D19" i="1" s="1"/>
  <c r="D18" i="1" s="1"/>
  <c r="O19" i="1"/>
  <c r="E19" i="1"/>
  <c r="N19" i="1" s="1"/>
  <c r="N18" i="1" s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M18" i="1"/>
  <c r="L18" i="1"/>
  <c r="K18" i="1"/>
  <c r="J18" i="1"/>
  <c r="I18" i="1"/>
  <c r="H18" i="1"/>
  <c r="G18" i="1"/>
  <c r="F18" i="1"/>
  <c r="E18" i="1"/>
  <c r="C18" i="1"/>
  <c r="P17" i="1"/>
  <c r="D17" i="1" s="1"/>
  <c r="D16" i="1" s="1"/>
  <c r="O17" i="1"/>
  <c r="E17" i="1"/>
  <c r="N17" i="1" s="1"/>
  <c r="N16" i="1" s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M16" i="1"/>
  <c r="L16" i="1"/>
  <c r="K16" i="1"/>
  <c r="J16" i="1"/>
  <c r="I16" i="1"/>
  <c r="H16" i="1"/>
  <c r="G16" i="1"/>
  <c r="F16" i="1"/>
  <c r="E16" i="1"/>
  <c r="C16" i="1"/>
  <c r="P15" i="1"/>
  <c r="D15" i="1" s="1"/>
  <c r="D14" i="1" s="1"/>
  <c r="D13" i="1" s="1"/>
  <c r="O15" i="1"/>
  <c r="E15" i="1"/>
  <c r="N15" i="1" s="1"/>
  <c r="N14" i="1" s="1"/>
  <c r="N13" i="1" s="1"/>
  <c r="AC14" i="1"/>
  <c r="AC13" i="1" s="1"/>
  <c r="AB14" i="1"/>
  <c r="AB13" i="1" s="1"/>
  <c r="AA14" i="1"/>
  <c r="AA13" i="1" s="1"/>
  <c r="Z14" i="1"/>
  <c r="Y14" i="1"/>
  <c r="Y13" i="1" s="1"/>
  <c r="X14" i="1"/>
  <c r="X13" i="1" s="1"/>
  <c r="W14" i="1"/>
  <c r="W13" i="1" s="1"/>
  <c r="V14" i="1"/>
  <c r="V13" i="1" s="1"/>
  <c r="U14" i="1"/>
  <c r="U13" i="1" s="1"/>
  <c r="T14" i="1"/>
  <c r="T13" i="1" s="1"/>
  <c r="S14" i="1"/>
  <c r="S13" i="1" s="1"/>
  <c r="R14" i="1"/>
  <c r="R13" i="1" s="1"/>
  <c r="Q14" i="1"/>
  <c r="Q13" i="1" s="1"/>
  <c r="O14" i="1"/>
  <c r="O13" i="1" s="1"/>
  <c r="M14" i="1"/>
  <c r="M13" i="1" s="1"/>
  <c r="L14" i="1"/>
  <c r="L13" i="1" s="1"/>
  <c r="K14" i="1"/>
  <c r="J14" i="1"/>
  <c r="J13" i="1" s="1"/>
  <c r="I14" i="1"/>
  <c r="H14" i="1"/>
  <c r="H13" i="1" s="1"/>
  <c r="G14" i="1"/>
  <c r="F14" i="1"/>
  <c r="F13" i="1" s="1"/>
  <c r="C14" i="1"/>
  <c r="C13" i="1" s="1"/>
  <c r="Z13" i="1"/>
  <c r="E14" i="1" l="1"/>
  <c r="E13" i="1" s="1"/>
  <c r="G13" i="1"/>
  <c r="I13" i="1"/>
  <c r="K13" i="1"/>
  <c r="P14" i="1"/>
  <c r="P13" i="1" s="1"/>
</calcChain>
</file>

<file path=xl/sharedStrings.xml><?xml version="1.0" encoding="utf-8"?>
<sst xmlns="http://schemas.openxmlformats.org/spreadsheetml/2006/main" count="88" uniqueCount="42">
  <si>
    <t>План реализации мероприятий по переселению граждан из аварийного жилищного фонда, признанного таковым до 1 января 2017 года, по способам переселения</t>
  </si>
  <si>
    <t>Наименование муниципального образования</t>
  </si>
  <si>
    <t>Всего расселяемая площадь жилых помещений</t>
  </si>
  <si>
    <t xml:space="preserve">Всего стоимость мероприятий по переселению               </t>
  </si>
  <si>
    <t>Мероприятия по переселению, не связанные с приобретением жилых помещений</t>
  </si>
  <si>
    <t>Мероприятия по переселению, связанные с приобретением (строительством) жилых помещений</t>
  </si>
  <si>
    <t>всего</t>
  </si>
  <si>
    <t>в том числе</t>
  </si>
  <si>
    <t>дальнейшее использование приобретенных 
(построенных) жилых помещений</t>
  </si>
  <si>
    <t xml:space="preserve">выплата собственникам жилых помещений возмещения за изымаемые жилые помещения и предоставление субсидий </t>
  </si>
  <si>
    <t>договоры о развитии застроенной территории и комплексном развитии территории</t>
  </si>
  <si>
    <t>переселение в свободный жилищный фонд</t>
  </si>
  <si>
    <t xml:space="preserve">приведение жилых помещений свободного жилищного фонда в состояние, пригодное для постоянного проживания граждан </t>
  </si>
  <si>
    <t>строительство домов</t>
  </si>
  <si>
    <t>приобретение жилых помещений у застройщиков</t>
  </si>
  <si>
    <t>приобретение жилых помещений у лиц, не являющихся застройщиками</t>
  </si>
  <si>
    <t xml:space="preserve">приведение приобретенных жилых помещений в состояние, пригодное для постоянного проживания граждан </t>
  </si>
  <si>
    <t>предоставление по договорам социального найма</t>
  </si>
  <si>
    <t>предоставление по договорам найма жилищного фонда социального использования</t>
  </si>
  <si>
    <t>предоставление по договорам найма жилого помещения маневренного фонда</t>
  </si>
  <si>
    <t>предоставление по договорам мены</t>
  </si>
  <si>
    <t>в строящихся домах</t>
  </si>
  <si>
    <t>в домах, введенных в эксплуатацию</t>
  </si>
  <si>
    <t>расселяемая площадь</t>
  </si>
  <si>
    <t>стоимость возмещения</t>
  </si>
  <si>
    <t>субсидия на приобретение (строительство) жилых помещений</t>
  </si>
  <si>
    <t>субсидия на возмещение части расходов на уплату процентов за пользование займом или кредитом</t>
  </si>
  <si>
    <t xml:space="preserve">субсидия на возмещение расходов по договорам о комплексном и устойчивом развитии территорий </t>
  </si>
  <si>
    <t>стоимость</t>
  </si>
  <si>
    <t>приобретаемая площадь</t>
  </si>
  <si>
    <t>площадь</t>
  </si>
  <si>
    <t>кв. м</t>
  </si>
  <si>
    <t>руб.</t>
  </si>
  <si>
    <t>кв.м</t>
  </si>
  <si>
    <t>Всего по программе переселения, в рамках которой предусмотрено финансирование за счет средств Фонда. в т.ч.:</t>
  </si>
  <si>
    <t>Всего по этапу 2019 года</t>
  </si>
  <si>
    <t xml:space="preserve">Итого по Городской округ город Астрахань </t>
  </si>
  <si>
    <t>Всего по этапу 2020 года</t>
  </si>
  <si>
    <t>Всего по этапу 2021 года</t>
  </si>
  <si>
    <t>Всего по этапу 2022 года</t>
  </si>
  <si>
    <t>№ п/п</t>
  </si>
  <si>
    <t>Приложение 3 к муниципальной программе муниципального образования "Городской округ город Астрахань" "Переселение граждан муниципального образования "Городской округ город Астрахань" из аварийного жилищного фонда в 2019-2025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</si>
</sst>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0"/>
      <color rgb="FF000000"/>
      <name val="Arial Cyr"/>
    </font>
    <font>
      <sz val="12"/>
      <color rgb="FF000000"/>
      <name val="Times New Roman"/>
    </font>
    <font>
      <sz val="16"/>
      <color rgb="FF000000"/>
      <name val="Times New Roman"/>
    </font>
    <font>
      <sz val="18"/>
      <color rgb="FF000000"/>
      <name val="Times New Roman"/>
    </font>
    <font>
      <b/>
      <sz val="18"/>
      <color rgb="FF000000"/>
      <name val="Times New Roman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rgb="FFFFFFFF"/>
      </patternFill>
    </fill>
    <fill>
      <patternFill patternType="none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3" fillId="4" borderId="1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2" borderId="0" xfId="0" applyFont="1" applyFill="1" applyAlignment="1" applyProtection="1">
      <alignment horizontal="center" vertical="top" wrapText="1"/>
      <protection locked="0"/>
    </xf>
    <xf numFmtId="4" fontId="3" fillId="2" borderId="1" xfId="0" applyNumberFormat="1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 applyProtection="1">
      <alignment vertical="top" wrapText="1"/>
      <protection locked="0"/>
    </xf>
    <xf numFmtId="0" fontId="4" fillId="2" borderId="0" xfId="0" applyFont="1" applyFill="1" applyBorder="1" applyAlignment="1" applyProtection="1">
      <alignment horizontal="center" vertical="top" wrapText="1"/>
      <protection locked="0"/>
    </xf>
    <xf numFmtId="0" fontId="2" fillId="2" borderId="0" xfId="0" applyFont="1" applyFill="1" applyBorder="1"/>
    <xf numFmtId="0" fontId="6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top" wrapText="1"/>
    </xf>
    <xf numFmtId="0" fontId="4" fillId="2" borderId="0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textRotation="90" wrapText="1"/>
    </xf>
    <xf numFmtId="0" fontId="3" fillId="3" borderId="6" xfId="0" applyFont="1" applyFill="1" applyBorder="1" applyAlignment="1">
      <alignment horizontal="center" vertical="center" textRotation="90" wrapText="1"/>
    </xf>
    <xf numFmtId="0" fontId="3" fillId="3" borderId="3" xfId="0" applyFont="1" applyFill="1" applyBorder="1" applyAlignment="1">
      <alignment horizontal="center" vertical="center" textRotation="90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textRotation="90" wrapText="1"/>
    </xf>
    <xf numFmtId="0" fontId="3" fillId="2" borderId="6" xfId="0" applyFont="1" applyFill="1" applyBorder="1" applyAlignment="1">
      <alignment horizontal="center" vertical="center" textRotation="90" wrapText="1"/>
    </xf>
    <xf numFmtId="0" fontId="3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2"/>
  <sheetViews>
    <sheetView tabSelected="1" zoomScale="60" zoomScaleNormal="60" workbookViewId="0">
      <selection activeCell="B3" sqref="B3"/>
    </sheetView>
  </sheetViews>
  <sheetFormatPr defaultRowHeight="15.75" x14ac:dyDescent="0.25"/>
  <cols>
    <col min="1" max="1" width="8.5703125" style="2" customWidth="1"/>
    <col min="2" max="2" width="36.140625" style="2" customWidth="1"/>
    <col min="3" max="3" width="16.140625" style="2" customWidth="1"/>
    <col min="4" max="4" width="22.5703125" style="2" customWidth="1"/>
    <col min="5" max="5" width="14.7109375" style="2" customWidth="1"/>
    <col min="6" max="6" width="14.140625" style="2" customWidth="1"/>
    <col min="7" max="7" width="22.5703125" style="2" customWidth="1"/>
    <col min="8" max="8" width="15.140625" style="2" customWidth="1"/>
    <col min="9" max="9" width="16.85546875" style="2" customWidth="1"/>
    <col min="10" max="10" width="9.5703125" style="2" customWidth="1"/>
    <col min="11" max="11" width="16.140625" style="2" customWidth="1"/>
    <col min="12" max="12" width="14.7109375" style="2" customWidth="1"/>
    <col min="13" max="13" width="28.85546875" style="2" customWidth="1"/>
    <col min="14" max="14" width="13.85546875" style="2" customWidth="1"/>
    <col min="15" max="15" width="16.140625" style="2" customWidth="1"/>
    <col min="16" max="16" width="22.5703125" style="2" customWidth="1"/>
    <col min="17" max="17" width="18.85546875" style="2" customWidth="1"/>
    <col min="18" max="18" width="22.5703125" style="2" customWidth="1"/>
    <col min="19" max="19" width="13.28515625" style="2" customWidth="1"/>
    <col min="20" max="20" width="12.28515625" style="2" customWidth="1"/>
    <col min="21" max="21" width="17.7109375" style="2" customWidth="1"/>
    <col min="22" max="22" width="19.42578125" style="2" customWidth="1"/>
    <col min="23" max="23" width="15.7109375" style="2" customWidth="1"/>
    <col min="24" max="24" width="19.28515625" style="2" customWidth="1"/>
    <col min="25" max="25" width="24.85546875" style="2" customWidth="1"/>
    <col min="26" max="26" width="16.7109375" style="2" customWidth="1"/>
    <col min="27" max="27" width="17.85546875" style="2" customWidth="1"/>
    <col min="28" max="28" width="17.5703125" style="2" customWidth="1"/>
    <col min="29" max="29" width="10.5703125" style="2" customWidth="1"/>
    <col min="30" max="30" width="9.140625" style="1" customWidth="1"/>
  </cols>
  <sheetData>
    <row r="1" spans="1:29" ht="27" customHeight="1" x14ac:dyDescent="0.25">
      <c r="V1" s="52" t="s">
        <v>41</v>
      </c>
      <c r="W1" s="52"/>
      <c r="X1" s="52"/>
      <c r="Y1" s="52"/>
      <c r="Z1" s="52"/>
      <c r="AA1" s="52"/>
      <c r="AB1" s="52"/>
      <c r="AC1" s="52"/>
    </row>
    <row r="2" spans="1:29" ht="20.25" customHeight="1" x14ac:dyDescent="0.25">
      <c r="U2" s="27"/>
      <c r="V2" s="52"/>
      <c r="W2" s="52"/>
      <c r="X2" s="52"/>
      <c r="Y2" s="52"/>
      <c r="Z2" s="52"/>
      <c r="AA2" s="52"/>
      <c r="AB2" s="52"/>
      <c r="AC2" s="52"/>
    </row>
    <row r="3" spans="1:29" ht="18.75" customHeight="1" x14ac:dyDescent="0.25">
      <c r="V3" s="52"/>
      <c r="W3" s="52"/>
      <c r="X3" s="52"/>
      <c r="Y3" s="52"/>
      <c r="Z3" s="52"/>
      <c r="AA3" s="52"/>
      <c r="AB3" s="52"/>
      <c r="AC3" s="52"/>
    </row>
    <row r="4" spans="1:29" ht="51.75" customHeight="1" x14ac:dyDescent="0.25">
      <c r="A4" s="59" t="s">
        <v>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</row>
    <row r="5" spans="1:29" ht="29.25" customHeight="1" x14ac:dyDescent="0.25">
      <c r="A5" s="47" t="s">
        <v>40</v>
      </c>
      <c r="B5" s="47" t="s">
        <v>1</v>
      </c>
      <c r="C5" s="49" t="s">
        <v>2</v>
      </c>
      <c r="D5" s="30" t="s">
        <v>3</v>
      </c>
      <c r="E5" s="33" t="s">
        <v>4</v>
      </c>
      <c r="F5" s="51"/>
      <c r="G5" s="51"/>
      <c r="H5" s="51"/>
      <c r="I5" s="51"/>
      <c r="J5" s="51"/>
      <c r="K5" s="51"/>
      <c r="L5" s="51"/>
      <c r="M5" s="34"/>
      <c r="N5" s="53" t="s">
        <v>5</v>
      </c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5"/>
    </row>
    <row r="6" spans="1:29" ht="42.75" customHeight="1" x14ac:dyDescent="0.25">
      <c r="A6" s="48"/>
      <c r="B6" s="48"/>
      <c r="C6" s="50"/>
      <c r="D6" s="31"/>
      <c r="E6" s="47" t="s">
        <v>6</v>
      </c>
      <c r="F6" s="56" t="s">
        <v>7</v>
      </c>
      <c r="G6" s="56"/>
      <c r="H6" s="56"/>
      <c r="I6" s="56"/>
      <c r="J6" s="56"/>
      <c r="K6" s="56"/>
      <c r="L6" s="56"/>
      <c r="M6" s="56"/>
      <c r="N6" s="33" t="s">
        <v>6</v>
      </c>
      <c r="O6" s="51"/>
      <c r="P6" s="34"/>
      <c r="Q6" s="37" t="s">
        <v>7</v>
      </c>
      <c r="R6" s="38"/>
      <c r="S6" s="38"/>
      <c r="T6" s="38"/>
      <c r="U6" s="38"/>
      <c r="V6" s="38"/>
      <c r="W6" s="38"/>
      <c r="X6" s="38"/>
      <c r="Y6" s="38"/>
      <c r="Z6" s="39" t="s">
        <v>8</v>
      </c>
      <c r="AA6" s="39"/>
      <c r="AB6" s="39"/>
      <c r="AC6" s="39"/>
    </row>
    <row r="7" spans="1:29" ht="39.75" customHeight="1" x14ac:dyDescent="0.25">
      <c r="A7" s="48"/>
      <c r="B7" s="48"/>
      <c r="C7" s="50"/>
      <c r="D7" s="31"/>
      <c r="E7" s="48"/>
      <c r="F7" s="33" t="s">
        <v>9</v>
      </c>
      <c r="G7" s="51"/>
      <c r="H7" s="51"/>
      <c r="I7" s="34"/>
      <c r="J7" s="33" t="s">
        <v>10</v>
      </c>
      <c r="K7" s="34"/>
      <c r="L7" s="47" t="s">
        <v>11</v>
      </c>
      <c r="M7" s="43" t="s">
        <v>12</v>
      </c>
      <c r="N7" s="40"/>
      <c r="O7" s="57"/>
      <c r="P7" s="41"/>
      <c r="Q7" s="33" t="s">
        <v>13</v>
      </c>
      <c r="R7" s="34"/>
      <c r="S7" s="42" t="s">
        <v>14</v>
      </c>
      <c r="T7" s="42"/>
      <c r="U7" s="42"/>
      <c r="V7" s="42"/>
      <c r="W7" s="40" t="s">
        <v>15</v>
      </c>
      <c r="X7" s="41"/>
      <c r="Y7" s="43" t="s">
        <v>16</v>
      </c>
      <c r="Z7" s="30" t="s">
        <v>17</v>
      </c>
      <c r="AA7" s="30" t="s">
        <v>18</v>
      </c>
      <c r="AB7" s="30" t="s">
        <v>19</v>
      </c>
      <c r="AC7" s="30" t="s">
        <v>20</v>
      </c>
    </row>
    <row r="8" spans="1:29" ht="34.5" customHeight="1" x14ac:dyDescent="0.25">
      <c r="A8" s="48"/>
      <c r="B8" s="48"/>
      <c r="C8" s="50"/>
      <c r="D8" s="31"/>
      <c r="E8" s="48"/>
      <c r="F8" s="40"/>
      <c r="G8" s="57"/>
      <c r="H8" s="57"/>
      <c r="I8" s="41"/>
      <c r="J8" s="40"/>
      <c r="K8" s="41"/>
      <c r="L8" s="48"/>
      <c r="M8" s="44"/>
      <c r="N8" s="40"/>
      <c r="O8" s="57"/>
      <c r="P8" s="41"/>
      <c r="Q8" s="40"/>
      <c r="R8" s="41"/>
      <c r="S8" s="33" t="s">
        <v>21</v>
      </c>
      <c r="T8" s="34"/>
      <c r="U8" s="33" t="s">
        <v>22</v>
      </c>
      <c r="V8" s="34"/>
      <c r="W8" s="40"/>
      <c r="X8" s="41"/>
      <c r="Y8" s="44"/>
      <c r="Z8" s="31"/>
      <c r="AA8" s="31"/>
      <c r="AB8" s="31"/>
      <c r="AC8" s="31"/>
    </row>
    <row r="9" spans="1:29" ht="108.75" customHeight="1" x14ac:dyDescent="0.25">
      <c r="A9" s="48"/>
      <c r="B9" s="48"/>
      <c r="C9" s="50"/>
      <c r="D9" s="31"/>
      <c r="E9" s="42"/>
      <c r="F9" s="35"/>
      <c r="G9" s="58"/>
      <c r="H9" s="58"/>
      <c r="I9" s="36"/>
      <c r="J9" s="35"/>
      <c r="K9" s="36"/>
      <c r="L9" s="42"/>
      <c r="M9" s="45"/>
      <c r="N9" s="35"/>
      <c r="O9" s="58"/>
      <c r="P9" s="36"/>
      <c r="Q9" s="35"/>
      <c r="R9" s="36"/>
      <c r="S9" s="35"/>
      <c r="T9" s="36"/>
      <c r="U9" s="35"/>
      <c r="V9" s="36"/>
      <c r="W9" s="35"/>
      <c r="X9" s="36"/>
      <c r="Y9" s="45"/>
      <c r="Z9" s="32"/>
      <c r="AA9" s="32"/>
      <c r="AB9" s="32"/>
      <c r="AC9" s="32"/>
    </row>
    <row r="10" spans="1:29" ht="210.75" customHeight="1" x14ac:dyDescent="0.25">
      <c r="A10" s="48"/>
      <c r="B10" s="48"/>
      <c r="C10" s="50"/>
      <c r="D10" s="32"/>
      <c r="E10" s="8" t="s">
        <v>23</v>
      </c>
      <c r="F10" s="8" t="s">
        <v>23</v>
      </c>
      <c r="G10" s="8" t="s">
        <v>24</v>
      </c>
      <c r="H10" s="9" t="s">
        <v>25</v>
      </c>
      <c r="I10" s="9" t="s">
        <v>26</v>
      </c>
      <c r="J10" s="8" t="s">
        <v>23</v>
      </c>
      <c r="K10" s="9" t="s">
        <v>27</v>
      </c>
      <c r="L10" s="8" t="s">
        <v>23</v>
      </c>
      <c r="M10" s="10" t="s">
        <v>28</v>
      </c>
      <c r="N10" s="8" t="s">
        <v>23</v>
      </c>
      <c r="O10" s="8" t="s">
        <v>29</v>
      </c>
      <c r="P10" s="8" t="s">
        <v>28</v>
      </c>
      <c r="Q10" s="8" t="s">
        <v>29</v>
      </c>
      <c r="R10" s="8" t="s">
        <v>28</v>
      </c>
      <c r="S10" s="8" t="s">
        <v>29</v>
      </c>
      <c r="T10" s="8" t="s">
        <v>28</v>
      </c>
      <c r="U10" s="8" t="s">
        <v>29</v>
      </c>
      <c r="V10" s="8" t="s">
        <v>28</v>
      </c>
      <c r="W10" s="8" t="s">
        <v>29</v>
      </c>
      <c r="X10" s="8" t="s">
        <v>28</v>
      </c>
      <c r="Y10" s="10" t="s">
        <v>28</v>
      </c>
      <c r="Z10" s="9" t="s">
        <v>30</v>
      </c>
      <c r="AA10" s="9" t="s">
        <v>30</v>
      </c>
      <c r="AB10" s="9" t="s">
        <v>30</v>
      </c>
      <c r="AC10" s="9" t="s">
        <v>30</v>
      </c>
    </row>
    <row r="11" spans="1:29" ht="20.25" customHeight="1" x14ac:dyDescent="0.25">
      <c r="A11" s="42"/>
      <c r="B11" s="42"/>
      <c r="C11" s="11" t="s">
        <v>31</v>
      </c>
      <c r="D11" s="12" t="s">
        <v>32</v>
      </c>
      <c r="E11" s="7" t="s">
        <v>31</v>
      </c>
      <c r="F11" s="7" t="s">
        <v>31</v>
      </c>
      <c r="G11" s="7" t="s">
        <v>32</v>
      </c>
      <c r="H11" s="12" t="s">
        <v>32</v>
      </c>
      <c r="I11" s="12" t="s">
        <v>32</v>
      </c>
      <c r="J11" s="7" t="s">
        <v>33</v>
      </c>
      <c r="K11" s="12" t="s">
        <v>32</v>
      </c>
      <c r="L11" s="11" t="s">
        <v>33</v>
      </c>
      <c r="M11" s="13" t="s">
        <v>32</v>
      </c>
      <c r="N11" s="11" t="s">
        <v>33</v>
      </c>
      <c r="O11" s="11" t="s">
        <v>33</v>
      </c>
      <c r="P11" s="7" t="s">
        <v>32</v>
      </c>
      <c r="Q11" s="4" t="s">
        <v>31</v>
      </c>
      <c r="R11" s="4" t="s">
        <v>32</v>
      </c>
      <c r="S11" s="4" t="s">
        <v>31</v>
      </c>
      <c r="T11" s="4" t="s">
        <v>32</v>
      </c>
      <c r="U11" s="11" t="s">
        <v>31</v>
      </c>
      <c r="V11" s="11" t="s">
        <v>32</v>
      </c>
      <c r="W11" s="11" t="s">
        <v>31</v>
      </c>
      <c r="X11" s="11" t="s">
        <v>32</v>
      </c>
      <c r="Y11" s="13" t="s">
        <v>32</v>
      </c>
      <c r="Z11" s="5" t="s">
        <v>31</v>
      </c>
      <c r="AA11" s="5" t="s">
        <v>31</v>
      </c>
      <c r="AB11" s="5" t="s">
        <v>31</v>
      </c>
      <c r="AC11" s="5" t="s">
        <v>31</v>
      </c>
    </row>
    <row r="12" spans="1:29" ht="20.25" customHeight="1" x14ac:dyDescent="0.25">
      <c r="A12" s="11">
        <v>1</v>
      </c>
      <c r="B12" s="4">
        <v>2</v>
      </c>
      <c r="C12" s="4">
        <v>3</v>
      </c>
      <c r="D12" s="14">
        <v>4</v>
      </c>
      <c r="E12" s="4">
        <v>5</v>
      </c>
      <c r="F12" s="4">
        <v>6</v>
      </c>
      <c r="G12" s="4">
        <v>7</v>
      </c>
      <c r="H12" s="14">
        <v>8</v>
      </c>
      <c r="I12" s="14">
        <v>9</v>
      </c>
      <c r="J12" s="4">
        <v>10</v>
      </c>
      <c r="K12" s="14">
        <v>11</v>
      </c>
      <c r="L12" s="4">
        <v>12</v>
      </c>
      <c r="M12" s="6">
        <v>13</v>
      </c>
      <c r="N12" s="4">
        <v>14</v>
      </c>
      <c r="O12" s="4">
        <v>15</v>
      </c>
      <c r="P12" s="4">
        <v>16</v>
      </c>
      <c r="Q12" s="4">
        <v>17</v>
      </c>
      <c r="R12" s="4">
        <v>18</v>
      </c>
      <c r="S12" s="4">
        <v>19</v>
      </c>
      <c r="T12" s="4">
        <v>20</v>
      </c>
      <c r="U12" s="4">
        <v>21</v>
      </c>
      <c r="V12" s="4">
        <v>22</v>
      </c>
      <c r="W12" s="4">
        <v>23</v>
      </c>
      <c r="X12" s="4">
        <v>24</v>
      </c>
      <c r="Y12" s="13">
        <v>25</v>
      </c>
      <c r="Z12" s="14">
        <v>26</v>
      </c>
      <c r="AA12" s="14">
        <v>27</v>
      </c>
      <c r="AB12" s="14">
        <v>28</v>
      </c>
      <c r="AC12" s="14">
        <v>29</v>
      </c>
    </row>
    <row r="13" spans="1:29" ht="114.75" customHeight="1" x14ac:dyDescent="0.25">
      <c r="A13" s="11"/>
      <c r="B13" s="15" t="s">
        <v>34</v>
      </c>
      <c r="C13" s="20">
        <f t="shared" ref="C13:AC13" si="0">SUM(C14,C16,C18,C20)</f>
        <v>19364.099999999999</v>
      </c>
      <c r="D13" s="20">
        <f t="shared" si="0"/>
        <v>892910811.37</v>
      </c>
      <c r="E13" s="20">
        <f t="shared" si="0"/>
        <v>12140.400000000001</v>
      </c>
      <c r="F13" s="20">
        <f t="shared" si="0"/>
        <v>12140.400000000001</v>
      </c>
      <c r="G13" s="20">
        <f t="shared" si="0"/>
        <v>537583184.98000002</v>
      </c>
      <c r="H13" s="21">
        <f t="shared" si="0"/>
        <v>0</v>
      </c>
      <c r="I13" s="21">
        <f t="shared" si="0"/>
        <v>0</v>
      </c>
      <c r="J13" s="20">
        <f t="shared" si="0"/>
        <v>0</v>
      </c>
      <c r="K13" s="21">
        <f t="shared" si="0"/>
        <v>0</v>
      </c>
      <c r="L13" s="20">
        <f t="shared" si="0"/>
        <v>0</v>
      </c>
      <c r="M13" s="20">
        <f t="shared" si="0"/>
        <v>0</v>
      </c>
      <c r="N13" s="22">
        <f t="shared" si="0"/>
        <v>7223.7</v>
      </c>
      <c r="O13" s="22">
        <f t="shared" si="0"/>
        <v>7223.7</v>
      </c>
      <c r="P13" s="22">
        <f t="shared" si="0"/>
        <v>355327626.38999999</v>
      </c>
      <c r="Q13" s="22">
        <f t="shared" si="0"/>
        <v>4548.7000000000007</v>
      </c>
      <c r="R13" s="20">
        <f t="shared" si="0"/>
        <v>174610149.14000002</v>
      </c>
      <c r="S13" s="20">
        <f t="shared" si="0"/>
        <v>0</v>
      </c>
      <c r="T13" s="20">
        <f t="shared" si="0"/>
        <v>0</v>
      </c>
      <c r="U13" s="20">
        <f t="shared" si="0"/>
        <v>1508.1000000000001</v>
      </c>
      <c r="V13" s="22">
        <f t="shared" si="0"/>
        <v>108984026.25</v>
      </c>
      <c r="W13" s="22">
        <f t="shared" si="0"/>
        <v>1166.9000000000001</v>
      </c>
      <c r="X13" s="22">
        <f t="shared" si="0"/>
        <v>71733451</v>
      </c>
      <c r="Y13" s="22">
        <f t="shared" si="0"/>
        <v>0</v>
      </c>
      <c r="Z13" s="21">
        <f t="shared" si="0"/>
        <v>7223.7</v>
      </c>
      <c r="AA13" s="21">
        <f t="shared" si="0"/>
        <v>0</v>
      </c>
      <c r="AB13" s="23">
        <f t="shared" si="0"/>
        <v>0</v>
      </c>
      <c r="AC13" s="23">
        <f t="shared" si="0"/>
        <v>0</v>
      </c>
    </row>
    <row r="14" spans="1:29" ht="24.75" customHeight="1" x14ac:dyDescent="0.25">
      <c r="A14" s="16"/>
      <c r="B14" s="15" t="s">
        <v>35</v>
      </c>
      <c r="C14" s="20">
        <f t="shared" ref="C14:AC14" si="1">SUM(C15)</f>
        <v>1947.2</v>
      </c>
      <c r="D14" s="20">
        <f t="shared" si="1"/>
        <v>73441381.75</v>
      </c>
      <c r="E14" s="20">
        <f t="shared" si="1"/>
        <v>1947.2</v>
      </c>
      <c r="F14" s="20">
        <f t="shared" si="1"/>
        <v>1947.2</v>
      </c>
      <c r="G14" s="20">
        <f t="shared" si="1"/>
        <v>73441381.75</v>
      </c>
      <c r="H14" s="21">
        <f t="shared" si="1"/>
        <v>0</v>
      </c>
      <c r="I14" s="21">
        <f t="shared" si="1"/>
        <v>0</v>
      </c>
      <c r="J14" s="20">
        <f t="shared" si="1"/>
        <v>0</v>
      </c>
      <c r="K14" s="21">
        <f t="shared" si="1"/>
        <v>0</v>
      </c>
      <c r="L14" s="20">
        <f t="shared" si="1"/>
        <v>0</v>
      </c>
      <c r="M14" s="20">
        <f t="shared" si="1"/>
        <v>0</v>
      </c>
      <c r="N14" s="22">
        <f t="shared" si="1"/>
        <v>0</v>
      </c>
      <c r="O14" s="22">
        <f t="shared" si="1"/>
        <v>0</v>
      </c>
      <c r="P14" s="22">
        <f t="shared" si="1"/>
        <v>0</v>
      </c>
      <c r="Q14" s="22">
        <f t="shared" si="1"/>
        <v>0</v>
      </c>
      <c r="R14" s="20">
        <f t="shared" si="1"/>
        <v>0</v>
      </c>
      <c r="S14" s="20">
        <f t="shared" si="1"/>
        <v>0</v>
      </c>
      <c r="T14" s="20">
        <f t="shared" si="1"/>
        <v>0</v>
      </c>
      <c r="U14" s="20">
        <f t="shared" si="1"/>
        <v>0</v>
      </c>
      <c r="V14" s="22">
        <f t="shared" si="1"/>
        <v>0</v>
      </c>
      <c r="W14" s="22">
        <f t="shared" si="1"/>
        <v>0</v>
      </c>
      <c r="X14" s="22">
        <f t="shared" si="1"/>
        <v>0</v>
      </c>
      <c r="Y14" s="22">
        <f t="shared" si="1"/>
        <v>0</v>
      </c>
      <c r="Z14" s="21">
        <f t="shared" si="1"/>
        <v>0</v>
      </c>
      <c r="AA14" s="21">
        <f t="shared" si="1"/>
        <v>0</v>
      </c>
      <c r="AB14" s="23">
        <f t="shared" si="1"/>
        <v>0</v>
      </c>
      <c r="AC14" s="23">
        <f t="shared" si="1"/>
        <v>0</v>
      </c>
    </row>
    <row r="15" spans="1:29" ht="40.5" x14ac:dyDescent="0.25">
      <c r="A15" s="11">
        <v>1</v>
      </c>
      <c r="B15" s="15" t="s">
        <v>36</v>
      </c>
      <c r="C15" s="20">
        <v>1947.2</v>
      </c>
      <c r="D15" s="20">
        <f>G15+H15+I15+K15+M15+P15</f>
        <v>73441381.75</v>
      </c>
      <c r="E15" s="20">
        <f>F15+J15+L15</f>
        <v>1947.2</v>
      </c>
      <c r="F15" s="20">
        <v>1947.2</v>
      </c>
      <c r="G15" s="20">
        <v>73441381.75</v>
      </c>
      <c r="H15" s="21">
        <v>0</v>
      </c>
      <c r="I15" s="21">
        <v>0</v>
      </c>
      <c r="J15" s="20">
        <v>0</v>
      </c>
      <c r="K15" s="21">
        <v>0</v>
      </c>
      <c r="L15" s="20">
        <v>0</v>
      </c>
      <c r="M15" s="20">
        <v>0</v>
      </c>
      <c r="N15" s="20">
        <f>C15-E15</f>
        <v>0</v>
      </c>
      <c r="O15" s="20">
        <f>Q15+S15+U15+W15</f>
        <v>0</v>
      </c>
      <c r="P15" s="20">
        <f>R15+T15+V15+X15+Y15</f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20">
        <v>0</v>
      </c>
      <c r="X15" s="20">
        <v>0</v>
      </c>
      <c r="Y15" s="20">
        <v>0</v>
      </c>
      <c r="Z15" s="21">
        <v>0</v>
      </c>
      <c r="AA15" s="21">
        <v>0</v>
      </c>
      <c r="AB15" s="21">
        <v>0</v>
      </c>
      <c r="AC15" s="21">
        <v>0</v>
      </c>
    </row>
    <row r="16" spans="1:29" ht="24.75" customHeight="1" x14ac:dyDescent="0.25">
      <c r="A16" s="16"/>
      <c r="B16" s="15" t="s">
        <v>37</v>
      </c>
      <c r="C16" s="20">
        <f t="shared" ref="C16:AC16" si="2">SUM(C17)</f>
        <v>8704.7000000000007</v>
      </c>
      <c r="D16" s="20">
        <f t="shared" si="2"/>
        <v>374187332.19999999</v>
      </c>
      <c r="E16" s="20">
        <f t="shared" si="2"/>
        <v>8704.7000000000007</v>
      </c>
      <c r="F16" s="20">
        <f t="shared" si="2"/>
        <v>8704.7000000000007</v>
      </c>
      <c r="G16" s="20">
        <f t="shared" si="2"/>
        <v>374187332.19999999</v>
      </c>
      <c r="H16" s="21">
        <f t="shared" si="2"/>
        <v>0</v>
      </c>
      <c r="I16" s="21">
        <f t="shared" si="2"/>
        <v>0</v>
      </c>
      <c r="J16" s="20">
        <f t="shared" si="2"/>
        <v>0</v>
      </c>
      <c r="K16" s="21">
        <f t="shared" si="2"/>
        <v>0</v>
      </c>
      <c r="L16" s="20">
        <f t="shared" si="2"/>
        <v>0</v>
      </c>
      <c r="M16" s="20">
        <f t="shared" si="2"/>
        <v>0</v>
      </c>
      <c r="N16" s="22">
        <f t="shared" si="2"/>
        <v>0</v>
      </c>
      <c r="O16" s="22">
        <f t="shared" si="2"/>
        <v>0</v>
      </c>
      <c r="P16" s="22">
        <f t="shared" si="2"/>
        <v>0</v>
      </c>
      <c r="Q16" s="22">
        <f t="shared" si="2"/>
        <v>0</v>
      </c>
      <c r="R16" s="20">
        <f t="shared" si="2"/>
        <v>0</v>
      </c>
      <c r="S16" s="20">
        <f t="shared" si="2"/>
        <v>0</v>
      </c>
      <c r="T16" s="20">
        <f t="shared" si="2"/>
        <v>0</v>
      </c>
      <c r="U16" s="20">
        <f t="shared" si="2"/>
        <v>0</v>
      </c>
      <c r="V16" s="22">
        <f t="shared" si="2"/>
        <v>0</v>
      </c>
      <c r="W16" s="22">
        <f t="shared" si="2"/>
        <v>0</v>
      </c>
      <c r="X16" s="22">
        <f t="shared" si="2"/>
        <v>0</v>
      </c>
      <c r="Y16" s="22">
        <f t="shared" si="2"/>
        <v>0</v>
      </c>
      <c r="Z16" s="21">
        <f t="shared" si="2"/>
        <v>0</v>
      </c>
      <c r="AA16" s="21">
        <f t="shared" si="2"/>
        <v>0</v>
      </c>
      <c r="AB16" s="23">
        <f t="shared" si="2"/>
        <v>0</v>
      </c>
      <c r="AC16" s="23">
        <f t="shared" si="2"/>
        <v>0</v>
      </c>
    </row>
    <row r="17" spans="1:29" ht="40.5" x14ac:dyDescent="0.25">
      <c r="A17" s="11">
        <v>2</v>
      </c>
      <c r="B17" s="15" t="s">
        <v>36</v>
      </c>
      <c r="C17" s="20">
        <v>8704.7000000000007</v>
      </c>
      <c r="D17" s="20">
        <f>G17+H17+I17+K17+M17+P17</f>
        <v>374187332.19999999</v>
      </c>
      <c r="E17" s="20">
        <f>F17+J17+L17</f>
        <v>8704.7000000000007</v>
      </c>
      <c r="F17" s="20">
        <v>8704.7000000000007</v>
      </c>
      <c r="G17" s="20">
        <v>374187332.19999999</v>
      </c>
      <c r="H17" s="21">
        <v>0</v>
      </c>
      <c r="I17" s="21">
        <v>0</v>
      </c>
      <c r="J17" s="20">
        <v>0</v>
      </c>
      <c r="K17" s="21">
        <v>0</v>
      </c>
      <c r="L17" s="20">
        <v>0</v>
      </c>
      <c r="M17" s="20">
        <v>0</v>
      </c>
      <c r="N17" s="20">
        <f>C17-E17</f>
        <v>0</v>
      </c>
      <c r="O17" s="20">
        <f>Q17+S17+U17+W17</f>
        <v>0</v>
      </c>
      <c r="P17" s="20">
        <f>R17+T17+V17+X17+Y17</f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20">
        <v>0</v>
      </c>
      <c r="X17" s="20">
        <v>0</v>
      </c>
      <c r="Y17" s="20">
        <v>0</v>
      </c>
      <c r="Z17" s="21">
        <v>0</v>
      </c>
      <c r="AA17" s="21">
        <v>0</v>
      </c>
      <c r="AB17" s="21">
        <v>0</v>
      </c>
      <c r="AC17" s="21">
        <v>0</v>
      </c>
    </row>
    <row r="18" spans="1:29" ht="24.75" customHeight="1" x14ac:dyDescent="0.25">
      <c r="A18" s="16"/>
      <c r="B18" s="15" t="s">
        <v>38</v>
      </c>
      <c r="C18" s="20">
        <f t="shared" ref="C18:AC18" si="3">SUM(C19)</f>
        <v>2560.8000000000002</v>
      </c>
      <c r="D18" s="20">
        <f t="shared" si="3"/>
        <v>131877478.44</v>
      </c>
      <c r="E18" s="20">
        <f t="shared" si="3"/>
        <v>0</v>
      </c>
      <c r="F18" s="20">
        <f t="shared" si="3"/>
        <v>0</v>
      </c>
      <c r="G18" s="20">
        <f t="shared" si="3"/>
        <v>0</v>
      </c>
      <c r="H18" s="21">
        <f t="shared" si="3"/>
        <v>0</v>
      </c>
      <c r="I18" s="21">
        <f t="shared" si="3"/>
        <v>0</v>
      </c>
      <c r="J18" s="20">
        <f t="shared" si="3"/>
        <v>0</v>
      </c>
      <c r="K18" s="21">
        <f t="shared" si="3"/>
        <v>0</v>
      </c>
      <c r="L18" s="20">
        <f t="shared" si="3"/>
        <v>0</v>
      </c>
      <c r="M18" s="20">
        <f t="shared" si="3"/>
        <v>0</v>
      </c>
      <c r="N18" s="22">
        <f t="shared" si="3"/>
        <v>2560.8000000000002</v>
      </c>
      <c r="O18" s="22">
        <f t="shared" si="3"/>
        <v>2560.8000000000002</v>
      </c>
      <c r="P18" s="22">
        <f t="shared" si="3"/>
        <v>131877478.44</v>
      </c>
      <c r="Q18" s="22">
        <f t="shared" si="3"/>
        <v>1289.4000000000001</v>
      </c>
      <c r="R18" s="20">
        <f t="shared" si="3"/>
        <v>46569750.240000002</v>
      </c>
      <c r="S18" s="20">
        <f t="shared" si="3"/>
        <v>0</v>
      </c>
      <c r="T18" s="20">
        <f t="shared" si="3"/>
        <v>0</v>
      </c>
      <c r="U18" s="20">
        <f t="shared" si="3"/>
        <v>1271.4000000000001</v>
      </c>
      <c r="V18" s="22">
        <f t="shared" si="3"/>
        <v>85307728.200000003</v>
      </c>
      <c r="W18" s="22">
        <f t="shared" si="3"/>
        <v>0</v>
      </c>
      <c r="X18" s="22">
        <f t="shared" si="3"/>
        <v>0</v>
      </c>
      <c r="Y18" s="22">
        <f t="shared" si="3"/>
        <v>0</v>
      </c>
      <c r="Z18" s="21">
        <f t="shared" si="3"/>
        <v>2560.8000000000002</v>
      </c>
      <c r="AA18" s="21">
        <f t="shared" si="3"/>
        <v>0</v>
      </c>
      <c r="AB18" s="23">
        <f t="shared" si="3"/>
        <v>0</v>
      </c>
      <c r="AC18" s="23">
        <f t="shared" si="3"/>
        <v>0</v>
      </c>
    </row>
    <row r="19" spans="1:29" ht="40.5" x14ac:dyDescent="0.25">
      <c r="A19" s="11">
        <v>3</v>
      </c>
      <c r="B19" s="15" t="s">
        <v>36</v>
      </c>
      <c r="C19" s="20">
        <v>2560.8000000000002</v>
      </c>
      <c r="D19" s="20">
        <f>G19+H19+I19+K19+M19+P19</f>
        <v>131877478.44</v>
      </c>
      <c r="E19" s="20">
        <f>F19+J19+L19</f>
        <v>0</v>
      </c>
      <c r="F19" s="20">
        <v>0</v>
      </c>
      <c r="G19" s="20">
        <v>0</v>
      </c>
      <c r="H19" s="21">
        <v>0</v>
      </c>
      <c r="I19" s="21">
        <v>0</v>
      </c>
      <c r="J19" s="20">
        <v>0</v>
      </c>
      <c r="K19" s="21">
        <v>0</v>
      </c>
      <c r="L19" s="20">
        <v>0</v>
      </c>
      <c r="M19" s="20">
        <v>0</v>
      </c>
      <c r="N19" s="20">
        <f>C19-E19</f>
        <v>2560.8000000000002</v>
      </c>
      <c r="O19" s="20">
        <f>Q19+S19+U19+W19</f>
        <v>2560.8000000000002</v>
      </c>
      <c r="P19" s="20">
        <f>R19+T19+V19+X19+Y19</f>
        <v>131877478.44</v>
      </c>
      <c r="Q19" s="20">
        <v>1289.4000000000001</v>
      </c>
      <c r="R19" s="20">
        <v>46569750.240000002</v>
      </c>
      <c r="S19" s="20">
        <v>0</v>
      </c>
      <c r="T19" s="20">
        <v>0</v>
      </c>
      <c r="U19" s="20">
        <v>1271.4000000000001</v>
      </c>
      <c r="V19" s="20">
        <v>85307728.200000003</v>
      </c>
      <c r="W19" s="20">
        <v>0</v>
      </c>
      <c r="X19" s="20">
        <v>0</v>
      </c>
      <c r="Y19" s="20">
        <v>0</v>
      </c>
      <c r="Z19" s="21">
        <v>2560.8000000000002</v>
      </c>
      <c r="AA19" s="21">
        <v>0</v>
      </c>
      <c r="AB19" s="21">
        <v>0</v>
      </c>
      <c r="AC19" s="21">
        <v>0</v>
      </c>
    </row>
    <row r="20" spans="1:29" ht="24.75" customHeight="1" x14ac:dyDescent="0.25">
      <c r="A20" s="16"/>
      <c r="B20" s="15" t="s">
        <v>39</v>
      </c>
      <c r="C20" s="20">
        <f t="shared" ref="C20:AC20" si="4">SUM(C21)</f>
        <v>6151.4</v>
      </c>
      <c r="D20" s="20">
        <f t="shared" si="4"/>
        <v>313404618.98000002</v>
      </c>
      <c r="E20" s="20">
        <f t="shared" si="4"/>
        <v>1488.5</v>
      </c>
      <c r="F20" s="20">
        <f t="shared" si="4"/>
        <v>1488.5</v>
      </c>
      <c r="G20" s="20">
        <f t="shared" si="4"/>
        <v>89954471.030000001</v>
      </c>
      <c r="H20" s="21">
        <f t="shared" si="4"/>
        <v>0</v>
      </c>
      <c r="I20" s="21">
        <f t="shared" si="4"/>
        <v>0</v>
      </c>
      <c r="J20" s="20">
        <f t="shared" si="4"/>
        <v>0</v>
      </c>
      <c r="K20" s="21">
        <f t="shared" si="4"/>
        <v>0</v>
      </c>
      <c r="L20" s="20">
        <f t="shared" si="4"/>
        <v>0</v>
      </c>
      <c r="M20" s="20">
        <f t="shared" si="4"/>
        <v>0</v>
      </c>
      <c r="N20" s="22">
        <f t="shared" si="4"/>
        <v>4662.8999999999996</v>
      </c>
      <c r="O20" s="22">
        <f t="shared" si="4"/>
        <v>4662.8999999999996</v>
      </c>
      <c r="P20" s="22">
        <f t="shared" si="4"/>
        <v>223450147.95000002</v>
      </c>
      <c r="Q20" s="22">
        <f t="shared" si="4"/>
        <v>3259.3</v>
      </c>
      <c r="R20" s="20">
        <f t="shared" si="4"/>
        <v>128040398.90000001</v>
      </c>
      <c r="S20" s="20">
        <f t="shared" si="4"/>
        <v>0</v>
      </c>
      <c r="T20" s="20">
        <f t="shared" si="4"/>
        <v>0</v>
      </c>
      <c r="U20" s="20">
        <f t="shared" si="4"/>
        <v>236.7</v>
      </c>
      <c r="V20" s="22">
        <f t="shared" si="4"/>
        <v>23676298.050000001</v>
      </c>
      <c r="W20" s="22">
        <f t="shared" si="4"/>
        <v>1166.9000000000001</v>
      </c>
      <c r="X20" s="22">
        <f t="shared" si="4"/>
        <v>71733451</v>
      </c>
      <c r="Y20" s="22">
        <f t="shared" si="4"/>
        <v>0</v>
      </c>
      <c r="Z20" s="21">
        <f t="shared" si="4"/>
        <v>4662.8999999999996</v>
      </c>
      <c r="AA20" s="21">
        <f t="shared" si="4"/>
        <v>0</v>
      </c>
      <c r="AB20" s="23">
        <f t="shared" si="4"/>
        <v>0</v>
      </c>
      <c r="AC20" s="23">
        <f t="shared" si="4"/>
        <v>0</v>
      </c>
    </row>
    <row r="21" spans="1:29" ht="40.5" x14ac:dyDescent="0.25">
      <c r="A21" s="11">
        <v>4</v>
      </c>
      <c r="B21" s="15" t="s">
        <v>36</v>
      </c>
      <c r="C21" s="20">
        <v>6151.4</v>
      </c>
      <c r="D21" s="20">
        <f>G21+H21+I21+K21+M21+P21</f>
        <v>313404618.98000002</v>
      </c>
      <c r="E21" s="20">
        <f>F21+J21+L21</f>
        <v>1488.5</v>
      </c>
      <c r="F21" s="20">
        <v>1488.5</v>
      </c>
      <c r="G21" s="20">
        <v>89954471.030000001</v>
      </c>
      <c r="H21" s="21">
        <v>0</v>
      </c>
      <c r="I21" s="21">
        <v>0</v>
      </c>
      <c r="J21" s="20">
        <v>0</v>
      </c>
      <c r="K21" s="21">
        <v>0</v>
      </c>
      <c r="L21" s="20">
        <v>0</v>
      </c>
      <c r="M21" s="20">
        <v>0</v>
      </c>
      <c r="N21" s="20">
        <f>C21-E21</f>
        <v>4662.8999999999996</v>
      </c>
      <c r="O21" s="20">
        <f>Q21+S21+U21+W21</f>
        <v>4662.8999999999996</v>
      </c>
      <c r="P21" s="20">
        <f>R21+T21+V21+X21+Y21</f>
        <v>223450147.95000002</v>
      </c>
      <c r="Q21" s="20">
        <v>3259.3</v>
      </c>
      <c r="R21" s="20">
        <v>128040398.90000001</v>
      </c>
      <c r="S21" s="20">
        <v>0</v>
      </c>
      <c r="T21" s="20">
        <v>0</v>
      </c>
      <c r="U21" s="20">
        <v>236.7</v>
      </c>
      <c r="V21" s="20">
        <v>23676298.050000001</v>
      </c>
      <c r="W21" s="20">
        <v>1166.9000000000001</v>
      </c>
      <c r="X21" s="20">
        <v>71733451</v>
      </c>
      <c r="Y21" s="20">
        <v>0</v>
      </c>
      <c r="Z21" s="21">
        <v>4662.8999999999996</v>
      </c>
      <c r="AA21" s="21">
        <v>0</v>
      </c>
      <c r="AB21" s="21">
        <v>0</v>
      </c>
      <c r="AC21" s="21">
        <v>0</v>
      </c>
    </row>
    <row r="22" spans="1:29" ht="20.2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ht="20.2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ht="23.25" customHeight="1" x14ac:dyDescent="0.35">
      <c r="Z24" s="17"/>
      <c r="AA24" s="46"/>
      <c r="AB24" s="46"/>
      <c r="AC24" s="46"/>
    </row>
    <row r="25" spans="1:29" ht="23.25" customHeight="1" x14ac:dyDescent="0.35">
      <c r="Z25" s="17"/>
      <c r="AA25" s="17"/>
      <c r="AB25" s="17"/>
      <c r="AC25" s="17"/>
    </row>
    <row r="26" spans="1:29" ht="23.25" customHeight="1" x14ac:dyDescent="0.35">
      <c r="Z26" s="17"/>
      <c r="AA26" s="17"/>
      <c r="AB26" s="17"/>
      <c r="AC26" s="17"/>
    </row>
    <row r="27" spans="1:29" ht="23.25" customHeight="1" x14ac:dyDescent="0.35">
      <c r="Z27" s="18"/>
      <c r="AA27" s="18"/>
      <c r="AB27" s="18"/>
      <c r="AC27" s="18"/>
    </row>
    <row r="28" spans="1:29" ht="20.25" customHeight="1" x14ac:dyDescent="0.25">
      <c r="Z28" s="28"/>
      <c r="AA28" s="28"/>
      <c r="AB28" s="29"/>
      <c r="AC28" s="29"/>
    </row>
    <row r="29" spans="1:29" ht="23.25" customHeight="1" x14ac:dyDescent="0.25">
      <c r="Z29" s="19"/>
      <c r="AA29" s="19"/>
      <c r="AB29" s="24"/>
      <c r="AC29" s="25"/>
    </row>
    <row r="30" spans="1:29" x14ac:dyDescent="0.25">
      <c r="AB30" s="26"/>
      <c r="AC30" s="26"/>
    </row>
    <row r="31" spans="1:29" x14ac:dyDescent="0.25">
      <c r="AB31" s="26"/>
      <c r="AC31" s="26"/>
    </row>
    <row r="32" spans="1:29" x14ac:dyDescent="0.25">
      <c r="AB32" s="26"/>
      <c r="AC32" s="26"/>
    </row>
  </sheetData>
  <sheetProtection formatCells="0" formatColumns="0" formatRows="0" insertColumns="0" insertRows="0" insertHyperlinks="0" deleteColumns="0" deleteRows="0" sort="0" autoFilter="0" pivotTables="0"/>
  <mergeCells count="30">
    <mergeCell ref="V1:AC3"/>
    <mergeCell ref="N5:AC5"/>
    <mergeCell ref="S8:T9"/>
    <mergeCell ref="E6:E9"/>
    <mergeCell ref="F6:M6"/>
    <mergeCell ref="N6:P9"/>
    <mergeCell ref="F7:I9"/>
    <mergeCell ref="J7:K9"/>
    <mergeCell ref="L7:L9"/>
    <mergeCell ref="M7:M9"/>
    <mergeCell ref="Z7:Z9"/>
    <mergeCell ref="AA7:AA9"/>
    <mergeCell ref="AB7:AB9"/>
    <mergeCell ref="A4:AC4"/>
    <mergeCell ref="A5:A11"/>
    <mergeCell ref="B5:B11"/>
    <mergeCell ref="C5:C10"/>
    <mergeCell ref="D5:D10"/>
    <mergeCell ref="E5:M5"/>
    <mergeCell ref="Z28:AA28"/>
    <mergeCell ref="AB28:AC28"/>
    <mergeCell ref="AC7:AC9"/>
    <mergeCell ref="U8:V9"/>
    <mergeCell ref="Q6:Y6"/>
    <mergeCell ref="Z6:AC6"/>
    <mergeCell ref="Q7:R9"/>
    <mergeCell ref="S7:V7"/>
    <mergeCell ref="W7:X9"/>
    <mergeCell ref="Y7:Y9"/>
    <mergeCell ref="AA24:AC24"/>
  </mergeCells>
  <pageMargins left="0.47244094488188981" right="0.27559055118110237" top="1.3779527559055118" bottom="0.55118110236220474" header="0.31496062992125984" footer="0.31496062992125984"/>
  <pageSetup paperSize="8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Форма 2</vt:lpstr>
      <vt:lpstr>'Форма 2'!Область_печати</vt:lpstr>
    </vt:vector>
  </TitlesOfParts>
  <Company>Фонд ЖКХ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Приложение 2 к Реком по подготовке Заявок</dc:title>
  <dc:subject>Подготовка заявок на предоставление финансовой поддержки</dc:subject>
  <dc:creator>Павловская</dc:creator>
  <cp:keywords>Заявки; Формы</cp:keywords>
  <cp:lastModifiedBy>Татьяна Павловна</cp:lastModifiedBy>
  <cp:lastPrinted>2023-10-03T11:23:58Z</cp:lastPrinted>
  <dcterms:created xsi:type="dcterms:W3CDTF">2012-12-13T11:50:40Z</dcterms:created>
  <dcterms:modified xsi:type="dcterms:W3CDTF">2023-10-17T14:12:41Z</dcterms:modified>
  <cp:category>Формы</cp:category>
</cp:coreProperties>
</file>