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600" windowWidth="27495" windowHeight="13995"/>
  </bookViews>
  <sheets>
    <sheet name="Форма 3" sheetId="1" r:id="rId1"/>
  </sheets>
  <definedNames>
    <definedName name="_xlnm.Print_Titles" localSheetId="0">'Форма 3'!$9:$13</definedName>
    <definedName name="_xlnm.Print_Area" localSheetId="0">'Форма 3'!$A$1:$T$26</definedName>
  </definedNames>
  <calcPr calcId="145621"/>
</workbook>
</file>

<file path=xl/calcChain.xml><?xml version="1.0" encoding="utf-8"?>
<calcChain xmlns="http://schemas.openxmlformats.org/spreadsheetml/2006/main">
  <c r="C15" i="1" l="1"/>
  <c r="N25" i="1" l="1"/>
  <c r="N23" i="1"/>
  <c r="J22" i="1"/>
  <c r="K17" i="1"/>
  <c r="J20" i="1"/>
  <c r="J16" i="1"/>
  <c r="J15" i="1" s="1"/>
  <c r="J18" i="1"/>
  <c r="N21" i="1"/>
  <c r="N19" i="1"/>
  <c r="N15" i="1"/>
  <c r="N17" i="1"/>
  <c r="H15" i="1"/>
  <c r="H17" i="1"/>
  <c r="H19" i="1"/>
  <c r="H21" i="1"/>
  <c r="I23" i="1"/>
  <c r="L17" i="1"/>
  <c r="G26" i="1"/>
  <c r="F23" i="1"/>
  <c r="I25" i="1"/>
  <c r="M15" i="1"/>
  <c r="L15" i="1"/>
  <c r="M23" i="1"/>
  <c r="K23" i="1"/>
  <c r="M19" i="1"/>
  <c r="K19" i="1"/>
  <c r="J24" i="1"/>
  <c r="J26" i="1"/>
  <c r="K15" i="1"/>
  <c r="N14" i="1" l="1"/>
  <c r="R26" i="1"/>
  <c r="R25" i="1" s="1"/>
  <c r="O26" i="1"/>
  <c r="O25" i="1" s="1"/>
  <c r="G25" i="1"/>
  <c r="D26" i="1"/>
  <c r="D25" i="1" s="1"/>
  <c r="T25" i="1"/>
  <c r="S25" i="1"/>
  <c r="Q25" i="1"/>
  <c r="P25" i="1"/>
  <c r="M25" i="1"/>
  <c r="L25" i="1"/>
  <c r="K25" i="1"/>
  <c r="H25" i="1"/>
  <c r="F25" i="1"/>
  <c r="E25" i="1"/>
  <c r="C25" i="1"/>
  <c r="R24" i="1"/>
  <c r="R23" i="1" s="1"/>
  <c r="O24" i="1"/>
  <c r="O23" i="1" s="1"/>
  <c r="G24" i="1"/>
  <c r="G23" i="1" s="1"/>
  <c r="D24" i="1"/>
  <c r="D23" i="1" s="1"/>
  <c r="T23" i="1"/>
  <c r="S23" i="1"/>
  <c r="Q23" i="1"/>
  <c r="P23" i="1"/>
  <c r="L23" i="1"/>
  <c r="H23" i="1"/>
  <c r="E23" i="1"/>
  <c r="C23" i="1"/>
  <c r="R22" i="1"/>
  <c r="R21" i="1" s="1"/>
  <c r="O22" i="1"/>
  <c r="O21" i="1" s="1"/>
  <c r="G22" i="1"/>
  <c r="G21" i="1" s="1"/>
  <c r="D22" i="1"/>
  <c r="D21" i="1" s="1"/>
  <c r="T21" i="1"/>
  <c r="S21" i="1"/>
  <c r="Q21" i="1"/>
  <c r="P21" i="1"/>
  <c r="M21" i="1"/>
  <c r="L21" i="1"/>
  <c r="K21" i="1"/>
  <c r="I21" i="1"/>
  <c r="F21" i="1"/>
  <c r="E21" i="1"/>
  <c r="C21" i="1"/>
  <c r="R20" i="1"/>
  <c r="R19" i="1" s="1"/>
  <c r="O20" i="1"/>
  <c r="O19" i="1" s="1"/>
  <c r="G20" i="1"/>
  <c r="G19" i="1" s="1"/>
  <c r="D20" i="1"/>
  <c r="D19" i="1" s="1"/>
  <c r="T19" i="1"/>
  <c r="S19" i="1"/>
  <c r="Q19" i="1"/>
  <c r="P19" i="1"/>
  <c r="L19" i="1"/>
  <c r="I19" i="1"/>
  <c r="F19" i="1"/>
  <c r="E19" i="1"/>
  <c r="C19" i="1"/>
  <c r="R18" i="1"/>
  <c r="R17" i="1" s="1"/>
  <c r="O18" i="1"/>
  <c r="O17" i="1" s="1"/>
  <c r="G18" i="1"/>
  <c r="G17" i="1" s="1"/>
  <c r="D18" i="1"/>
  <c r="D17" i="1" s="1"/>
  <c r="T17" i="1"/>
  <c r="S17" i="1"/>
  <c r="Q17" i="1"/>
  <c r="P17" i="1"/>
  <c r="M17" i="1"/>
  <c r="I17" i="1"/>
  <c r="F17" i="1"/>
  <c r="E17" i="1"/>
  <c r="C17" i="1"/>
  <c r="R16" i="1"/>
  <c r="R15" i="1" s="1"/>
  <c r="O16" i="1"/>
  <c r="O15" i="1" s="1"/>
  <c r="G16" i="1"/>
  <c r="G15" i="1" s="1"/>
  <c r="D16" i="1"/>
  <c r="D15" i="1" s="1"/>
  <c r="T15" i="1"/>
  <c r="S15" i="1"/>
  <c r="Q15" i="1"/>
  <c r="P15" i="1"/>
  <c r="I15" i="1"/>
  <c r="F15" i="1"/>
  <c r="E15" i="1"/>
  <c r="L14" i="1" l="1"/>
  <c r="H14" i="1"/>
  <c r="J19" i="1"/>
  <c r="J17" i="1"/>
  <c r="J21" i="1"/>
  <c r="J23" i="1"/>
  <c r="J25" i="1"/>
  <c r="P14" i="1"/>
  <c r="K14" i="1"/>
  <c r="C14" i="1"/>
  <c r="E14" i="1"/>
  <c r="F14" i="1"/>
  <c r="S14" i="1"/>
  <c r="T14" i="1"/>
  <c r="D14" i="1"/>
  <c r="O14" i="1"/>
  <c r="I14" i="1"/>
  <c r="M14" i="1"/>
  <c r="Q14" i="1"/>
  <c r="R14" i="1"/>
  <c r="G14" i="1"/>
  <c r="J14" i="1" l="1"/>
</calcChain>
</file>

<file path=xl/sharedStrings.xml><?xml version="1.0" encoding="utf-8"?>
<sst xmlns="http://schemas.openxmlformats.org/spreadsheetml/2006/main" count="63" uniqueCount="38">
  <si>
    <t>План мероприятий по переселению граждан из аварийного жилищного фонда, признанного таковым до 1 января 2017 года</t>
  </si>
  <si>
    <t>№ п/п</t>
  </si>
  <si>
    <t>Наименование муниципального образования</t>
  </si>
  <si>
    <t>Число жителей, планируемых  к переселению</t>
  </si>
  <si>
    <t>Количество расселяемых жилых помещений</t>
  </si>
  <si>
    <t>Расселяемая площадь жилых помещений</t>
  </si>
  <si>
    <t>Источники финансирования программы</t>
  </si>
  <si>
    <t>Справочно:
Расчетная сумма экономии бюджетных средств</t>
  </si>
  <si>
    <t>Справочно: 
Возмещение части стоимости жилых помещений</t>
  </si>
  <si>
    <t>Всего</t>
  </si>
  <si>
    <t>в том числе</t>
  </si>
  <si>
    <t>Всего:</t>
  </si>
  <si>
    <t>в том числе:</t>
  </si>
  <si>
    <t>Собственность граждан</t>
  </si>
  <si>
    <t>Муниципальная собственность</t>
  </si>
  <si>
    <t>собственность граждан</t>
  </si>
  <si>
    <t xml:space="preserve">муниципальная собственность 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</si>
  <si>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</si>
  <si>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</si>
  <si>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</si>
  <si>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переселения граждан по договору о развитии застроенной территории</t>
  </si>
  <si>
    <t>за счет  переселения граждан в свободный муниципальный жилищный фонд</t>
  </si>
  <si>
    <t>за счет средств собственников жилых помещений</t>
  </si>
  <si>
    <t>за счет средств иных лиц (инвестора по ДРЗТ)</t>
  </si>
  <si>
    <t>чел.</t>
  </si>
  <si>
    <t>ед.</t>
  </si>
  <si>
    <t>кв.м</t>
  </si>
  <si>
    <t>руб.</t>
  </si>
  <si>
    <r>
      <t xml:space="preserve">Всего по </t>
    </r>
    <r>
      <rPr>
        <sz val="16"/>
        <color rgb="FF000000"/>
        <rFont val="Times New Roman"/>
      </rPr>
      <t xml:space="preserve"> программе переселения, в рамках которой предусмотрено финансирование за счет средств Фонда</t>
    </r>
    <r>
      <rPr>
        <sz val="16"/>
        <color rgb="FF000000"/>
        <rFont val="Times New Roman"/>
      </rPr>
      <t>. в т.ч.:</t>
    </r>
  </si>
  <si>
    <t>Всего по этапу 2019 года</t>
  </si>
  <si>
    <t>Итого по город Астрахань</t>
  </si>
  <si>
    <t>Всего по этапу 2020 года</t>
  </si>
  <si>
    <t>Всего по этапу 2021 года</t>
  </si>
  <si>
    <t>Всего по этапу 2022 года</t>
  </si>
  <si>
    <t>Всего по этапу 2023 года</t>
  </si>
  <si>
    <t>Всего по этапу 2024 года</t>
  </si>
  <si>
    <t>дополнительные затраты из средст бюджета  МО "Город Астрахань"</t>
  </si>
  <si>
    <t>Приложение 4 к муниципальной программе муниципального образования "Город Астрахань" "Переселение граждан города Астрахани из аварийного жилищного фонда в 2019-2025 годах"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</si>
</sst>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Times New Roman"/>
    </font>
    <font>
      <b/>
      <sz val="14"/>
      <color rgb="FF000000"/>
      <name val="Times New Roman"/>
    </font>
    <font>
      <sz val="12"/>
      <color rgb="FF000000"/>
      <name val="Times New Roman"/>
    </font>
    <font>
      <sz val="14"/>
      <color rgb="FF000000"/>
      <name val="Times New Roman"/>
    </font>
    <font>
      <sz val="16"/>
      <color rgb="FF000000"/>
      <name val="Times New Roman"/>
    </font>
    <font>
      <b/>
      <sz val="16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view="pageBreakPreview" zoomScale="60" zoomScaleNormal="80" workbookViewId="0">
      <selection activeCell="N14" sqref="N14"/>
    </sheetView>
  </sheetViews>
  <sheetFormatPr defaultRowHeight="15" x14ac:dyDescent="0.25"/>
  <cols>
    <col min="1" max="1" width="4.7109375" customWidth="1"/>
    <col min="2" max="2" width="48.28515625" style="1" customWidth="1"/>
    <col min="3" max="3" width="20.7109375" customWidth="1"/>
    <col min="4" max="4" width="14.28515625" customWidth="1"/>
    <col min="5" max="5" width="21" customWidth="1"/>
    <col min="6" max="6" width="21.28515625" customWidth="1"/>
    <col min="7" max="7" width="17" customWidth="1"/>
    <col min="8" max="8" width="20.7109375" customWidth="1"/>
    <col min="9" max="9" width="22.42578125" customWidth="1"/>
    <col min="10" max="13" width="20.7109375" customWidth="1"/>
    <col min="14" max="14" width="22.7109375" customWidth="1"/>
    <col min="15" max="15" width="13.7109375" customWidth="1"/>
    <col min="16" max="16" width="19" customWidth="1"/>
    <col min="17" max="17" width="21.5703125" customWidth="1"/>
    <col min="18" max="18" width="14.5703125" customWidth="1"/>
    <col min="19" max="19" width="21.7109375" customWidth="1"/>
    <col min="20" max="20" width="20.7109375" customWidth="1"/>
  </cols>
  <sheetData>
    <row r="1" spans="1:20" ht="18.75" customHeight="1" x14ac:dyDescent="0.25">
      <c r="B1"/>
      <c r="D1" s="3"/>
      <c r="E1" s="5"/>
      <c r="F1" s="5"/>
      <c r="Q1" s="34" t="s">
        <v>37</v>
      </c>
      <c r="R1" s="34"/>
      <c r="S1" s="34"/>
      <c r="T1" s="34"/>
    </row>
    <row r="2" spans="1:20" ht="18.75" customHeight="1" x14ac:dyDescent="0.25">
      <c r="B2"/>
      <c r="D2" s="3"/>
      <c r="E2" s="5"/>
      <c r="F2" s="5"/>
      <c r="Q2" s="34"/>
      <c r="R2" s="34"/>
      <c r="S2" s="34"/>
      <c r="T2" s="34"/>
    </row>
    <row r="3" spans="1:20" ht="18.75" customHeight="1" x14ac:dyDescent="0.25">
      <c r="B3"/>
      <c r="D3" s="3"/>
      <c r="E3" s="5"/>
      <c r="F3" s="5"/>
      <c r="Q3" s="34"/>
      <c r="R3" s="34"/>
      <c r="S3" s="34"/>
      <c r="T3" s="34"/>
    </row>
    <row r="4" spans="1:20" ht="25.5" customHeight="1" x14ac:dyDescent="0.25">
      <c r="B4"/>
      <c r="D4" s="3"/>
      <c r="E4" s="5"/>
      <c r="F4" s="5"/>
      <c r="P4" s="19"/>
      <c r="Q4" s="34"/>
      <c r="R4" s="34"/>
      <c r="S4" s="34"/>
      <c r="T4" s="34"/>
    </row>
    <row r="7" spans="1:20" ht="20.25" customHeight="1" x14ac:dyDescent="0.25">
      <c r="A7" s="2"/>
      <c r="B7" s="37" t="s">
        <v>0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9" spans="1:20" ht="69" customHeight="1" x14ac:dyDescent="0.25">
      <c r="A9" s="23" t="s">
        <v>1</v>
      </c>
      <c r="B9" s="22" t="s">
        <v>2</v>
      </c>
      <c r="C9" s="22" t="s">
        <v>3</v>
      </c>
      <c r="D9" s="22" t="s">
        <v>4</v>
      </c>
      <c r="E9" s="22"/>
      <c r="F9" s="22"/>
      <c r="G9" s="22" t="s">
        <v>5</v>
      </c>
      <c r="H9" s="22"/>
      <c r="I9" s="22"/>
      <c r="J9" s="28" t="s">
        <v>6</v>
      </c>
      <c r="K9" s="29"/>
      <c r="L9" s="29"/>
      <c r="M9" s="29"/>
      <c r="N9" s="30"/>
      <c r="O9" s="22" t="s">
        <v>7</v>
      </c>
      <c r="P9" s="22"/>
      <c r="Q9" s="22"/>
      <c r="R9" s="22" t="s">
        <v>8</v>
      </c>
      <c r="S9" s="22"/>
      <c r="T9" s="22"/>
    </row>
    <row r="10" spans="1:20" ht="16.5" customHeight="1" x14ac:dyDescent="0.25">
      <c r="A10" s="24"/>
      <c r="B10" s="22"/>
      <c r="C10" s="22"/>
      <c r="D10" s="26" t="s">
        <v>9</v>
      </c>
      <c r="E10" s="26" t="s">
        <v>10</v>
      </c>
      <c r="F10" s="26"/>
      <c r="G10" s="26" t="s">
        <v>9</v>
      </c>
      <c r="H10" s="26" t="s">
        <v>10</v>
      </c>
      <c r="I10" s="26"/>
      <c r="J10" s="26" t="s">
        <v>11</v>
      </c>
      <c r="K10" s="31" t="s">
        <v>12</v>
      </c>
      <c r="L10" s="32"/>
      <c r="M10" s="32"/>
      <c r="N10" s="33"/>
      <c r="O10" s="22" t="s">
        <v>11</v>
      </c>
      <c r="P10" s="22" t="s">
        <v>12</v>
      </c>
      <c r="Q10" s="22"/>
      <c r="R10" s="22" t="s">
        <v>11</v>
      </c>
      <c r="S10" s="22" t="s">
        <v>12</v>
      </c>
      <c r="T10" s="22"/>
    </row>
    <row r="11" spans="1:20" ht="149.25" customHeight="1" x14ac:dyDescent="0.25">
      <c r="A11" s="24"/>
      <c r="B11" s="22"/>
      <c r="C11" s="22"/>
      <c r="D11" s="26"/>
      <c r="E11" s="9" t="s">
        <v>13</v>
      </c>
      <c r="F11" s="9" t="s">
        <v>14</v>
      </c>
      <c r="G11" s="26"/>
      <c r="H11" s="9" t="s">
        <v>15</v>
      </c>
      <c r="I11" s="9" t="s">
        <v>16</v>
      </c>
      <c r="J11" s="26"/>
      <c r="K11" s="9" t="s">
        <v>17</v>
      </c>
      <c r="L11" s="9" t="s">
        <v>18</v>
      </c>
      <c r="M11" s="9" t="s">
        <v>19</v>
      </c>
      <c r="N11" s="9" t="s">
        <v>36</v>
      </c>
      <c r="O11" s="22"/>
      <c r="P11" s="9" t="s">
        <v>20</v>
      </c>
      <c r="Q11" s="9" t="s">
        <v>21</v>
      </c>
      <c r="R11" s="22"/>
      <c r="S11" s="9" t="s">
        <v>22</v>
      </c>
      <c r="T11" s="9" t="s">
        <v>23</v>
      </c>
    </row>
    <row r="12" spans="1:20" ht="20.25" customHeight="1" x14ac:dyDescent="0.25">
      <c r="A12" s="25"/>
      <c r="B12" s="22"/>
      <c r="C12" s="10" t="s">
        <v>24</v>
      </c>
      <c r="D12" s="10" t="s">
        <v>25</v>
      </c>
      <c r="E12" s="10" t="s">
        <v>25</v>
      </c>
      <c r="F12" s="10" t="s">
        <v>25</v>
      </c>
      <c r="G12" s="10" t="s">
        <v>26</v>
      </c>
      <c r="H12" s="10" t="s">
        <v>26</v>
      </c>
      <c r="I12" s="10" t="s">
        <v>26</v>
      </c>
      <c r="J12" s="10" t="s">
        <v>27</v>
      </c>
      <c r="K12" s="10" t="s">
        <v>27</v>
      </c>
      <c r="L12" s="10" t="s">
        <v>27</v>
      </c>
      <c r="M12" s="10" t="s">
        <v>27</v>
      </c>
      <c r="N12" s="10" t="s">
        <v>27</v>
      </c>
      <c r="O12" s="9" t="s">
        <v>27</v>
      </c>
      <c r="P12" s="10" t="s">
        <v>27</v>
      </c>
      <c r="Q12" s="9" t="s">
        <v>27</v>
      </c>
      <c r="R12" s="9" t="s">
        <v>27</v>
      </c>
      <c r="S12" s="9" t="s">
        <v>27</v>
      </c>
      <c r="T12" s="9" t="s">
        <v>27</v>
      </c>
    </row>
    <row r="13" spans="1:20" ht="20.25" customHeight="1" x14ac:dyDescent="0.25">
      <c r="A13" s="10">
        <v>1</v>
      </c>
      <c r="B13" s="9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9">
        <v>15</v>
      </c>
      <c r="P13" s="10">
        <v>16</v>
      </c>
      <c r="Q13" s="9">
        <v>17</v>
      </c>
      <c r="R13" s="9">
        <v>18</v>
      </c>
      <c r="S13" s="9">
        <v>19</v>
      </c>
      <c r="T13" s="9">
        <v>20</v>
      </c>
    </row>
    <row r="14" spans="1:20" ht="94.5" customHeight="1" x14ac:dyDescent="0.25">
      <c r="A14" s="11"/>
      <c r="B14" s="12" t="s">
        <v>28</v>
      </c>
      <c r="C14" s="13">
        <f t="shared" ref="C14:T14" si="0">SUM(C15,C17,C19,C21,C23,C25)</f>
        <v>1942</v>
      </c>
      <c r="D14" s="13">
        <f t="shared" si="0"/>
        <v>809</v>
      </c>
      <c r="E14" s="13">
        <f t="shared" si="0"/>
        <v>475</v>
      </c>
      <c r="F14" s="13">
        <f t="shared" si="0"/>
        <v>334</v>
      </c>
      <c r="G14" s="14">
        <f t="shared" si="0"/>
        <v>23962.649999999998</v>
      </c>
      <c r="H14" s="14">
        <f>SUM(H15,H17,H19,H21,H23,H25)</f>
        <v>14950.349999999999</v>
      </c>
      <c r="I14" s="14">
        <f t="shared" si="0"/>
        <v>9012.2999999999993</v>
      </c>
      <c r="J14" s="14">
        <f>SUM(J15,J17,J19,J21,J23,J25)</f>
        <v>482286400.68000001</v>
      </c>
      <c r="K14" s="14">
        <f t="shared" si="0"/>
        <v>426469652.88999999</v>
      </c>
      <c r="L14" s="14">
        <f>SUM(L15,L17,L19,L21,L23,L25)</f>
        <v>6594951.1099999994</v>
      </c>
      <c r="M14" s="14">
        <f t="shared" si="0"/>
        <v>9280323.5300000012</v>
      </c>
      <c r="N14" s="14">
        <f t="shared" si="0"/>
        <v>39941473.149999999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  <c r="T14" s="14">
        <f t="shared" si="0"/>
        <v>0</v>
      </c>
    </row>
    <row r="15" spans="1:20" ht="35.25" customHeight="1" x14ac:dyDescent="0.25">
      <c r="A15" s="11"/>
      <c r="B15" s="12" t="s">
        <v>29</v>
      </c>
      <c r="C15" s="13">
        <f t="shared" ref="C15:T15" si="1">SUM(C16)</f>
        <v>70</v>
      </c>
      <c r="D15" s="13">
        <f t="shared" si="1"/>
        <v>45</v>
      </c>
      <c r="E15" s="13">
        <f t="shared" si="1"/>
        <v>45</v>
      </c>
      <c r="F15" s="13">
        <f t="shared" si="1"/>
        <v>0</v>
      </c>
      <c r="G15" s="14">
        <f>SUM(G16)</f>
        <v>1769.3</v>
      </c>
      <c r="H15" s="14">
        <f>SUM(H16)</f>
        <v>1769.3</v>
      </c>
      <c r="I15" s="14">
        <f t="shared" si="1"/>
        <v>0</v>
      </c>
      <c r="J15" s="14">
        <f>SUM(J16)</f>
        <v>73381966.469999999</v>
      </c>
      <c r="K15" s="14">
        <f>SUM(K16)</f>
        <v>59576600.32</v>
      </c>
      <c r="L15" s="14">
        <f>SUM(L16)</f>
        <v>921347.2</v>
      </c>
      <c r="M15" s="14">
        <f>SUM(M16)</f>
        <v>942545.92000000004</v>
      </c>
      <c r="N15" s="14">
        <f>N16</f>
        <v>11941473.029999999</v>
      </c>
      <c r="O15" s="14">
        <f t="shared" si="1"/>
        <v>0</v>
      </c>
      <c r="P15" s="14">
        <f t="shared" si="1"/>
        <v>0</v>
      </c>
      <c r="Q15" s="14">
        <f t="shared" si="1"/>
        <v>0</v>
      </c>
      <c r="R15" s="14">
        <f t="shared" si="1"/>
        <v>0</v>
      </c>
      <c r="S15" s="14">
        <f t="shared" si="1"/>
        <v>0</v>
      </c>
      <c r="T15" s="14">
        <f t="shared" si="1"/>
        <v>0</v>
      </c>
    </row>
    <row r="16" spans="1:20" ht="35.25" customHeight="1" x14ac:dyDescent="0.25">
      <c r="A16" s="11">
        <v>1</v>
      </c>
      <c r="B16" s="12" t="s">
        <v>30</v>
      </c>
      <c r="C16" s="13">
        <v>70</v>
      </c>
      <c r="D16" s="13">
        <f>E16+F16</f>
        <v>45</v>
      </c>
      <c r="E16" s="13">
        <v>45</v>
      </c>
      <c r="F16" s="13">
        <v>0</v>
      </c>
      <c r="G16" s="14">
        <f>H16+I16</f>
        <v>1769.3</v>
      </c>
      <c r="H16" s="14">
        <v>1769.3</v>
      </c>
      <c r="I16" s="14">
        <v>0</v>
      </c>
      <c r="J16" s="14">
        <f>K16+L16+M16+N16</f>
        <v>73381966.469999999</v>
      </c>
      <c r="K16" s="14">
        <v>59576600.32</v>
      </c>
      <c r="L16" s="14">
        <v>921347.2</v>
      </c>
      <c r="M16" s="14">
        <v>942545.92000000004</v>
      </c>
      <c r="N16" s="14">
        <v>11941473.029999999</v>
      </c>
      <c r="O16" s="14">
        <f>P16+Q16</f>
        <v>0</v>
      </c>
      <c r="P16" s="14">
        <v>0</v>
      </c>
      <c r="Q16" s="14">
        <v>0</v>
      </c>
      <c r="R16" s="14">
        <f>S16+T16</f>
        <v>0</v>
      </c>
      <c r="S16" s="14">
        <v>0</v>
      </c>
      <c r="T16" s="14">
        <v>0</v>
      </c>
    </row>
    <row r="17" spans="1:21" ht="35.25" customHeight="1" x14ac:dyDescent="0.25">
      <c r="A17" s="11"/>
      <c r="B17" s="12" t="s">
        <v>31</v>
      </c>
      <c r="C17" s="13">
        <f t="shared" ref="C17:T17" si="2">SUM(C18)</f>
        <v>228</v>
      </c>
      <c r="D17" s="13">
        <f t="shared" si="2"/>
        <v>146</v>
      </c>
      <c r="E17" s="13">
        <f t="shared" si="2"/>
        <v>146</v>
      </c>
      <c r="F17" s="13">
        <f t="shared" si="2"/>
        <v>0</v>
      </c>
      <c r="G17" s="14">
        <f t="shared" si="2"/>
        <v>4342.6099999999997</v>
      </c>
      <c r="H17" s="14">
        <f>SUM(H18)</f>
        <v>4342.6099999999997</v>
      </c>
      <c r="I17" s="14">
        <f t="shared" si="2"/>
        <v>0</v>
      </c>
      <c r="J17" s="14">
        <f t="shared" ref="J17:J26" si="3">K17+L17+M17+N17</f>
        <v>159723354.74000001</v>
      </c>
      <c r="K17" s="14">
        <f>SUM(K18)</f>
        <v>146387042.27000001</v>
      </c>
      <c r="L17" s="14">
        <f>SUM(L18)</f>
        <v>2263717.15</v>
      </c>
      <c r="M17" s="14">
        <f t="shared" si="2"/>
        <v>3072595.04</v>
      </c>
      <c r="N17" s="14">
        <f>N18</f>
        <v>8000000.2800000003</v>
      </c>
      <c r="O17" s="14">
        <f t="shared" si="2"/>
        <v>0</v>
      </c>
      <c r="P17" s="14">
        <f t="shared" si="2"/>
        <v>0</v>
      </c>
      <c r="Q17" s="14">
        <f t="shared" si="2"/>
        <v>0</v>
      </c>
      <c r="R17" s="14">
        <f t="shared" si="2"/>
        <v>0</v>
      </c>
      <c r="S17" s="14">
        <f t="shared" si="2"/>
        <v>0</v>
      </c>
      <c r="T17" s="14">
        <f t="shared" si="2"/>
        <v>0</v>
      </c>
    </row>
    <row r="18" spans="1:21" ht="35.25" customHeight="1" x14ac:dyDescent="0.25">
      <c r="A18" s="11">
        <v>1</v>
      </c>
      <c r="B18" s="12" t="s">
        <v>30</v>
      </c>
      <c r="C18" s="13">
        <v>228</v>
      </c>
      <c r="D18" s="13">
        <f>E18+F18</f>
        <v>146</v>
      </c>
      <c r="E18" s="13">
        <v>146</v>
      </c>
      <c r="F18" s="13">
        <v>0</v>
      </c>
      <c r="G18" s="14">
        <f>H18+I18</f>
        <v>4342.6099999999997</v>
      </c>
      <c r="H18" s="14">
        <v>4342.6099999999997</v>
      </c>
      <c r="I18" s="14">
        <v>0</v>
      </c>
      <c r="J18" s="14">
        <f>K18+L18+M18+N18</f>
        <v>159723354.74000001</v>
      </c>
      <c r="K18" s="14">
        <v>146387042.27000001</v>
      </c>
      <c r="L18" s="14">
        <v>2263717.15</v>
      </c>
      <c r="M18" s="14">
        <v>3072595.04</v>
      </c>
      <c r="N18" s="14">
        <v>8000000.2800000003</v>
      </c>
      <c r="O18" s="14">
        <f>P18+Q18</f>
        <v>0</v>
      </c>
      <c r="P18" s="14">
        <v>0</v>
      </c>
      <c r="Q18" s="14">
        <v>0</v>
      </c>
      <c r="R18" s="14">
        <f>S18+T18</f>
        <v>0</v>
      </c>
      <c r="S18" s="14">
        <v>0</v>
      </c>
      <c r="T18" s="14">
        <v>0</v>
      </c>
    </row>
    <row r="19" spans="1:21" ht="35.25" customHeight="1" x14ac:dyDescent="0.25">
      <c r="A19" s="11"/>
      <c r="B19" s="12" t="s">
        <v>32</v>
      </c>
      <c r="C19" s="13">
        <f t="shared" ref="C19:T19" si="4">SUM(C20)</f>
        <v>168</v>
      </c>
      <c r="D19" s="13">
        <f t="shared" si="4"/>
        <v>68</v>
      </c>
      <c r="E19" s="13">
        <f t="shared" si="4"/>
        <v>68</v>
      </c>
      <c r="F19" s="13">
        <f t="shared" si="4"/>
        <v>0</v>
      </c>
      <c r="G19" s="14">
        <f>SUM(G20)</f>
        <v>2995.21</v>
      </c>
      <c r="H19" s="14">
        <f>SUM(H20)</f>
        <v>2995.21</v>
      </c>
      <c r="I19" s="14">
        <f t="shared" si="4"/>
        <v>0</v>
      </c>
      <c r="J19" s="14">
        <f t="shared" si="3"/>
        <v>116612115.14999999</v>
      </c>
      <c r="K19" s="14">
        <f>SUM(K20)</f>
        <v>101876760.33</v>
      </c>
      <c r="L19" s="14">
        <f t="shared" si="4"/>
        <v>1575413.82</v>
      </c>
      <c r="M19" s="14">
        <f>SUM(M20)</f>
        <v>3159941.16</v>
      </c>
      <c r="N19" s="14">
        <f>N20</f>
        <v>9999999.8399999999</v>
      </c>
      <c r="O19" s="14">
        <f t="shared" si="4"/>
        <v>0</v>
      </c>
      <c r="P19" s="14">
        <f t="shared" si="4"/>
        <v>0</v>
      </c>
      <c r="Q19" s="14">
        <f t="shared" si="4"/>
        <v>0</v>
      </c>
      <c r="R19" s="14">
        <f t="shared" si="4"/>
        <v>0</v>
      </c>
      <c r="S19" s="14">
        <f t="shared" si="4"/>
        <v>0</v>
      </c>
      <c r="T19" s="14">
        <f t="shared" si="4"/>
        <v>0</v>
      </c>
    </row>
    <row r="20" spans="1:21" ht="35.25" customHeight="1" x14ac:dyDescent="0.25">
      <c r="A20" s="11">
        <v>1</v>
      </c>
      <c r="B20" s="12" t="s">
        <v>30</v>
      </c>
      <c r="C20" s="13">
        <v>168</v>
      </c>
      <c r="D20" s="13">
        <f>E20+F20</f>
        <v>68</v>
      </c>
      <c r="E20" s="13">
        <v>68</v>
      </c>
      <c r="F20" s="13">
        <v>0</v>
      </c>
      <c r="G20" s="14">
        <f>H20+I20</f>
        <v>2995.21</v>
      </c>
      <c r="H20" s="14">
        <v>2995.21</v>
      </c>
      <c r="I20" s="14">
        <v>0</v>
      </c>
      <c r="J20" s="14">
        <f>K20+L20+M20+N20</f>
        <v>116612115.14999999</v>
      </c>
      <c r="K20" s="14">
        <v>101876760.33</v>
      </c>
      <c r="L20" s="14">
        <v>1575413.82</v>
      </c>
      <c r="M20" s="14">
        <v>3159941.16</v>
      </c>
      <c r="N20" s="14">
        <v>9999999.8399999999</v>
      </c>
      <c r="O20" s="14">
        <f>P20+Q20</f>
        <v>0</v>
      </c>
      <c r="P20" s="14">
        <v>0</v>
      </c>
      <c r="Q20" s="14">
        <v>0</v>
      </c>
      <c r="R20" s="14">
        <f>S20+T20</f>
        <v>0</v>
      </c>
      <c r="S20" s="14">
        <v>0</v>
      </c>
      <c r="T20" s="14">
        <v>0</v>
      </c>
    </row>
    <row r="21" spans="1:21" ht="35.25" customHeight="1" x14ac:dyDescent="0.25">
      <c r="A21" s="11"/>
      <c r="B21" s="12" t="s">
        <v>33</v>
      </c>
      <c r="C21" s="13">
        <f t="shared" ref="C21:T21" si="5">SUM(C22)</f>
        <v>185</v>
      </c>
      <c r="D21" s="13">
        <f t="shared" si="5"/>
        <v>122</v>
      </c>
      <c r="E21" s="13">
        <f t="shared" si="5"/>
        <v>122</v>
      </c>
      <c r="F21" s="13">
        <f t="shared" si="5"/>
        <v>0</v>
      </c>
      <c r="G21" s="14">
        <f>SUM(G22)</f>
        <v>3519.17</v>
      </c>
      <c r="H21" s="14">
        <f>SUM(H22)</f>
        <v>3519.17</v>
      </c>
      <c r="I21" s="14">
        <f t="shared" si="5"/>
        <v>0</v>
      </c>
      <c r="J21" s="14">
        <f t="shared" si="3"/>
        <v>132568964.31999999</v>
      </c>
      <c r="K21" s="14">
        <f t="shared" si="5"/>
        <v>118629249.97</v>
      </c>
      <c r="L21" s="14">
        <f t="shared" si="5"/>
        <v>1834472.94</v>
      </c>
      <c r="M21" s="14">
        <f t="shared" si="5"/>
        <v>2105241.41</v>
      </c>
      <c r="N21" s="14">
        <f>N22</f>
        <v>10000000</v>
      </c>
      <c r="O21" s="14">
        <f t="shared" si="5"/>
        <v>0</v>
      </c>
      <c r="P21" s="14">
        <f t="shared" si="5"/>
        <v>0</v>
      </c>
      <c r="Q21" s="14">
        <f t="shared" si="5"/>
        <v>0</v>
      </c>
      <c r="R21" s="14">
        <f t="shared" si="5"/>
        <v>0</v>
      </c>
      <c r="S21" s="14">
        <f t="shared" si="5"/>
        <v>0</v>
      </c>
      <c r="T21" s="14">
        <f t="shared" si="5"/>
        <v>0</v>
      </c>
    </row>
    <row r="22" spans="1:21" ht="35.25" customHeight="1" x14ac:dyDescent="0.25">
      <c r="A22" s="11">
        <v>1</v>
      </c>
      <c r="B22" s="12" t="s">
        <v>30</v>
      </c>
      <c r="C22" s="13">
        <v>185</v>
      </c>
      <c r="D22" s="13">
        <f>E22+F22</f>
        <v>122</v>
      </c>
      <c r="E22" s="13">
        <v>122</v>
      </c>
      <c r="F22" s="13">
        <v>0</v>
      </c>
      <c r="G22" s="14">
        <f>H22+I22</f>
        <v>3519.17</v>
      </c>
      <c r="H22" s="14">
        <v>3519.17</v>
      </c>
      <c r="I22" s="14">
        <v>0</v>
      </c>
      <c r="J22" s="14">
        <f>K22+L22+M22+N22</f>
        <v>132568964.31999999</v>
      </c>
      <c r="K22" s="14">
        <v>118629249.97</v>
      </c>
      <c r="L22" s="14">
        <v>1834472.94</v>
      </c>
      <c r="M22" s="14">
        <v>2105241.41</v>
      </c>
      <c r="N22" s="14">
        <v>10000000</v>
      </c>
      <c r="O22" s="14">
        <f>P22+Q22</f>
        <v>0</v>
      </c>
      <c r="P22" s="14">
        <v>0</v>
      </c>
      <c r="Q22" s="14">
        <v>0</v>
      </c>
      <c r="R22" s="14">
        <f>S22+T22</f>
        <v>0</v>
      </c>
      <c r="S22" s="14">
        <v>0</v>
      </c>
      <c r="T22" s="14">
        <v>0</v>
      </c>
    </row>
    <row r="23" spans="1:21" ht="35.25" customHeight="1" x14ac:dyDescent="0.25">
      <c r="A23" s="11"/>
      <c r="B23" s="12" t="s">
        <v>34</v>
      </c>
      <c r="C23" s="13">
        <f t="shared" ref="C23:T23" si="6">SUM(C24)</f>
        <v>298</v>
      </c>
      <c r="D23" s="13">
        <f t="shared" si="6"/>
        <v>192</v>
      </c>
      <c r="E23" s="13">
        <f t="shared" si="6"/>
        <v>52</v>
      </c>
      <c r="F23" s="13">
        <f>SUM(F24)</f>
        <v>140</v>
      </c>
      <c r="G23" s="14">
        <f>SUM(G24)</f>
        <v>3606.88</v>
      </c>
      <c r="H23" s="14">
        <f t="shared" si="6"/>
        <v>1102.5</v>
      </c>
      <c r="I23" s="14">
        <f>SUM(I24)</f>
        <v>2504.38</v>
      </c>
      <c r="J23" s="14">
        <f t="shared" si="3"/>
        <v>0</v>
      </c>
      <c r="K23" s="14">
        <f>SUM(K24)</f>
        <v>0</v>
      </c>
      <c r="L23" s="14">
        <f t="shared" si="6"/>
        <v>0</v>
      </c>
      <c r="M23" s="14">
        <f>SUM(M24)</f>
        <v>0</v>
      </c>
      <c r="N23" s="14">
        <f>N24</f>
        <v>0</v>
      </c>
      <c r="O23" s="14">
        <f t="shared" si="6"/>
        <v>0</v>
      </c>
      <c r="P23" s="14">
        <f t="shared" si="6"/>
        <v>0</v>
      </c>
      <c r="Q23" s="14">
        <f t="shared" si="6"/>
        <v>0</v>
      </c>
      <c r="R23" s="14">
        <f t="shared" si="6"/>
        <v>0</v>
      </c>
      <c r="S23" s="14">
        <f t="shared" si="6"/>
        <v>0</v>
      </c>
      <c r="T23" s="14">
        <f t="shared" si="6"/>
        <v>0</v>
      </c>
    </row>
    <row r="24" spans="1:21" ht="35.25" customHeight="1" x14ac:dyDescent="0.25">
      <c r="A24" s="11">
        <v>1</v>
      </c>
      <c r="B24" s="12" t="s">
        <v>30</v>
      </c>
      <c r="C24" s="13">
        <v>298</v>
      </c>
      <c r="D24" s="13">
        <f>E24+F24</f>
        <v>192</v>
      </c>
      <c r="E24" s="13">
        <v>52</v>
      </c>
      <c r="F24" s="13">
        <v>140</v>
      </c>
      <c r="G24" s="14">
        <f>H24+I24</f>
        <v>3606.88</v>
      </c>
      <c r="H24" s="14">
        <v>1102.5</v>
      </c>
      <c r="I24" s="14">
        <v>2504.38</v>
      </c>
      <c r="J24" s="14">
        <f t="shared" si="3"/>
        <v>0</v>
      </c>
      <c r="K24" s="14">
        <v>0</v>
      </c>
      <c r="L24" s="14">
        <v>0</v>
      </c>
      <c r="M24" s="14">
        <v>0</v>
      </c>
      <c r="N24" s="14">
        <v>0</v>
      </c>
      <c r="O24" s="14">
        <f>P24+Q24</f>
        <v>0</v>
      </c>
      <c r="P24" s="14">
        <v>0</v>
      </c>
      <c r="Q24" s="14">
        <v>0</v>
      </c>
      <c r="R24" s="14">
        <f>S24+T24</f>
        <v>0</v>
      </c>
      <c r="S24" s="14">
        <v>0</v>
      </c>
      <c r="T24" s="14">
        <v>0</v>
      </c>
    </row>
    <row r="25" spans="1:21" ht="35.25" customHeight="1" x14ac:dyDescent="0.25">
      <c r="A25" s="11"/>
      <c r="B25" s="12" t="s">
        <v>35</v>
      </c>
      <c r="C25" s="13">
        <f t="shared" ref="C25:T25" si="7">SUM(C26)</f>
        <v>993</v>
      </c>
      <c r="D25" s="13">
        <f t="shared" si="7"/>
        <v>236</v>
      </c>
      <c r="E25" s="13">
        <f t="shared" si="7"/>
        <v>42</v>
      </c>
      <c r="F25" s="13">
        <f t="shared" si="7"/>
        <v>194</v>
      </c>
      <c r="G25" s="14">
        <f t="shared" si="7"/>
        <v>7729.48</v>
      </c>
      <c r="H25" s="14">
        <f t="shared" si="7"/>
        <v>1221.56</v>
      </c>
      <c r="I25" s="14">
        <f>SUM(I26)</f>
        <v>6507.92</v>
      </c>
      <c r="J25" s="14">
        <f t="shared" si="3"/>
        <v>0</v>
      </c>
      <c r="K25" s="14">
        <f t="shared" si="7"/>
        <v>0</v>
      </c>
      <c r="L25" s="14">
        <f t="shared" si="7"/>
        <v>0</v>
      </c>
      <c r="M25" s="14">
        <f t="shared" si="7"/>
        <v>0</v>
      </c>
      <c r="N25" s="14">
        <f>N26</f>
        <v>0</v>
      </c>
      <c r="O25" s="14">
        <f t="shared" si="7"/>
        <v>0</v>
      </c>
      <c r="P25" s="14">
        <f t="shared" si="7"/>
        <v>0</v>
      </c>
      <c r="Q25" s="14">
        <f t="shared" si="7"/>
        <v>0</v>
      </c>
      <c r="R25" s="14">
        <f t="shared" si="7"/>
        <v>0</v>
      </c>
      <c r="S25" s="14">
        <f t="shared" si="7"/>
        <v>0</v>
      </c>
      <c r="T25" s="14">
        <f t="shared" si="7"/>
        <v>0</v>
      </c>
    </row>
    <row r="26" spans="1:21" ht="35.25" customHeight="1" x14ac:dyDescent="0.25">
      <c r="A26" s="11">
        <v>1</v>
      </c>
      <c r="B26" s="12" t="s">
        <v>30</v>
      </c>
      <c r="C26" s="13">
        <v>993</v>
      </c>
      <c r="D26" s="13">
        <f>E26+F26</f>
        <v>236</v>
      </c>
      <c r="E26" s="13">
        <v>42</v>
      </c>
      <c r="F26" s="13">
        <v>194</v>
      </c>
      <c r="G26" s="14">
        <f>H26+I26</f>
        <v>7729.48</v>
      </c>
      <c r="H26" s="14">
        <v>1221.56</v>
      </c>
      <c r="I26" s="14">
        <v>6507.92</v>
      </c>
      <c r="J26" s="14">
        <f t="shared" si="3"/>
        <v>0</v>
      </c>
      <c r="K26" s="14">
        <v>0</v>
      </c>
      <c r="L26" s="14">
        <v>0</v>
      </c>
      <c r="M26" s="14">
        <v>0</v>
      </c>
      <c r="N26" s="14">
        <v>0</v>
      </c>
      <c r="O26" s="14">
        <f>P26+Q26</f>
        <v>0</v>
      </c>
      <c r="P26" s="14">
        <v>0</v>
      </c>
      <c r="Q26" s="14">
        <v>0</v>
      </c>
      <c r="R26" s="14">
        <f>S26+T26</f>
        <v>0</v>
      </c>
      <c r="S26" s="14">
        <v>0</v>
      </c>
      <c r="T26" s="14">
        <v>0</v>
      </c>
    </row>
    <row r="27" spans="1:21" ht="15.6" customHeight="1" x14ac:dyDescent="0.25">
      <c r="Q27" s="6"/>
      <c r="R27" s="6"/>
      <c r="S27" s="7"/>
    </row>
    <row r="28" spans="1:21" ht="15.6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1" ht="15" customHeight="1" x14ac:dyDescent="0.25">
      <c r="A29" s="27"/>
      <c r="B29" s="27"/>
      <c r="C29" s="27"/>
      <c r="D29" s="27"/>
      <c r="E29" s="27"/>
      <c r="F29" s="27"/>
      <c r="G29" s="27"/>
      <c r="H29" s="27"/>
      <c r="I29" s="3"/>
      <c r="J29" s="3"/>
      <c r="K29" s="3"/>
      <c r="L29" s="3"/>
    </row>
    <row r="30" spans="1:21" ht="15" customHeight="1" x14ac:dyDescent="0.25">
      <c r="A30" s="27"/>
      <c r="B30" s="27"/>
      <c r="C30" s="27"/>
      <c r="D30" s="27"/>
      <c r="E30" s="27"/>
      <c r="F30" s="27"/>
      <c r="G30" s="27"/>
      <c r="H30" s="27"/>
      <c r="I30" s="3"/>
      <c r="J30" s="3"/>
      <c r="K30" s="3"/>
      <c r="L30" s="3"/>
      <c r="M30" s="3"/>
      <c r="N30" s="3"/>
      <c r="O30" s="3"/>
      <c r="U30" s="4"/>
    </row>
    <row r="31" spans="1:21" ht="23.25" customHeight="1" x14ac:dyDescent="0.25">
      <c r="A31" s="27"/>
      <c r="B31" s="27"/>
      <c r="C31" s="27"/>
      <c r="D31" s="27"/>
      <c r="E31" s="27"/>
      <c r="F31" s="27"/>
      <c r="G31" s="27"/>
      <c r="H31" s="27"/>
      <c r="I31" s="3"/>
      <c r="J31" s="3"/>
      <c r="K31" s="3"/>
      <c r="L31" s="3"/>
      <c r="M31" s="3"/>
      <c r="N31" s="3"/>
      <c r="P31" s="36"/>
      <c r="Q31" s="36"/>
      <c r="R31" s="36"/>
      <c r="S31" s="36"/>
      <c r="T31" s="36"/>
      <c r="U31" s="15"/>
    </row>
    <row r="32" spans="1:21" ht="19.5" customHeight="1" x14ac:dyDescent="0.3">
      <c r="A32" s="8"/>
      <c r="B32" s="8"/>
      <c r="C32" s="8"/>
      <c r="D32" s="8"/>
      <c r="E32" s="8"/>
      <c r="F32" s="8"/>
      <c r="G32" s="8"/>
      <c r="H32" s="8"/>
      <c r="I32" s="3"/>
      <c r="J32" s="3"/>
      <c r="K32" s="3"/>
      <c r="L32" s="3"/>
      <c r="M32" s="3"/>
      <c r="N32" s="3"/>
      <c r="P32" s="35"/>
      <c r="Q32" s="35"/>
      <c r="R32" s="35"/>
      <c r="S32" s="35"/>
      <c r="T32" s="35"/>
      <c r="U32" s="15"/>
    </row>
    <row r="33" spans="1:21" ht="15" customHeight="1" x14ac:dyDescent="0.25">
      <c r="A33" s="8"/>
      <c r="B33" s="8"/>
      <c r="C33" s="8"/>
      <c r="D33" s="8"/>
      <c r="E33" s="8"/>
      <c r="F33" s="8"/>
      <c r="G33" s="8"/>
      <c r="H33" s="8"/>
      <c r="I33" s="3"/>
      <c r="J33" s="3"/>
      <c r="K33" s="3"/>
      <c r="L33" s="3"/>
      <c r="M33" s="3"/>
      <c r="N33" s="3"/>
      <c r="P33" s="16"/>
      <c r="Q33" s="16"/>
      <c r="R33" s="16"/>
      <c r="S33" s="17"/>
      <c r="T33" s="17"/>
      <c r="U33" s="15"/>
    </row>
    <row r="34" spans="1:21" ht="15" customHeight="1" x14ac:dyDescent="0.3">
      <c r="A34" s="8"/>
      <c r="B34" s="8"/>
      <c r="C34" s="8"/>
      <c r="D34" s="8"/>
      <c r="E34" s="8"/>
      <c r="F34" s="8"/>
      <c r="G34" s="8"/>
      <c r="H34" s="8"/>
      <c r="I34" s="3"/>
      <c r="J34" s="3"/>
      <c r="K34" s="3"/>
      <c r="L34" s="3"/>
      <c r="M34" s="3"/>
      <c r="N34" s="3"/>
      <c r="P34" s="20"/>
      <c r="Q34" s="20"/>
      <c r="R34" s="20"/>
      <c r="S34" s="21"/>
      <c r="T34" s="21"/>
      <c r="U34" s="15"/>
    </row>
    <row r="35" spans="1:21" ht="15" customHeight="1" x14ac:dyDescent="0.25">
      <c r="A35" s="8"/>
      <c r="B35" s="8"/>
      <c r="C35" s="8"/>
      <c r="D35" s="8"/>
      <c r="E35" s="8"/>
      <c r="F35" s="8"/>
      <c r="G35" s="8"/>
      <c r="H35" s="8"/>
      <c r="I35" s="3"/>
      <c r="J35" s="3"/>
      <c r="K35" s="3"/>
      <c r="L35" s="3"/>
      <c r="M35" s="3"/>
      <c r="N35" s="3"/>
      <c r="P35" s="15"/>
      <c r="Q35" s="18"/>
      <c r="R35" s="18"/>
      <c r="S35" s="18"/>
      <c r="T35" s="18"/>
      <c r="U35" s="15"/>
    </row>
  </sheetData>
  <sheetProtection formatCells="0" formatColumns="0" formatRows="0" insertColumns="0" insertRows="0" insertHyperlinks="0" deleteColumns="0" deleteRows="0" sort="0" autoFilter="0" pivotTables="0"/>
  <mergeCells count="27">
    <mergeCell ref="A29:H31"/>
    <mergeCell ref="J9:N9"/>
    <mergeCell ref="K10:N10"/>
    <mergeCell ref="Q1:T4"/>
    <mergeCell ref="R32:T32"/>
    <mergeCell ref="R31:T31"/>
    <mergeCell ref="P32:Q32"/>
    <mergeCell ref="P31:Q31"/>
    <mergeCell ref="R9:T9"/>
    <mergeCell ref="H10:I10"/>
    <mergeCell ref="B7:T7"/>
    <mergeCell ref="P34:R34"/>
    <mergeCell ref="S34:T34"/>
    <mergeCell ref="C9:C11"/>
    <mergeCell ref="B9:B12"/>
    <mergeCell ref="A9:A12"/>
    <mergeCell ref="D10:D11"/>
    <mergeCell ref="G10:G11"/>
    <mergeCell ref="E10:F10"/>
    <mergeCell ref="S10:T10"/>
    <mergeCell ref="J10:J11"/>
    <mergeCell ref="D9:F9"/>
    <mergeCell ref="G9:I9"/>
    <mergeCell ref="O10:O11"/>
    <mergeCell ref="R10:R11"/>
    <mergeCell ref="P10:Q10"/>
    <mergeCell ref="O9:Q9"/>
  </mergeCells>
  <printOptions horizontalCentered="1"/>
  <pageMargins left="0.31496062992125984" right="0.31496062992125984" top="0.9055118110236221" bottom="0.31496062992125984" header="0" footer="0"/>
  <pageSetup paperSize="9" scale="3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3</vt:lpstr>
      <vt:lpstr>'Форма 3'!Заголовки_для_печати</vt:lpstr>
      <vt:lpstr>'Форма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LunkovaIM</dc:creator>
  <cp:lastModifiedBy>LunkovaIM</cp:lastModifiedBy>
  <cp:lastPrinted>2019-12-27T11:24:54Z</cp:lastPrinted>
  <dcterms:created xsi:type="dcterms:W3CDTF">2006-09-16T00:00:00Z</dcterms:created>
  <dcterms:modified xsi:type="dcterms:W3CDTF">2020-04-24T10:11:34Z</dcterms:modified>
</cp:coreProperties>
</file>