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585" windowWidth="27495" windowHeight="13740"/>
  </bookViews>
  <sheets>
    <sheet name="Форма 4" sheetId="1" r:id="rId1"/>
  </sheets>
  <definedNames>
    <definedName name="_xlnm.Print_Titles" localSheetId="0">'Форма 4'!$6:$9</definedName>
    <definedName name="_xlnm.Print_Area" localSheetId="0">'Форма 4'!$A$1:$N$21</definedName>
  </definedNames>
  <calcPr calcId="144525"/>
</workbook>
</file>

<file path=xl/calcChain.xml><?xml version="1.0" encoding="utf-8"?>
<calcChain xmlns="http://schemas.openxmlformats.org/spreadsheetml/2006/main">
  <c r="N21" i="1" l="1"/>
  <c r="H21" i="1"/>
  <c r="H20" i="1" s="1"/>
  <c r="N20" i="1"/>
  <c r="M20" i="1"/>
  <c r="L20" i="1"/>
  <c r="K20" i="1"/>
  <c r="J20" i="1"/>
  <c r="I20" i="1"/>
  <c r="G20" i="1"/>
  <c r="F20" i="1"/>
  <c r="E20" i="1"/>
  <c r="D20" i="1"/>
  <c r="C20" i="1"/>
  <c r="N19" i="1"/>
  <c r="H19" i="1"/>
  <c r="H18" i="1" s="1"/>
  <c r="N18" i="1"/>
  <c r="M18" i="1"/>
  <c r="L18" i="1"/>
  <c r="K18" i="1"/>
  <c r="J18" i="1"/>
  <c r="I18" i="1"/>
  <c r="G18" i="1"/>
  <c r="F18" i="1"/>
  <c r="E18" i="1"/>
  <c r="D18" i="1"/>
  <c r="C18" i="1"/>
  <c r="N17" i="1"/>
  <c r="H17" i="1"/>
  <c r="H16" i="1" s="1"/>
  <c r="N16" i="1"/>
  <c r="M16" i="1"/>
  <c r="L16" i="1"/>
  <c r="K16" i="1"/>
  <c r="J16" i="1"/>
  <c r="I16" i="1"/>
  <c r="G16" i="1"/>
  <c r="F16" i="1"/>
  <c r="E16" i="1"/>
  <c r="D16" i="1"/>
  <c r="C16" i="1"/>
  <c r="N15" i="1"/>
  <c r="H15" i="1"/>
  <c r="H14" i="1" s="1"/>
  <c r="N14" i="1"/>
  <c r="M14" i="1"/>
  <c r="L14" i="1"/>
  <c r="K14" i="1"/>
  <c r="J14" i="1"/>
  <c r="I14" i="1"/>
  <c r="G14" i="1"/>
  <c r="F14" i="1"/>
  <c r="E14" i="1"/>
  <c r="D14" i="1"/>
  <c r="C14" i="1"/>
  <c r="N13" i="1"/>
  <c r="H13" i="1"/>
  <c r="H12" i="1" s="1"/>
  <c r="N12" i="1"/>
  <c r="M12" i="1"/>
  <c r="L12" i="1"/>
  <c r="K12" i="1"/>
  <c r="J12" i="1"/>
  <c r="I12" i="1"/>
  <c r="G12" i="1"/>
  <c r="F12" i="1"/>
  <c r="E12" i="1"/>
  <c r="D12" i="1"/>
  <c r="C12" i="1"/>
  <c r="K11" i="1" l="1"/>
  <c r="K10" i="1" s="1"/>
  <c r="D11" i="1"/>
  <c r="D10" i="1" s="1"/>
  <c r="F11" i="1"/>
  <c r="F10" i="1" s="1"/>
  <c r="I11" i="1"/>
  <c r="I10" i="1" s="1"/>
  <c r="M11" i="1"/>
  <c r="M10" i="1" s="1"/>
  <c r="C11" i="1"/>
  <c r="C10" i="1" s="1"/>
  <c r="E11" i="1"/>
  <c r="E10" i="1" s="1"/>
  <c r="G11" i="1"/>
  <c r="G10" i="1" s="1"/>
  <c r="J11" i="1"/>
  <c r="J10" i="1" s="1"/>
  <c r="L11" i="1"/>
  <c r="L10" i="1" s="1"/>
  <c r="N11" i="1"/>
  <c r="N10" i="1" s="1"/>
  <c r="H11" i="1"/>
  <c r="H10" i="1" s="1"/>
</calcChain>
</file>

<file path=xl/sharedStrings.xml><?xml version="1.0" encoding="utf-8"?>
<sst xmlns="http://schemas.openxmlformats.org/spreadsheetml/2006/main" count="66" uniqueCount="23">
  <si>
    <t>Планируемые показатели переселения граждан из аварийного жилищного фонда, признанного таковым до 1 января 2017 года</t>
  </si>
  <si>
    <t>№ п/п</t>
  </si>
  <si>
    <t>Наименование муниципального образования</t>
  </si>
  <si>
    <t>Расселяемая площадь</t>
  </si>
  <si>
    <t>Количество переселяемых жителей</t>
  </si>
  <si>
    <t>2019 г.</t>
  </si>
  <si>
    <t>2020 г.</t>
  </si>
  <si>
    <t>2021 г.</t>
  </si>
  <si>
    <t>2022 г.</t>
  </si>
  <si>
    <t>2023 г.</t>
  </si>
  <si>
    <t>Всего</t>
  </si>
  <si>
    <t>кв.м</t>
  </si>
  <si>
    <t>чел</t>
  </si>
  <si>
    <t>Всего подлежит переселению в 2019 – 2025 гг.</t>
  </si>
  <si>
    <t>Всего по  программе переселения, в рамках которой предусмотрено финансирование за счет средств Фонда. в т.ч.:</t>
  </si>
  <si>
    <t xml:space="preserve">Всего по этапу 2019 года </t>
  </si>
  <si>
    <t>Итого по Городской округ город Астрахань</t>
  </si>
  <si>
    <t>x</t>
  </si>
  <si>
    <t xml:space="preserve">Всего по этапу 2020 года </t>
  </si>
  <si>
    <t xml:space="preserve">Всего по этапу 2021 года </t>
  </si>
  <si>
    <t xml:space="preserve">Всего по этапу 2022 года </t>
  </si>
  <si>
    <t>По иным программам субъекта РФ, в рамках которых не предусмотрено финансирование за счет средств Фонда, в том числе:</t>
  </si>
  <si>
    <t>Приложение 5 к муниципальной программе муниципального образования "Городской округ город Астрахань" "Переселение граждан муниципального образования "Городской округ город Астрахань" из аварийного жилищного фонда в 2019-2025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</si>
</sst>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#,##0.00\ &quot;₽&quot;;[Red]\-#,##0.00\ &quot;₽&quot;"/>
    <numFmt numFmtId="164" formatCode="#,##0.00_ ;\-#,##0.00\ "/>
    <numFmt numFmtId="165" formatCode="#,##0_ ;\-#,##0\ "/>
  </numFmts>
  <fonts count="8" x14ac:knownFonts="1">
    <font>
      <sz val="11"/>
      <color rgb="FF000000"/>
      <name val="Calibri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none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2" borderId="0" xfId="0" applyFill="1"/>
    <xf numFmtId="0" fontId="0" fillId="2" borderId="0" xfId="0" applyFill="1" applyAlignment="1">
      <alignment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/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5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8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1"/>
  <sheetViews>
    <sheetView tabSelected="1" zoomScale="55" zoomScaleNormal="55" workbookViewId="0">
      <selection activeCell="G16" sqref="G16"/>
    </sheetView>
  </sheetViews>
  <sheetFormatPr defaultRowHeight="15" x14ac:dyDescent="0.25"/>
  <cols>
    <col min="1" max="1" width="6.42578125" customWidth="1"/>
    <col min="2" max="2" width="46.7109375" style="1" customWidth="1"/>
    <col min="3" max="3" width="16.28515625" customWidth="1"/>
    <col min="4" max="4" width="16.85546875" customWidth="1"/>
    <col min="5" max="5" width="17.85546875" customWidth="1"/>
    <col min="6" max="6" width="16.5703125" customWidth="1"/>
    <col min="7" max="7" width="17.140625" customWidth="1"/>
    <col min="8" max="14" width="20.7109375" customWidth="1"/>
  </cols>
  <sheetData>
    <row r="1" spans="1:18" ht="29.25" customHeight="1" x14ac:dyDescent="0.25">
      <c r="A1" s="5"/>
      <c r="B1" s="5"/>
      <c r="C1" s="5"/>
      <c r="D1" s="6"/>
      <c r="E1" s="7"/>
      <c r="F1" s="7"/>
      <c r="G1" s="5"/>
      <c r="H1" s="5"/>
      <c r="I1" s="5"/>
      <c r="J1" s="24" t="s">
        <v>22</v>
      </c>
      <c r="K1" s="24"/>
      <c r="L1" s="24"/>
      <c r="M1" s="24"/>
      <c r="N1" s="24"/>
      <c r="O1" s="8"/>
      <c r="P1" s="5"/>
      <c r="Q1" s="5"/>
      <c r="R1" s="5"/>
    </row>
    <row r="2" spans="1:18" ht="30.75" customHeight="1" x14ac:dyDescent="0.25">
      <c r="A2" s="5"/>
      <c r="B2" s="5"/>
      <c r="C2" s="5"/>
      <c r="D2" s="6"/>
      <c r="E2" s="7"/>
      <c r="F2" s="7"/>
      <c r="G2" s="5"/>
      <c r="H2" s="5"/>
      <c r="I2" s="5"/>
      <c r="J2" s="24"/>
      <c r="K2" s="24"/>
      <c r="L2" s="24"/>
      <c r="M2" s="24"/>
      <c r="N2" s="24"/>
      <c r="O2" s="8"/>
      <c r="P2" s="8"/>
      <c r="Q2" s="5"/>
      <c r="R2" s="5"/>
    </row>
    <row r="3" spans="1:18" ht="9" customHeight="1" x14ac:dyDescent="0.25"/>
    <row r="4" spans="1:18" ht="20.25" customHeight="1" x14ac:dyDescent="0.25">
      <c r="A4" s="2"/>
      <c r="B4" s="23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3"/>
    </row>
    <row r="6" spans="1:18" ht="20.25" customHeight="1" x14ac:dyDescent="0.25">
      <c r="A6" s="18" t="s">
        <v>1</v>
      </c>
      <c r="B6" s="21" t="s">
        <v>2</v>
      </c>
      <c r="C6" s="22" t="s">
        <v>3</v>
      </c>
      <c r="D6" s="22"/>
      <c r="E6" s="22"/>
      <c r="F6" s="22"/>
      <c r="G6" s="22"/>
      <c r="H6" s="22"/>
      <c r="I6" s="22" t="s">
        <v>4</v>
      </c>
      <c r="J6" s="22"/>
      <c r="K6" s="22"/>
      <c r="L6" s="22"/>
      <c r="M6" s="22"/>
      <c r="N6" s="22"/>
    </row>
    <row r="7" spans="1:18" ht="20.25" customHeight="1" x14ac:dyDescent="0.25">
      <c r="A7" s="19"/>
      <c r="B7" s="21"/>
      <c r="C7" s="13" t="s">
        <v>5</v>
      </c>
      <c r="D7" s="13" t="s">
        <v>6</v>
      </c>
      <c r="E7" s="13" t="s">
        <v>7</v>
      </c>
      <c r="F7" s="13" t="s">
        <v>8</v>
      </c>
      <c r="G7" s="13" t="s">
        <v>9</v>
      </c>
      <c r="H7" s="13" t="s">
        <v>10</v>
      </c>
      <c r="I7" s="13" t="s">
        <v>5</v>
      </c>
      <c r="J7" s="13" t="s">
        <v>6</v>
      </c>
      <c r="K7" s="13" t="s">
        <v>7</v>
      </c>
      <c r="L7" s="13" t="s">
        <v>8</v>
      </c>
      <c r="M7" s="13" t="s">
        <v>9</v>
      </c>
      <c r="N7" s="13" t="s">
        <v>10</v>
      </c>
    </row>
    <row r="8" spans="1:18" ht="20.25" customHeight="1" x14ac:dyDescent="0.25">
      <c r="A8" s="20"/>
      <c r="B8" s="21"/>
      <c r="C8" s="11" t="s">
        <v>11</v>
      </c>
      <c r="D8" s="11" t="s">
        <v>11</v>
      </c>
      <c r="E8" s="11" t="s">
        <v>11</v>
      </c>
      <c r="F8" s="13" t="s">
        <v>11</v>
      </c>
      <c r="G8" s="13" t="s">
        <v>11</v>
      </c>
      <c r="H8" s="13" t="s">
        <v>11</v>
      </c>
      <c r="I8" s="11" t="s">
        <v>12</v>
      </c>
      <c r="J8" s="11" t="s">
        <v>12</v>
      </c>
      <c r="K8" s="11" t="s">
        <v>12</v>
      </c>
      <c r="L8" s="11" t="s">
        <v>12</v>
      </c>
      <c r="M8" s="11" t="s">
        <v>12</v>
      </c>
      <c r="N8" s="13" t="s">
        <v>12</v>
      </c>
    </row>
    <row r="9" spans="1:18" ht="20.25" customHeight="1" x14ac:dyDescent="0.25">
      <c r="A9" s="10">
        <v>1</v>
      </c>
      <c r="B9" s="10">
        <v>2</v>
      </c>
      <c r="C9" s="13">
        <v>3</v>
      </c>
      <c r="D9" s="13">
        <v>4</v>
      </c>
      <c r="E9" s="13">
        <v>5</v>
      </c>
      <c r="F9" s="13">
        <v>6</v>
      </c>
      <c r="G9" s="13">
        <v>7</v>
      </c>
      <c r="H9" s="13">
        <v>10</v>
      </c>
      <c r="I9" s="13">
        <v>11</v>
      </c>
      <c r="J9" s="13">
        <v>12</v>
      </c>
      <c r="K9" s="13">
        <v>13</v>
      </c>
      <c r="L9" s="13">
        <v>14</v>
      </c>
      <c r="M9" s="13">
        <v>15</v>
      </c>
      <c r="N9" s="13">
        <v>18</v>
      </c>
    </row>
    <row r="10" spans="1:18" ht="47.25" customHeight="1" x14ac:dyDescent="0.25">
      <c r="A10" s="9"/>
      <c r="B10" s="12" t="s">
        <v>13</v>
      </c>
      <c r="C10" s="14">
        <f t="shared" ref="C10:N10" si="0">SUM(C11,C20)</f>
        <v>2253.1000000000004</v>
      </c>
      <c r="D10" s="14">
        <f t="shared" si="0"/>
        <v>5862.7500000000009</v>
      </c>
      <c r="E10" s="14">
        <f t="shared" si="0"/>
        <v>5525</v>
      </c>
      <c r="F10" s="14">
        <f t="shared" si="0"/>
        <v>7567.7</v>
      </c>
      <c r="G10" s="14">
        <f t="shared" si="0"/>
        <v>1206.5</v>
      </c>
      <c r="H10" s="14">
        <f t="shared" si="0"/>
        <v>22415.05</v>
      </c>
      <c r="I10" s="15">
        <f t="shared" si="0"/>
        <v>106</v>
      </c>
      <c r="J10" s="15">
        <f t="shared" si="0"/>
        <v>307</v>
      </c>
      <c r="K10" s="15">
        <f t="shared" si="0"/>
        <v>373</v>
      </c>
      <c r="L10" s="15">
        <f t="shared" si="0"/>
        <v>857</v>
      </c>
      <c r="M10" s="15">
        <f t="shared" si="0"/>
        <v>175</v>
      </c>
      <c r="N10" s="15">
        <f t="shared" si="0"/>
        <v>1818</v>
      </c>
    </row>
    <row r="11" spans="1:18" ht="85.5" customHeight="1" x14ac:dyDescent="0.25">
      <c r="A11" s="4"/>
      <c r="B11" s="12" t="s">
        <v>14</v>
      </c>
      <c r="C11" s="14">
        <f t="shared" ref="C11:N11" si="1">SUM(C12,C14,C16,C18)</f>
        <v>1608.9</v>
      </c>
      <c r="D11" s="14">
        <f t="shared" si="1"/>
        <v>4995.9000000000005</v>
      </c>
      <c r="E11" s="14">
        <f t="shared" si="1"/>
        <v>5167.5</v>
      </c>
      <c r="F11" s="16">
        <f t="shared" si="1"/>
        <v>7420.9</v>
      </c>
      <c r="G11" s="16">
        <f t="shared" si="1"/>
        <v>170.9</v>
      </c>
      <c r="H11" s="16">
        <f t="shared" si="1"/>
        <v>19364.099999999999</v>
      </c>
      <c r="I11" s="15">
        <f t="shared" si="1"/>
        <v>60</v>
      </c>
      <c r="J11" s="15">
        <f t="shared" si="1"/>
        <v>264</v>
      </c>
      <c r="K11" s="15">
        <f t="shared" si="1"/>
        <v>332</v>
      </c>
      <c r="L11" s="15">
        <f t="shared" si="1"/>
        <v>841</v>
      </c>
      <c r="M11" s="15">
        <f t="shared" si="1"/>
        <v>8</v>
      </c>
      <c r="N11" s="17">
        <f t="shared" si="1"/>
        <v>1505</v>
      </c>
    </row>
    <row r="12" spans="1:18" ht="18.75" customHeight="1" x14ac:dyDescent="0.25">
      <c r="A12" s="4"/>
      <c r="B12" s="12" t="s">
        <v>15</v>
      </c>
      <c r="C12" s="14">
        <f t="shared" ref="C12:G12" si="2">IF(COUNTIF(C13,"&lt;&gt;x")&gt;0,SUM(C13),"x")</f>
        <v>1608.9</v>
      </c>
      <c r="D12" s="14">
        <f t="shared" si="2"/>
        <v>338.3</v>
      </c>
      <c r="E12" s="14" t="str">
        <f t="shared" si="2"/>
        <v>x</v>
      </c>
      <c r="F12" s="14" t="str">
        <f t="shared" si="2"/>
        <v>x</v>
      </c>
      <c r="G12" s="14" t="str">
        <f t="shared" si="2"/>
        <v>x</v>
      </c>
      <c r="H12" s="16">
        <f>SUM(H13)</f>
        <v>1947.2</v>
      </c>
      <c r="I12" s="15">
        <f t="shared" ref="I12:M12" si="3">IF(COUNTIF(I13,"&lt;&gt;x")&gt;0,SUM(I13),"x")</f>
        <v>60</v>
      </c>
      <c r="J12" s="15">
        <f t="shared" si="3"/>
        <v>17</v>
      </c>
      <c r="K12" s="15" t="str">
        <f t="shared" si="3"/>
        <v>x</v>
      </c>
      <c r="L12" s="15" t="str">
        <f t="shared" si="3"/>
        <v>x</v>
      </c>
      <c r="M12" s="15" t="str">
        <f t="shared" si="3"/>
        <v>x</v>
      </c>
      <c r="N12" s="17">
        <f>SUM(N13)</f>
        <v>77</v>
      </c>
    </row>
    <row r="13" spans="1:18" ht="40.5" x14ac:dyDescent="0.25">
      <c r="A13" s="10">
        <v>1</v>
      </c>
      <c r="B13" s="12" t="s">
        <v>16</v>
      </c>
      <c r="C13" s="14">
        <v>1608.9</v>
      </c>
      <c r="D13" s="14">
        <v>338.3</v>
      </c>
      <c r="E13" s="14" t="s">
        <v>17</v>
      </c>
      <c r="F13" s="16" t="s">
        <v>17</v>
      </c>
      <c r="G13" s="16" t="s">
        <v>17</v>
      </c>
      <c r="H13" s="16">
        <f>SUM(C13:G13)</f>
        <v>1947.2</v>
      </c>
      <c r="I13" s="15">
        <v>60</v>
      </c>
      <c r="J13" s="15">
        <v>17</v>
      </c>
      <c r="K13" s="15" t="s">
        <v>17</v>
      </c>
      <c r="L13" s="15" t="s">
        <v>17</v>
      </c>
      <c r="M13" s="15" t="s">
        <v>17</v>
      </c>
      <c r="N13" s="17">
        <f>SUM(I13:M13)</f>
        <v>77</v>
      </c>
    </row>
    <row r="14" spans="1:18" ht="18.75" customHeight="1" x14ac:dyDescent="0.25">
      <c r="A14" s="4"/>
      <c r="B14" s="12" t="s">
        <v>18</v>
      </c>
      <c r="C14" s="14" t="str">
        <f t="shared" ref="C14:G14" si="4">IF(COUNTIF(C15,"&lt;&gt;x")&gt;0,SUM(C15),"x")</f>
        <v>x</v>
      </c>
      <c r="D14" s="14">
        <f t="shared" si="4"/>
        <v>4657.6000000000004</v>
      </c>
      <c r="E14" s="14">
        <f t="shared" si="4"/>
        <v>4047.1</v>
      </c>
      <c r="F14" s="14" t="str">
        <f t="shared" si="4"/>
        <v>x</v>
      </c>
      <c r="G14" s="14" t="str">
        <f t="shared" si="4"/>
        <v>x</v>
      </c>
      <c r="H14" s="16">
        <f>SUM(H15)</f>
        <v>8704.7000000000007</v>
      </c>
      <c r="I14" s="15" t="str">
        <f t="shared" ref="I14:M14" si="5">IF(COUNTIF(I15,"&lt;&gt;x")&gt;0,SUM(I15),"x")</f>
        <v>x</v>
      </c>
      <c r="J14" s="15">
        <f t="shared" si="5"/>
        <v>247</v>
      </c>
      <c r="K14" s="15">
        <f t="shared" si="5"/>
        <v>246</v>
      </c>
      <c r="L14" s="15" t="str">
        <f t="shared" si="5"/>
        <v>x</v>
      </c>
      <c r="M14" s="15" t="str">
        <f t="shared" si="5"/>
        <v>x</v>
      </c>
      <c r="N14" s="17">
        <f>SUM(N15)</f>
        <v>493</v>
      </c>
    </row>
    <row r="15" spans="1:18" ht="40.5" x14ac:dyDescent="0.25">
      <c r="A15" s="10">
        <v>2</v>
      </c>
      <c r="B15" s="12" t="s">
        <v>16</v>
      </c>
      <c r="C15" s="14" t="s">
        <v>17</v>
      </c>
      <c r="D15" s="14">
        <v>4657.6000000000004</v>
      </c>
      <c r="E15" s="14">
        <v>4047.1</v>
      </c>
      <c r="F15" s="16" t="s">
        <v>17</v>
      </c>
      <c r="G15" s="16" t="s">
        <v>17</v>
      </c>
      <c r="H15" s="16">
        <f>SUM(C15:G15)</f>
        <v>8704.7000000000007</v>
      </c>
      <c r="I15" s="15" t="s">
        <v>17</v>
      </c>
      <c r="J15" s="15">
        <v>247</v>
      </c>
      <c r="K15" s="15">
        <v>246</v>
      </c>
      <c r="L15" s="15" t="s">
        <v>17</v>
      </c>
      <c r="M15" s="15" t="s">
        <v>17</v>
      </c>
      <c r="N15" s="17">
        <f>SUM(I15:M15)</f>
        <v>493</v>
      </c>
    </row>
    <row r="16" spans="1:18" ht="18.75" customHeight="1" x14ac:dyDescent="0.25">
      <c r="A16" s="4"/>
      <c r="B16" s="12" t="s">
        <v>19</v>
      </c>
      <c r="C16" s="14" t="str">
        <f t="shared" ref="C16:G16" si="6">IF(COUNTIF(C17,"&lt;&gt;x")&gt;0,SUM(C17),"x")</f>
        <v>x</v>
      </c>
      <c r="D16" s="14" t="str">
        <f t="shared" si="6"/>
        <v>x</v>
      </c>
      <c r="E16" s="14">
        <f t="shared" si="6"/>
        <v>1120.4000000000001</v>
      </c>
      <c r="F16" s="14">
        <f t="shared" si="6"/>
        <v>1440.4</v>
      </c>
      <c r="G16" s="14" t="str">
        <f t="shared" si="6"/>
        <v>x</v>
      </c>
      <c r="H16" s="16">
        <f>SUM(H17)</f>
        <v>2560.8000000000002</v>
      </c>
      <c r="I16" s="15" t="str">
        <f t="shared" ref="I16:M16" si="7">IF(COUNTIF(I17,"&lt;&gt;x")&gt;0,SUM(I17),"x")</f>
        <v>x</v>
      </c>
      <c r="J16" s="15" t="str">
        <f t="shared" si="7"/>
        <v>x</v>
      </c>
      <c r="K16" s="15">
        <f t="shared" si="7"/>
        <v>86</v>
      </c>
      <c r="L16" s="15">
        <f t="shared" si="7"/>
        <v>205</v>
      </c>
      <c r="M16" s="15" t="str">
        <f t="shared" si="7"/>
        <v>x</v>
      </c>
      <c r="N16" s="17">
        <f>SUM(N17)</f>
        <v>291</v>
      </c>
    </row>
    <row r="17" spans="1:14" ht="40.5" x14ac:dyDescent="0.25">
      <c r="A17" s="10">
        <v>3</v>
      </c>
      <c r="B17" s="12" t="s">
        <v>16</v>
      </c>
      <c r="C17" s="14" t="s">
        <v>17</v>
      </c>
      <c r="D17" s="14" t="s">
        <v>17</v>
      </c>
      <c r="E17" s="14">
        <v>1120.4000000000001</v>
      </c>
      <c r="F17" s="16">
        <v>1440.4</v>
      </c>
      <c r="G17" s="16" t="s">
        <v>17</v>
      </c>
      <c r="H17" s="16">
        <f>SUM(C17:G17)</f>
        <v>2560.8000000000002</v>
      </c>
      <c r="I17" s="15" t="s">
        <v>17</v>
      </c>
      <c r="J17" s="15" t="s">
        <v>17</v>
      </c>
      <c r="K17" s="15">
        <v>86</v>
      </c>
      <c r="L17" s="15">
        <v>205</v>
      </c>
      <c r="M17" s="15" t="s">
        <v>17</v>
      </c>
      <c r="N17" s="17">
        <f>SUM(I17:M17)</f>
        <v>291</v>
      </c>
    </row>
    <row r="18" spans="1:14" ht="18.75" customHeight="1" x14ac:dyDescent="0.25">
      <c r="A18" s="4"/>
      <c r="B18" s="12" t="s">
        <v>20</v>
      </c>
      <c r="C18" s="14" t="str">
        <f t="shared" ref="C18:G18" si="8">IF(COUNTIF(C19,"&lt;&gt;x")&gt;0,SUM(C19),"x")</f>
        <v>x</v>
      </c>
      <c r="D18" s="14" t="str">
        <f t="shared" si="8"/>
        <v>x</v>
      </c>
      <c r="E18" s="14" t="str">
        <f t="shared" si="8"/>
        <v>x</v>
      </c>
      <c r="F18" s="14">
        <f t="shared" si="8"/>
        <v>5980.5</v>
      </c>
      <c r="G18" s="14">
        <f t="shared" si="8"/>
        <v>170.9</v>
      </c>
      <c r="H18" s="16">
        <f>SUM(H19)</f>
        <v>6151.4</v>
      </c>
      <c r="I18" s="15" t="str">
        <f t="shared" ref="I18:M18" si="9">IF(COUNTIF(I19,"&lt;&gt;x")&gt;0,SUM(I19),"x")</f>
        <v>x</v>
      </c>
      <c r="J18" s="15" t="str">
        <f t="shared" si="9"/>
        <v>x</v>
      </c>
      <c r="K18" s="15" t="str">
        <f t="shared" si="9"/>
        <v>x</v>
      </c>
      <c r="L18" s="15">
        <f t="shared" si="9"/>
        <v>636</v>
      </c>
      <c r="M18" s="15">
        <f t="shared" si="9"/>
        <v>8</v>
      </c>
      <c r="N18" s="17">
        <f>SUM(N19)</f>
        <v>644</v>
      </c>
    </row>
    <row r="19" spans="1:14" ht="40.5" x14ac:dyDescent="0.25">
      <c r="A19" s="10">
        <v>4</v>
      </c>
      <c r="B19" s="12" t="s">
        <v>16</v>
      </c>
      <c r="C19" s="14" t="s">
        <v>17</v>
      </c>
      <c r="D19" s="14" t="s">
        <v>17</v>
      </c>
      <c r="E19" s="14" t="s">
        <v>17</v>
      </c>
      <c r="F19" s="16">
        <v>5980.5</v>
      </c>
      <c r="G19" s="16">
        <v>170.9</v>
      </c>
      <c r="H19" s="16">
        <f>SUM(C19:G19)</f>
        <v>6151.4</v>
      </c>
      <c r="I19" s="15" t="s">
        <v>17</v>
      </c>
      <c r="J19" s="15" t="s">
        <v>17</v>
      </c>
      <c r="K19" s="15" t="s">
        <v>17</v>
      </c>
      <c r="L19" s="15">
        <v>636</v>
      </c>
      <c r="M19" s="15">
        <v>8</v>
      </c>
      <c r="N19" s="17">
        <f>SUM(I19:M19)</f>
        <v>644</v>
      </c>
    </row>
    <row r="20" spans="1:14" ht="93" customHeight="1" x14ac:dyDescent="0.25">
      <c r="A20" s="4"/>
      <c r="B20" s="12" t="s">
        <v>21</v>
      </c>
      <c r="C20" s="14">
        <f t="shared" ref="C20:N20" si="10">SUM(C21)</f>
        <v>644.20000000000005</v>
      </c>
      <c r="D20" s="14">
        <f t="shared" si="10"/>
        <v>866.85</v>
      </c>
      <c r="E20" s="14">
        <f t="shared" si="10"/>
        <v>357.5</v>
      </c>
      <c r="F20" s="16">
        <f t="shared" si="10"/>
        <v>146.80000000000001</v>
      </c>
      <c r="G20" s="16">
        <f t="shared" si="10"/>
        <v>1035.5999999999999</v>
      </c>
      <c r="H20" s="16">
        <f t="shared" si="10"/>
        <v>3050.95</v>
      </c>
      <c r="I20" s="15">
        <f t="shared" si="10"/>
        <v>46</v>
      </c>
      <c r="J20" s="15">
        <f t="shared" si="10"/>
        <v>43</v>
      </c>
      <c r="K20" s="15">
        <f t="shared" si="10"/>
        <v>41</v>
      </c>
      <c r="L20" s="15">
        <f t="shared" si="10"/>
        <v>16</v>
      </c>
      <c r="M20" s="15">
        <f t="shared" si="10"/>
        <v>167</v>
      </c>
      <c r="N20" s="17">
        <f t="shared" si="10"/>
        <v>313</v>
      </c>
    </row>
    <row r="21" spans="1:14" ht="40.5" x14ac:dyDescent="0.25">
      <c r="A21" s="10">
        <v>1</v>
      </c>
      <c r="B21" s="12" t="s">
        <v>16</v>
      </c>
      <c r="C21" s="14">
        <v>644.20000000000005</v>
      </c>
      <c r="D21" s="14">
        <v>866.85</v>
      </c>
      <c r="E21" s="14">
        <v>357.5</v>
      </c>
      <c r="F21" s="16">
        <v>146.80000000000001</v>
      </c>
      <c r="G21" s="16">
        <v>1035.5999999999999</v>
      </c>
      <c r="H21" s="16">
        <f>SUM(C21:G21)</f>
        <v>3050.95</v>
      </c>
      <c r="I21" s="15">
        <v>46</v>
      </c>
      <c r="J21" s="15">
        <v>43</v>
      </c>
      <c r="K21" s="15">
        <v>41</v>
      </c>
      <c r="L21" s="15">
        <v>16</v>
      </c>
      <c r="M21" s="15">
        <v>167</v>
      </c>
      <c r="N21" s="17">
        <f>SUM(I21:M21)</f>
        <v>313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J1:N2"/>
    <mergeCell ref="A6:A8"/>
    <mergeCell ref="B6:B8"/>
    <mergeCell ref="C6:H6"/>
    <mergeCell ref="I6:N6"/>
    <mergeCell ref="B4:M4"/>
  </mergeCells>
  <printOptions horizontalCentered="1"/>
  <pageMargins left="0.47244094488188981" right="0.27559055118110237" top="1.3779527559055118" bottom="0.55118110236220474" header="0.31496062992125984" footer="0.31496062992125984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Форма 4</vt:lpstr>
      <vt:lpstr>'Форма 4'!Заголовки_для_печати</vt:lpstr>
      <vt:lpstr>'Форма 4'!Область_печати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Татьяна Павловна</cp:lastModifiedBy>
  <cp:lastPrinted>2023-10-03T11:25:19Z</cp:lastPrinted>
  <dcterms:created xsi:type="dcterms:W3CDTF">2019-02-21T06:26:12Z</dcterms:created>
  <dcterms:modified xsi:type="dcterms:W3CDTF">2023-10-03T11:25:20Z</dcterms:modified>
</cp:coreProperties>
</file>