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 activeTab="1"/>
  </bookViews>
  <sheets>
    <sheet name="Деньги" sheetId="2" r:id="rId1"/>
    <sheet name="Показатели" sheetId="1" r:id="rId2"/>
  </sheets>
  <definedNames>
    <definedName name="_xlnm.Print_Titles" localSheetId="0">Деньги!$8:$10</definedName>
    <definedName name="_xlnm.Print_Titles" localSheetId="1">Показатели!$6:$10</definedName>
    <definedName name="_xlnm.Print_Area" localSheetId="0">Деньги!$A$1:$L$46</definedName>
    <definedName name="_xlnm.Print_Area" localSheetId="1">Показатели!$A$1:$X$61</definedName>
  </definedNames>
  <calcPr calcId="125725"/>
</workbook>
</file>

<file path=xl/calcChain.xml><?xml version="1.0" encoding="utf-8"?>
<calcChain xmlns="http://schemas.openxmlformats.org/spreadsheetml/2006/main">
  <c r="X27" i="1"/>
  <c r="X57"/>
  <c r="X30"/>
  <c r="X31"/>
  <c r="X32"/>
  <c r="X15"/>
  <c r="K48" i="2"/>
  <c r="J48"/>
  <c r="J53" s="1"/>
  <c r="I48"/>
  <c r="I53" s="1"/>
  <c r="G37"/>
  <c r="G36"/>
  <c r="G35"/>
  <c r="G34"/>
  <c r="L33"/>
  <c r="G33" s="1"/>
  <c r="K33"/>
  <c r="J33"/>
  <c r="I33"/>
  <c r="H33"/>
  <c r="L32"/>
  <c r="K32"/>
  <c r="J32"/>
  <c r="I32"/>
  <c r="H32"/>
  <c r="G31"/>
  <c r="G30"/>
  <c r="G29"/>
  <c r="G28"/>
  <c r="G27"/>
  <c r="G26"/>
  <c r="G25"/>
  <c r="G24"/>
  <c r="G23"/>
  <c r="G22"/>
  <c r="A22"/>
  <c r="L21"/>
  <c r="K21"/>
  <c r="K17" s="1"/>
  <c r="J21"/>
  <c r="J17" s="1"/>
  <c r="I21"/>
  <c r="I17" s="1"/>
  <c r="H21"/>
  <c r="G21" s="1"/>
  <c r="L20"/>
  <c r="K20"/>
  <c r="K16" s="1"/>
  <c r="J20"/>
  <c r="I20"/>
  <c r="H20"/>
  <c r="H16" s="1"/>
  <c r="H13" s="1"/>
  <c r="L19"/>
  <c r="K19"/>
  <c r="J19"/>
  <c r="J49" s="1"/>
  <c r="I19"/>
  <c r="I49" s="1"/>
  <c r="H19"/>
  <c r="G19" s="1"/>
  <c r="G18"/>
  <c r="L17"/>
  <c r="L14" s="1"/>
  <c r="L16"/>
  <c r="L13" s="1"/>
  <c r="J16"/>
  <c r="J13" s="1"/>
  <c r="I16"/>
  <c r="I13" s="1"/>
  <c r="L15"/>
  <c r="T58" i="1"/>
  <c r="H58"/>
  <c r="X58" s="1"/>
  <c r="X38"/>
  <c r="X37"/>
  <c r="T36"/>
  <c r="N36"/>
  <c r="H36"/>
  <c r="X35"/>
  <c r="X33"/>
  <c r="I29"/>
  <c r="H29"/>
  <c r="X29" s="1"/>
  <c r="AB26"/>
  <c r="AB29" s="1"/>
  <c r="AB30" s="1"/>
  <c r="T26"/>
  <c r="J26"/>
  <c r="AF25"/>
  <c r="AF26" s="1"/>
  <c r="AF29" s="1"/>
  <c r="AF30" s="1"/>
  <c r="AE25"/>
  <c r="AE26" s="1"/>
  <c r="AE29" s="1"/>
  <c r="AE30" s="1"/>
  <c r="AD24"/>
  <c r="AG24" s="1"/>
  <c r="X23"/>
  <c r="AD22"/>
  <c r="AD26" s="1"/>
  <c r="AD29" s="1"/>
  <c r="AD30" s="1"/>
  <c r="X22"/>
  <c r="X21"/>
  <c r="X20"/>
  <c r="X17"/>
  <c r="X16"/>
  <c r="X14"/>
  <c r="X36" l="1"/>
  <c r="L12" i="2"/>
  <c r="G32"/>
  <c r="I42"/>
  <c r="I14"/>
  <c r="K13"/>
  <c r="G13" s="1"/>
  <c r="L40"/>
  <c r="L38" s="1"/>
  <c r="I41"/>
  <c r="J15"/>
  <c r="J12" s="1"/>
  <c r="G20"/>
  <c r="H40"/>
  <c r="J41"/>
  <c r="I15"/>
  <c r="I12" s="1"/>
  <c r="H15"/>
  <c r="H12" s="1"/>
  <c r="H17"/>
  <c r="H42" s="1"/>
  <c r="K49"/>
  <c r="K50" s="1"/>
  <c r="H41"/>
  <c r="K14"/>
  <c r="K42"/>
  <c r="K41"/>
  <c r="J14"/>
  <c r="J42"/>
  <c r="J50"/>
  <c r="K53"/>
  <c r="K15"/>
  <c r="K12" s="1"/>
  <c r="G16"/>
  <c r="I50"/>
  <c r="AG22" i="1"/>
  <c r="AA31" s="1"/>
  <c r="AA32" s="1"/>
  <c r="AA34" s="1"/>
  <c r="H38" i="2" l="1"/>
  <c r="G41"/>
  <c r="J40"/>
  <c r="J38" s="1"/>
  <c r="I40"/>
  <c r="G12"/>
  <c r="G42"/>
  <c r="H14"/>
  <c r="G14" s="1"/>
  <c r="I38"/>
  <c r="G17"/>
  <c r="K40"/>
  <c r="G15"/>
  <c r="K38" l="1"/>
  <c r="G40"/>
  <c r="G38" l="1"/>
</calcChain>
</file>

<file path=xl/sharedStrings.xml><?xml version="1.0" encoding="utf-8"?>
<sst xmlns="http://schemas.openxmlformats.org/spreadsheetml/2006/main" count="512" uniqueCount="122">
  <si>
    <t xml:space="preserve"> программных мероприятий, показателей (индикаторов) и результатов </t>
  </si>
  <si>
    <t>№ п/п</t>
  </si>
  <si>
    <t xml:space="preserve">Цели, задачи, наименование программных мероприятий </t>
  </si>
  <si>
    <t>Ответственные исполнители, соисполнители, участники</t>
  </si>
  <si>
    <t xml:space="preserve">Наименование показателя (индикатора) </t>
  </si>
  <si>
    <t>Ед.  изм.</t>
  </si>
  <si>
    <t>Отчётный 2019 год</t>
  </si>
  <si>
    <t>Текущий 2020 год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</si>
  <si>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</si>
  <si>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</si>
  <si>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2021 год</t>
  </si>
  <si>
    <t>2022 год</t>
  </si>
  <si>
    <t xml:space="preserve">2023 год </t>
  </si>
  <si>
    <t xml:space="preserve">2024 год </t>
  </si>
  <si>
    <t xml:space="preserve">2025 год </t>
  </si>
  <si>
    <t xml:space="preserve">2026 год </t>
  </si>
  <si>
    <t xml:space="preserve">2027 год </t>
  </si>
  <si>
    <t>Всего</t>
  </si>
  <si>
    <t>в том числе на 01.07</t>
  </si>
  <si>
    <t>в том числе на 01.08</t>
  </si>
  <si>
    <t>в том числе на 01.09</t>
  </si>
  <si>
    <t>в том числе на 01.10</t>
  </si>
  <si>
    <t>в том числе на 01.17</t>
  </si>
  <si>
    <t>Тибет</t>
  </si>
  <si>
    <t>Ботвина</t>
  </si>
  <si>
    <t>Муниципальная программа муниципального образования "Город Астрахань" "Охрана окружающей среды"</t>
  </si>
  <si>
    <r>
      <t xml:space="preserve">Цель 1. </t>
    </r>
    <r>
      <rPr>
        <sz val="12"/>
        <rFont val="Times New Roman"/>
        <family val="1"/>
        <charset val="204"/>
      </rPr>
      <t>Улучшение экологической обстановки и обеспечение экологической безопасности граждан на территории города Астрахани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</si>
  <si>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Решение поставленных задач Программы</t>
    </r>
  </si>
  <si>
    <t>%</t>
  </si>
  <si>
    <t>х</t>
  </si>
  <si>
    <t>-</t>
  </si>
  <si>
    <r>
      <t xml:space="preserve">Задача 1.1. </t>
    </r>
    <r>
      <rPr>
        <sz val="12"/>
        <rFont val="Times New Roman"/>
        <family val="1"/>
        <charset val="204"/>
      </rPr>
      <t>Поддержание качественного  состояния внутригородских водоемов и модернизация систем водоснабжения и водоотведения</t>
    </r>
  </si>
  <si>
    <t>Управление по коммунальному хозяйству и благоустройству администрации муниципального образования "Город Астрахань"</t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</si>
  <si>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ликвидированных нарушений, выявленных при контроле качества внутригородских водоемов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</si>
  <si>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Снижение объема отводимых в реку Волгу загрязненных сточных вод</t>
    </r>
  </si>
  <si>
    <r>
      <t>км</t>
    </r>
    <r>
      <rPr>
        <vertAlign val="superscript"/>
        <sz val="12"/>
        <rFont val="Times New Roman"/>
        <family val="1"/>
        <charset val="204"/>
      </rPr>
      <t>3</t>
    </r>
  </si>
  <si>
    <t>в пояснительной прописать, что целевое значение показателя будет установлено после подписания соглашения</t>
  </si>
  <si>
    <r>
      <t xml:space="preserve">Мероприятие 1.1.1. </t>
    </r>
    <r>
      <rPr>
        <sz val="12"/>
        <rFont val="Times New Roman"/>
        <family val="1"/>
        <charset val="204"/>
      </rPr>
      <t>Ведение аналитического контроля за качеством сбросных вод и состоянием водных объектов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</si>
  <si>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взятых проб воды города Астрахани</t>
    </r>
  </si>
  <si>
    <t>ед.</t>
  </si>
  <si>
    <r>
      <t xml:space="preserve">Мероприятие 1.1.2.  </t>
    </r>
    <r>
      <rPr>
        <sz val="12"/>
        <rFont val="Times New Roman"/>
        <family val="1"/>
        <charset val="204"/>
      </rPr>
      <t>Реконструкция очистных сооружений канализации СОСК МУП г. Астрахани" Астрводоканал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</si>
  <si>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разработанных проектов</t>
    </r>
  </si>
  <si>
    <t>x</t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</si>
  <si>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Степень освоения денежных средств</t>
    </r>
  </si>
  <si>
    <r>
      <rPr>
        <b/>
        <sz val="12"/>
        <rFont val="Times New Roman"/>
        <family val="1"/>
        <charset val="204"/>
      </rPr>
      <t>Показатель 3.</t>
    </r>
    <r>
      <rPr>
        <sz val="12"/>
        <rFont val="Times New Roman"/>
        <family val="1"/>
        <charset val="204"/>
      </rPr>
      <t xml:space="preserve"> Производительность очистных сооружений</t>
    </r>
  </si>
  <si>
    <t>тыс. м3/сутки</t>
  </si>
  <si>
    <t>в том числе:</t>
  </si>
  <si>
    <t>I этап</t>
  </si>
  <si>
    <t>рекультивация</t>
  </si>
  <si>
    <t>га</t>
  </si>
  <si>
    <t>II этап</t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</si>
  <si>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Степень освоения денежных средств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</si>
  <si>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Производительность очистных сооружений</t>
    </r>
  </si>
  <si>
    <r>
      <t xml:space="preserve">Мероприятие 1.1.3. </t>
    </r>
    <r>
      <rPr>
        <sz val="12"/>
        <rFont val="Times New Roman"/>
        <family val="1"/>
        <charset val="204"/>
      </rPr>
      <t>Реконструкция очистных сооружений канализации ПОСК-1 МУП г. Астрахани" Астрводоканал</t>
    </r>
  </si>
  <si>
    <t>всего сумма</t>
  </si>
  <si>
    <t>млн</t>
  </si>
  <si>
    <r>
      <t xml:space="preserve">Задача 1.2.  </t>
    </r>
    <r>
      <rPr>
        <sz val="12"/>
        <rFont val="Times New Roman"/>
        <family val="1"/>
        <charset val="204"/>
      </rPr>
      <t>Обеспечение охраны земельных ресурсов (восстановление нарушенных земель)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</si>
  <si>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рекультивированных земель от общей площади  земель, подлежащих рекультивации в рамках Программы</t>
    </r>
  </si>
  <si>
    <t>на 1 га рекультивации</t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</si>
  <si>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Проведение лабораторных (химических) исследований по экологическому мониторингу  </t>
    </r>
  </si>
  <si>
    <t>да/нет</t>
  </si>
  <si>
    <t>да</t>
  </si>
  <si>
    <t>наши деньги</t>
  </si>
  <si>
    <r>
      <t xml:space="preserve">Мероприятие 1.2.1. </t>
    </r>
    <r>
      <rPr>
        <sz val="12"/>
        <rFont val="Times New Roman"/>
        <family val="1"/>
        <charset val="204"/>
      </rPr>
      <t xml:space="preserve"> Ведение мониторинга состояния окружающей среды на территории объектов размещения отходов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</si>
  <si>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 xml:space="preserve">Количество взятых проб </t>
    </r>
  </si>
  <si>
    <t>на сколько хватит</t>
  </si>
  <si>
    <t>воды</t>
  </si>
  <si>
    <t>сколько в % от всего фунтово</t>
  </si>
  <si>
    <t>почвы</t>
  </si>
  <si>
    <t>воздуха</t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</si>
  <si>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Прохождение</t>
    </r>
    <r>
      <rPr>
        <b/>
        <sz val="12"/>
        <rFont val="Times New Roman"/>
        <family val="1"/>
        <charset val="204"/>
      </rPr>
      <t xml:space="preserve"> э</t>
    </r>
    <r>
      <rPr>
        <sz val="12"/>
        <rFont val="Times New Roman"/>
        <family val="1"/>
        <charset val="204"/>
      </rPr>
      <t>кологической экспертизы проектной документации</t>
    </r>
  </si>
  <si>
    <r>
      <rPr>
        <b/>
        <sz val="12"/>
        <rFont val="Times New Roman"/>
        <family val="1"/>
        <charset val="204"/>
      </rPr>
      <t xml:space="preserve">Показатель 2. </t>
    </r>
    <r>
      <rPr>
        <sz val="12"/>
        <rFont val="Times New Roman"/>
        <family val="1"/>
        <charset val="204"/>
      </rPr>
      <t>Площадь рекультивации  полигона ТБО (пос. Фунтово)</t>
    </r>
  </si>
  <si>
    <t>га.</t>
  </si>
  <si>
    <r>
      <t xml:space="preserve">Мероприятие 1.2.3. </t>
    </r>
    <r>
      <rPr>
        <sz val="12"/>
        <rFont val="Times New Roman"/>
        <family val="1"/>
        <charset val="204"/>
      </rPr>
      <t>Ликвидация незаконно размещенных отходов производства и потребления и рекультивация нарушенных земель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</si>
  <si>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Объем ликвидированных отходов производства и потребления</t>
    </r>
  </si>
  <si>
    <t>куб.м.</t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</si>
  <si>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Площадь рекультивируемых земель</t>
    </r>
  </si>
  <si>
    <r>
      <rPr>
        <b/>
        <sz val="12"/>
        <rFont val="Times New Roman"/>
        <family val="1"/>
        <charset val="204"/>
      </rPr>
      <t>Показатель 3.</t>
    </r>
    <r>
      <rPr>
        <sz val="12"/>
        <rFont val="Times New Roman"/>
        <family val="1"/>
        <charset val="204"/>
      </rPr>
      <t xml:space="preserve"> Количество разработанных проектов</t>
    </r>
  </si>
  <si>
    <r>
      <t xml:space="preserve">Мероприятие 1.2.4. </t>
    </r>
    <r>
      <rPr>
        <sz val="12"/>
        <rFont val="Times New Roman"/>
        <family val="1"/>
        <charset val="204"/>
      </rPr>
      <t>"Экологическая реабилитация иловых карт №1-4  Южных очистных сооружений канализации"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</si>
  <si>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рекультивируемых земель</t>
    </r>
    <r>
      <rPr>
        <b/>
        <sz val="12"/>
        <rFont val="Times New Roman"/>
        <family val="1"/>
        <charset val="204"/>
      </rPr>
      <t xml:space="preserve"> </t>
    </r>
  </si>
  <si>
    <r>
      <rPr>
        <b/>
        <sz val="12"/>
        <rFont val="Times New Roman"/>
        <family val="1"/>
        <charset val="204"/>
      </rPr>
      <t xml:space="preserve">Мероприятие 1.2.5. </t>
    </r>
    <r>
      <rPr>
        <sz val="12"/>
        <rFont val="Times New Roman"/>
        <family val="1"/>
        <charset val="204"/>
      </rPr>
      <t>Бурение смотровых скважин (пос. Фунтово,  Южные очистные сооружения канализации)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</si>
  <si>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пробуренных смотровых скважин</t>
    </r>
  </si>
  <si>
    <r>
      <rPr>
        <b/>
        <sz val="12"/>
        <rFont val="Times New Roman"/>
        <family val="1"/>
        <charset val="204"/>
      </rPr>
      <t>Мероприятие 1.2.6.</t>
    </r>
    <r>
      <rPr>
        <sz val="12"/>
        <rFont val="Times New Roman"/>
        <family val="1"/>
        <charset val="204"/>
      </rPr>
      <t xml:space="preserve">             Ликвидация мазутной ямы на земельном участке по ул. Кирова/Чернышевского д.20/3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</si>
  <si>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рекультивируемых объектов</t>
    </r>
  </si>
  <si>
    <r>
      <rPr>
        <b/>
        <sz val="12"/>
        <rFont val="Times New Roman"/>
        <family val="1"/>
        <charset val="204"/>
      </rPr>
      <t xml:space="preserve">Мероприятие 1.2.7. </t>
    </r>
    <r>
      <rPr>
        <sz val="12"/>
        <rFont val="Times New Roman"/>
        <family val="1"/>
        <charset val="204"/>
      </rPr>
      <t>"Рекультивация участка земли, занятого бывшими прудами - испарителями, АЦКК"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</si>
  <si>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рекультивированных земель из числа земель, нарушенных в результате прошлой хозяйственной  деятельности</t>
    </r>
  </si>
  <si>
    <r>
      <rPr>
        <b/>
        <sz val="12"/>
        <color theme="1"/>
        <rFont val="Times New Roman"/>
        <family val="1"/>
        <charset val="204"/>
      </rPr>
      <t xml:space="preserve">Задача 1.3. </t>
    </r>
    <r>
      <rPr>
        <sz val="12"/>
        <color theme="1"/>
        <rFont val="Times New Roman"/>
        <family val="1"/>
        <charset val="204"/>
      </rPr>
      <t>Поддержание санитарного состояния на территории контейнерных площадок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</si>
  <si>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контейнерных площадок</t>
    </r>
  </si>
  <si>
    <t>шт.</t>
  </si>
  <si>
    <t xml:space="preserve">Приложение 2 к муниципальной программе муниципального образования "Городской округ город Астрахань" "Охрана окружающей среды"     </t>
  </si>
  <si>
    <t xml:space="preserve">Распределение расходов на реализацию муниципальной программы </t>
  </si>
  <si>
    <t>муниципального образования "Городской округ город Астрахань" "Охрана окружающей среды"</t>
  </si>
  <si>
    <t xml:space="preserve">Цели, задачи, наименования программных мероприятий </t>
  </si>
  <si>
    <t>Источники           финансирования</t>
  </si>
  <si>
    <t>Код</t>
  </si>
  <si>
    <t>Планируемые расходы, руб.</t>
  </si>
  <si>
    <t>ГРБС (ведомство)</t>
  </si>
  <si>
    <t>целевой статьи</t>
  </si>
  <si>
    <t>всего</t>
  </si>
  <si>
    <t xml:space="preserve">                                                                                                              Муниципальная программа муниципального образования "Городской округ город Астрахань" "Охрана окружающей среды"</t>
  </si>
  <si>
    <t>Бюджет МО "Городской округ город Астрахань"</t>
  </si>
  <si>
    <t>Бюджет Астраханской области</t>
  </si>
  <si>
    <t>Федеральный бюджет</t>
  </si>
  <si>
    <r>
      <t>Задача 1.1</t>
    </r>
    <r>
      <rPr>
        <b/>
        <sz val="12"/>
        <color rgb="FF00B0F0"/>
        <rFont val="Times New Roman"/>
        <family val="1"/>
        <charset val="204"/>
      </rPr>
      <t>.</t>
    </r>
    <r>
      <rPr>
        <b/>
        <sz val="12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Поддержание качественного  состояния внутригородских водоемов и модернизация систем водоснабжения и водоотведения</t>
    </r>
  </si>
  <si>
    <r>
      <t xml:space="preserve">Мероприятие 1.1.2.  </t>
    </r>
    <r>
      <rPr>
        <sz val="12"/>
        <rFont val="Times New Roman"/>
        <family val="1"/>
        <charset val="204"/>
      </rPr>
      <t>Реконструкция очистных сооружений канализации СОСК</t>
    </r>
    <r>
      <rPr>
        <sz val="12"/>
        <rFont val="Times New Roman"/>
        <family val="1"/>
        <charset val="204"/>
      </rPr>
      <t xml:space="preserve"> МУП г. Астрахани "Астрводоканал"</t>
    </r>
  </si>
  <si>
    <t>Управление по капитальному строительству администрации муниципального образования "Городской округ город Астрахань"</t>
  </si>
  <si>
    <r>
      <t xml:space="preserve">Мероприятие 1.1.3.  </t>
    </r>
    <r>
      <rPr>
        <sz val="12"/>
        <rFont val="Times New Roman"/>
        <family val="1"/>
        <charset val="204"/>
      </rPr>
      <t>Реконструкция очистных сооружений канализации ПОСК-1 МУП г. Астрахани "Астрводоканал"</t>
    </r>
  </si>
  <si>
    <r>
      <t xml:space="preserve">Мероприятие 1.2.1.  </t>
    </r>
    <r>
      <rPr>
        <sz val="12"/>
        <rFont val="Times New Roman"/>
        <family val="1"/>
        <charset val="204"/>
      </rPr>
      <t>Ведение мониторинга состояния окружающей среды на территории объектов размещения отходов</t>
    </r>
  </si>
  <si>
    <r>
      <rPr>
        <b/>
        <sz val="12"/>
        <rFont val="Times New Roman"/>
        <family val="1"/>
        <charset val="204"/>
      </rPr>
      <t xml:space="preserve">Мероприятие 1.2.2. </t>
    </r>
    <r>
      <rPr>
        <sz val="12"/>
        <rFont val="Times New Roman"/>
        <family val="1"/>
        <charset val="204"/>
      </rPr>
      <t>Проведение работ по рекультивации  полигона ТБО (пос. Фунтово)</t>
    </r>
  </si>
  <si>
    <t>Итого по муниципальной Программе</t>
  </si>
  <si>
    <t xml:space="preserve">Бюджет Астраханской области </t>
  </si>
  <si>
    <t>Т.Р.Калинкин</t>
  </si>
  <si>
    <t xml:space="preserve">Приложение 1 к муниципальной программе муниципального образования "Городской округ город Астрахань" "Охрана окружающей среды"                 
</t>
  </si>
  <si>
    <t>Управление по коммунальному хозяйству и благоустройству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"Городской округ город Астрахань"</t>
  </si>
  <si>
    <t>Управление по коммунальному хозяйству и благоустройству администрации муниципального образования "Город  Астрахань" Управление по капитальному строительству администрации муниципального образования "Городской округ город Астрахань"</t>
  </si>
  <si>
    <t>Управление по коммунальному хозяйству и благоустройству администрации муниципального образования "Город  Астрахань"</t>
  </si>
  <si>
    <t>Управление по капитальному строительству администрации муниципального образования "Городской округ город  Астрахань"</t>
  </si>
  <si>
    <t>Начальник управления по коммунальному хозяйству и благоустройству администрации МО "Город Астрахань"</t>
  </si>
  <si>
    <t xml:space="preserve">  </t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</si>
  <si>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восстановленных земель от общего количества земель подлежажих восстановлению в рамках Программы</t>
    </r>
  </si>
  <si>
    <r>
      <rPr>
        <b/>
        <sz val="12"/>
        <rFont val="Times New Roman"/>
        <family val="1"/>
        <charset val="204"/>
      </rPr>
      <t>Мероприятие 1.2.2.</t>
    </r>
    <r>
      <rPr>
        <sz val="12"/>
        <rFont val="Times New Roman"/>
        <family val="1"/>
        <charset val="204"/>
      </rPr>
      <t xml:space="preserve"> Проведение работ  по рекультивации полигона ТБО (пос.Фунтово)</t>
    </r>
  </si>
  <si>
    <t>муниципальной программы муниципального образования "Городской округ город Астрахань" "Охрана окружающей среды"</t>
  </si>
</sst>
</file>

<file path=xl/styles.xml><?xml version="1.0" encoding="utf-8"?>
<styleSheet xmlns="http://schemas.openxmlformats.org/spreadsheetml/2006/main">
  <numFmts count="6">
    <numFmt numFmtId="43" formatCode="_-* #,##0.00\ _₽_-;\-* #,##0.00\ _₽_-;_-* &quot;-&quot;??\ _₽_-;_-@_-"/>
    <numFmt numFmtId="164" formatCode="0.000"/>
    <numFmt numFmtId="165" formatCode="0.0000"/>
    <numFmt numFmtId="166" formatCode="0.0"/>
    <numFmt numFmtId="167" formatCode="#,##0.0"/>
    <numFmt numFmtId="168" formatCode="#,##0.0000"/>
  </numFmts>
  <fonts count="2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14"/>
      <name val="Calibri"/>
      <family val="2"/>
      <charset val="204"/>
    </font>
    <font>
      <sz val="12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2"/>
      <color rgb="FF00B0F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3" fillId="0" borderId="0"/>
    <xf numFmtId="43" fontId="2" fillId="0" borderId="0" applyFont="0" applyFill="0" applyBorder="0" applyAlignment="0" applyProtection="0"/>
  </cellStyleXfs>
  <cellXfs count="201">
    <xf numFmtId="0" fontId="0" fillId="0" borderId="0" xfId="0"/>
    <xf numFmtId="0" fontId="0" fillId="2" borderId="0" xfId="0" applyFill="1"/>
    <xf numFmtId="0" fontId="5" fillId="0" borderId="0" xfId="0" applyFont="1"/>
    <xf numFmtId="0" fontId="0" fillId="0" borderId="0" xfId="0" applyBorder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3" fontId="6" fillId="0" borderId="2" xfId="0" applyNumberFormat="1" applyFont="1" applyFill="1" applyBorder="1" applyAlignment="1">
      <alignment horizontal="center" vertical="center" wrapText="1"/>
    </xf>
    <xf numFmtId="0" fontId="0" fillId="2" borderId="0" xfId="0" applyFill="1" applyBorder="1"/>
    <xf numFmtId="0" fontId="6" fillId="2" borderId="10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9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/>
    </xf>
    <xf numFmtId="164" fontId="0" fillId="0" borderId="1" xfId="0" applyNumberFormat="1" applyBorder="1" applyAlignment="1">
      <alignment vertical="center"/>
    </xf>
    <xf numFmtId="0" fontId="0" fillId="0" borderId="1" xfId="0" applyFill="1" applyBorder="1" applyAlignment="1">
      <alignment vertical="center"/>
    </xf>
    <xf numFmtId="164" fontId="1" fillId="0" borderId="0" xfId="0" applyNumberFormat="1" applyFont="1" applyBorder="1"/>
    <xf numFmtId="0" fontId="6" fillId="0" borderId="10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64" fontId="0" fillId="0" borderId="0" xfId="0" applyNumberFormat="1" applyBorder="1"/>
    <xf numFmtId="2" fontId="6" fillId="0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Border="1" applyAlignment="1">
      <alignment wrapText="1"/>
    </xf>
    <xf numFmtId="0" fontId="0" fillId="3" borderId="0" xfId="0" applyFill="1" applyBorder="1"/>
    <xf numFmtId="0" fontId="6" fillId="0" borderId="10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4" fontId="6" fillId="0" borderId="10" xfId="0" applyNumberFormat="1" applyFont="1" applyFill="1" applyBorder="1" applyAlignment="1">
      <alignment horizontal="center" vertical="center" wrapText="1"/>
    </xf>
    <xf numFmtId="1" fontId="6" fillId="0" borderId="10" xfId="0" applyNumberFormat="1" applyFont="1" applyFill="1" applyBorder="1" applyAlignment="1">
      <alignment horizontal="center" vertical="center" wrapText="1"/>
    </xf>
    <xf numFmtId="165" fontId="6" fillId="0" borderId="1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64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66" fontId="6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0" fillId="3" borderId="0" xfId="0" applyFill="1"/>
    <xf numFmtId="0" fontId="15" fillId="2" borderId="0" xfId="0" applyFont="1" applyFill="1" applyBorder="1" applyAlignment="1">
      <alignment horizontal="center" vertical="center" wrapText="1"/>
    </xf>
    <xf numFmtId="0" fontId="16" fillId="0" borderId="0" xfId="1" applyFont="1"/>
    <xf numFmtId="0" fontId="0" fillId="0" borderId="0" xfId="0" applyFill="1"/>
    <xf numFmtId="0" fontId="16" fillId="2" borderId="0" xfId="1" applyFont="1" applyFill="1" applyAlignment="1">
      <alignment horizontal="center" wrapText="1"/>
    </xf>
    <xf numFmtId="0" fontId="17" fillId="0" borderId="0" xfId="0" applyFont="1" applyAlignment="1">
      <alignment horizontal="center" vertical="center"/>
    </xf>
    <xf numFmtId="0" fontId="16" fillId="2" borderId="0" xfId="1" applyFont="1" applyFill="1"/>
    <xf numFmtId="166" fontId="0" fillId="0" borderId="0" xfId="0" applyNumberFormat="1"/>
    <xf numFmtId="0" fontId="15" fillId="0" borderId="0" xfId="0" applyFont="1" applyFill="1" applyAlignment="1">
      <alignment horizontal="left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/>
    </xf>
    <xf numFmtId="4" fontId="12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2" fontId="7" fillId="0" borderId="6" xfId="0" applyNumberFormat="1" applyFont="1" applyFill="1" applyBorder="1" applyAlignment="1">
      <alignment horizontal="center" vertical="center" wrapText="1"/>
    </xf>
    <xf numFmtId="2" fontId="6" fillId="0" borderId="6" xfId="0" applyNumberFormat="1" applyFont="1" applyFill="1" applyBorder="1" applyAlignment="1">
      <alignment horizontal="center" vertical="center" wrapText="1"/>
    </xf>
    <xf numFmtId="4" fontId="12" fillId="0" borderId="1" xfId="2" applyNumberFormat="1" applyFont="1" applyFill="1" applyBorder="1" applyAlignment="1">
      <alignment horizontal="center" vertical="center" wrapText="1"/>
    </xf>
    <xf numFmtId="4" fontId="11" fillId="0" borderId="1" xfId="2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top" wrapText="1"/>
    </xf>
    <xf numFmtId="2" fontId="7" fillId="0" borderId="13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2" fontId="7" fillId="0" borderId="0" xfId="0" applyNumberFormat="1" applyFont="1" applyFill="1" applyBorder="1" applyAlignment="1">
      <alignment horizontal="left" vertical="center" wrapText="1"/>
    </xf>
    <xf numFmtId="2" fontId="7" fillId="0" borderId="0" xfId="0" applyNumberFormat="1" applyFont="1" applyFill="1" applyBorder="1" applyAlignment="1">
      <alignment horizontal="center" vertical="top" wrapText="1"/>
    </xf>
    <xf numFmtId="2" fontId="7" fillId="0" borderId="0" xfId="0" applyNumberFormat="1" applyFont="1" applyFill="1" applyBorder="1" applyAlignment="1">
      <alignment horizontal="center" vertical="center" wrapText="1"/>
    </xf>
    <xf numFmtId="4" fontId="7" fillId="0" borderId="0" xfId="2" applyNumberFormat="1" applyFont="1" applyFill="1" applyBorder="1" applyAlignment="1">
      <alignment horizontal="center" vertical="center" wrapText="1"/>
    </xf>
    <xf numFmtId="4" fontId="7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top"/>
    </xf>
    <xf numFmtId="0" fontId="0" fillId="0" borderId="0" xfId="0" applyFill="1" applyAlignment="1">
      <alignment horizontal="center"/>
    </xf>
    <xf numFmtId="0" fontId="20" fillId="0" borderId="0" xfId="0" applyFont="1"/>
    <xf numFmtId="0" fontId="20" fillId="0" borderId="0" xfId="0" applyFont="1" applyFill="1"/>
    <xf numFmtId="4" fontId="21" fillId="0" borderId="0" xfId="0" applyNumberFormat="1" applyFont="1" applyFill="1"/>
    <xf numFmtId="0" fontId="21" fillId="0" borderId="0" xfId="0" applyFont="1" applyFill="1"/>
    <xf numFmtId="4" fontId="20" fillId="0" borderId="0" xfId="0" applyNumberFormat="1" applyFont="1" applyFill="1"/>
    <xf numFmtId="0" fontId="18" fillId="0" borderId="0" xfId="0" applyFont="1" applyFill="1" applyAlignment="1">
      <alignment horizontal="left"/>
    </xf>
    <xf numFmtId="0" fontId="3" fillId="0" borderId="0" xfId="0" applyFont="1" applyFill="1" applyAlignment="1">
      <alignment vertical="top" wrapText="1"/>
    </xf>
    <xf numFmtId="0" fontId="3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right" vertical="center"/>
    </xf>
    <xf numFmtId="0" fontId="0" fillId="0" borderId="0" xfId="0" applyFill="1" applyAlignment="1"/>
    <xf numFmtId="4" fontId="3" fillId="0" borderId="0" xfId="0" applyNumberFormat="1" applyFont="1" applyFill="1" applyBorder="1" applyAlignment="1">
      <alignment wrapText="1"/>
    </xf>
    <xf numFmtId="0" fontId="16" fillId="0" borderId="0" xfId="1" applyFont="1" applyFill="1" applyAlignment="1"/>
    <xf numFmtId="0" fontId="16" fillId="0" borderId="0" xfId="1" applyFont="1" applyFill="1" applyAlignment="1">
      <alignment horizontal="center" vertical="top"/>
    </xf>
    <xf numFmtId="0" fontId="16" fillId="0" borderId="0" xfId="1" applyFont="1" applyFill="1" applyAlignment="1">
      <alignment horizontal="center"/>
    </xf>
    <xf numFmtId="0" fontId="20" fillId="0" borderId="0" xfId="0" applyFont="1" applyFill="1" applyAlignment="1">
      <alignment horizontal="center"/>
    </xf>
    <xf numFmtId="0" fontId="15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top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0" xfId="1" applyFont="1" applyFill="1" applyAlignment="1">
      <alignment wrapText="1"/>
    </xf>
    <xf numFmtId="0" fontId="16" fillId="0" borderId="0" xfId="1" applyFont="1" applyFill="1" applyAlignment="1">
      <alignment horizontal="center" vertical="top" wrapText="1"/>
    </xf>
    <xf numFmtId="0" fontId="16" fillId="0" borderId="0" xfId="1" applyFont="1" applyFill="1" applyAlignment="1">
      <alignment horizontal="center" wrapText="1"/>
    </xf>
    <xf numFmtId="0" fontId="16" fillId="0" borderId="0" xfId="1" applyFont="1" applyFill="1"/>
    <xf numFmtId="0" fontId="20" fillId="0" borderId="0" xfId="0" applyFont="1" applyFill="1" applyAlignment="1">
      <alignment horizontal="center" vertical="top"/>
    </xf>
    <xf numFmtId="4" fontId="20" fillId="0" borderId="0" xfId="0" applyNumberFormat="1" applyFont="1" applyFill="1" applyAlignment="1">
      <alignment horizontal="center"/>
    </xf>
    <xf numFmtId="4" fontId="0" fillId="0" borderId="0" xfId="0" applyNumberFormat="1" applyFill="1" applyAlignment="1">
      <alignment horizontal="center"/>
    </xf>
    <xf numFmtId="1" fontId="0" fillId="0" borderId="0" xfId="0" applyNumberFormat="1" applyFill="1"/>
    <xf numFmtId="0" fontId="6" fillId="0" borderId="1" xfId="0" applyFont="1" applyBorder="1" applyAlignment="1">
      <alignment horizontal="center" vertical="top" wrapText="1"/>
    </xf>
    <xf numFmtId="0" fontId="6" fillId="0" borderId="10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center" vertical="top" wrapText="1"/>
    </xf>
    <xf numFmtId="0" fontId="14" fillId="0" borderId="1" xfId="1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7" fontId="6" fillId="0" borderId="1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left" vertical="center" wrapText="1"/>
    </xf>
    <xf numFmtId="0" fontId="14" fillId="0" borderId="2" xfId="1" applyFont="1" applyBorder="1" applyAlignment="1">
      <alignment horizontal="center" vertical="top" wrapText="1"/>
    </xf>
    <xf numFmtId="168" fontId="6" fillId="0" borderId="1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2" fontId="7" fillId="0" borderId="11" xfId="0" applyNumberFormat="1" applyFont="1" applyFill="1" applyBorder="1" applyAlignment="1">
      <alignment horizontal="left" vertical="center" wrapText="1"/>
    </xf>
    <xf numFmtId="2" fontId="7" fillId="0" borderId="13" xfId="0" applyNumberFormat="1" applyFont="1" applyFill="1" applyBorder="1" applyAlignment="1">
      <alignment horizontal="left" vertical="center" wrapText="1"/>
    </xf>
    <xf numFmtId="2" fontId="7" fillId="0" borderId="11" xfId="0" applyNumberFormat="1" applyFont="1" applyFill="1" applyBorder="1" applyAlignment="1">
      <alignment horizontal="center" vertical="center" wrapText="1"/>
    </xf>
    <xf numFmtId="2" fontId="7" fillId="0" borderId="12" xfId="0" applyNumberFormat="1" applyFont="1" applyFill="1" applyBorder="1" applyAlignment="1">
      <alignment horizontal="center" vertical="center" wrapText="1"/>
    </xf>
    <xf numFmtId="2" fontId="7" fillId="0" borderId="1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2" fontId="7" fillId="0" borderId="10" xfId="0" applyNumberFormat="1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 wrapText="1"/>
    </xf>
    <xf numFmtId="2" fontId="6" fillId="0" borderId="10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2" fontId="6" fillId="0" borderId="6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2" fontId="7" fillId="0" borderId="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top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/>
    <xf numFmtId="0" fontId="0" fillId="0" borderId="5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3" fillId="0" borderId="0" xfId="0" applyFont="1" applyAlignment="1">
      <alignment horizontal="left" vertical="center" wrapText="1" indent="6"/>
    </xf>
    <xf numFmtId="0" fontId="6" fillId="2" borderId="1" xfId="0" applyFont="1" applyFill="1" applyBorder="1" applyAlignment="1">
      <alignment horizontal="center" vertical="center" wrapText="1"/>
    </xf>
    <xf numFmtId="0" fontId="22" fillId="0" borderId="0" xfId="0" applyFont="1" applyAlignment="1"/>
  </cellXfs>
  <cellStyles count="3">
    <cellStyle name="Excel Built-in Normal" xfId="1"/>
    <cellStyle name="Обычный" xfId="0" builtinId="0"/>
    <cellStyle name="Финансовый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2"/>
  <sheetViews>
    <sheetView view="pageBreakPreview" topLeftCell="A2" zoomScale="85" zoomScaleNormal="68" zoomScaleSheetLayoutView="85" zoomScalePageLayoutView="69" workbookViewId="0">
      <pane xSplit="1" ySplit="8" topLeftCell="B37" activePane="bottomRight" state="frozen"/>
      <selection activeCell="A2" sqref="A2"/>
      <selection pane="topRight" activeCell="B2" sqref="B2"/>
      <selection pane="bottomLeft" activeCell="A10" sqref="A10"/>
      <selection pane="bottomRight" activeCell="I45" sqref="I45"/>
    </sheetView>
  </sheetViews>
  <sheetFormatPr defaultColWidth="11.5703125" defaultRowHeight="15"/>
  <cols>
    <col min="1" max="1" width="4" customWidth="1"/>
    <col min="2" max="2" width="35.5703125" style="60" customWidth="1"/>
    <col min="3" max="3" width="45.5703125" style="89" customWidth="1"/>
    <col min="4" max="4" width="21.5703125" style="90" customWidth="1"/>
    <col min="5" max="5" width="9.85546875" style="60" customWidth="1"/>
    <col min="6" max="6" width="8" style="60" customWidth="1"/>
    <col min="7" max="7" width="20.140625" style="60" customWidth="1"/>
    <col min="8" max="8" width="17.140625" style="60" customWidth="1"/>
    <col min="9" max="9" width="19.5703125" style="60" customWidth="1"/>
    <col min="10" max="10" width="18" style="60" customWidth="1"/>
    <col min="11" max="11" width="18.85546875" style="60" customWidth="1"/>
    <col min="12" max="12" width="20.140625" style="60" customWidth="1"/>
    <col min="227" max="227" width="4.5703125" customWidth="1"/>
    <col min="228" max="228" width="29.140625" customWidth="1"/>
    <col min="229" max="229" width="14.140625" customWidth="1"/>
    <col min="231" max="231" width="10" customWidth="1"/>
    <col min="232" max="232" width="19.85546875" customWidth="1"/>
    <col min="233" max="233" width="12.28515625" customWidth="1"/>
    <col min="234" max="234" width="10" customWidth="1"/>
    <col min="235" max="235" width="10.140625" customWidth="1"/>
    <col min="236" max="236" width="10.28515625" customWidth="1"/>
    <col min="237" max="237" width="10.42578125" customWidth="1"/>
    <col min="238" max="239" width="10.85546875" customWidth="1"/>
    <col min="240" max="240" width="9.7109375" customWidth="1"/>
    <col min="241" max="241" width="12.85546875" customWidth="1"/>
    <col min="483" max="483" width="4.5703125" customWidth="1"/>
    <col min="484" max="484" width="29.140625" customWidth="1"/>
    <col min="485" max="485" width="14.140625" customWidth="1"/>
    <col min="487" max="487" width="10" customWidth="1"/>
    <col min="488" max="488" width="19.85546875" customWidth="1"/>
    <col min="489" max="489" width="12.28515625" customWidth="1"/>
    <col min="490" max="490" width="10" customWidth="1"/>
    <col min="491" max="491" width="10.140625" customWidth="1"/>
    <col min="492" max="492" width="10.28515625" customWidth="1"/>
    <col min="493" max="493" width="10.42578125" customWidth="1"/>
    <col min="494" max="495" width="10.85546875" customWidth="1"/>
    <col min="496" max="496" width="9.7109375" customWidth="1"/>
    <col min="497" max="497" width="12.85546875" customWidth="1"/>
    <col min="739" max="739" width="4.5703125" customWidth="1"/>
    <col min="740" max="740" width="29.140625" customWidth="1"/>
    <col min="741" max="741" width="14.140625" customWidth="1"/>
    <col min="743" max="743" width="10" customWidth="1"/>
    <col min="744" max="744" width="19.85546875" customWidth="1"/>
    <col min="745" max="745" width="12.28515625" customWidth="1"/>
    <col min="746" max="746" width="10" customWidth="1"/>
    <col min="747" max="747" width="10.140625" customWidth="1"/>
    <col min="748" max="748" width="10.28515625" customWidth="1"/>
    <col min="749" max="749" width="10.42578125" customWidth="1"/>
    <col min="750" max="751" width="10.85546875" customWidth="1"/>
    <col min="752" max="752" width="9.7109375" customWidth="1"/>
    <col min="753" max="753" width="12.85546875" customWidth="1"/>
    <col min="995" max="995" width="4.5703125" customWidth="1"/>
    <col min="996" max="996" width="29.140625" customWidth="1"/>
    <col min="997" max="997" width="14.140625" customWidth="1"/>
    <col min="999" max="999" width="10" customWidth="1"/>
    <col min="1000" max="1000" width="19.85546875" customWidth="1"/>
    <col min="1001" max="1001" width="12.28515625" customWidth="1"/>
    <col min="1002" max="1002" width="10" customWidth="1"/>
    <col min="1003" max="1003" width="10.140625" customWidth="1"/>
    <col min="1004" max="1004" width="10.28515625" customWidth="1"/>
    <col min="1005" max="1005" width="10.42578125" customWidth="1"/>
    <col min="1006" max="1007" width="10.85546875" customWidth="1"/>
    <col min="1008" max="1008" width="9.7109375" customWidth="1"/>
    <col min="1009" max="1009" width="12.85546875" customWidth="1"/>
    <col min="1251" max="1251" width="4.5703125" customWidth="1"/>
    <col min="1252" max="1252" width="29.140625" customWidth="1"/>
    <col min="1253" max="1253" width="14.140625" customWidth="1"/>
    <col min="1255" max="1255" width="10" customWidth="1"/>
    <col min="1256" max="1256" width="19.85546875" customWidth="1"/>
    <col min="1257" max="1257" width="12.28515625" customWidth="1"/>
    <col min="1258" max="1258" width="10" customWidth="1"/>
    <col min="1259" max="1259" width="10.140625" customWidth="1"/>
    <col min="1260" max="1260" width="10.28515625" customWidth="1"/>
    <col min="1261" max="1261" width="10.42578125" customWidth="1"/>
    <col min="1262" max="1263" width="10.85546875" customWidth="1"/>
    <col min="1264" max="1264" width="9.7109375" customWidth="1"/>
    <col min="1265" max="1265" width="12.85546875" customWidth="1"/>
    <col min="1507" max="1507" width="4.5703125" customWidth="1"/>
    <col min="1508" max="1508" width="29.140625" customWidth="1"/>
    <col min="1509" max="1509" width="14.140625" customWidth="1"/>
    <col min="1511" max="1511" width="10" customWidth="1"/>
    <col min="1512" max="1512" width="19.85546875" customWidth="1"/>
    <col min="1513" max="1513" width="12.28515625" customWidth="1"/>
    <col min="1514" max="1514" width="10" customWidth="1"/>
    <col min="1515" max="1515" width="10.140625" customWidth="1"/>
    <col min="1516" max="1516" width="10.28515625" customWidth="1"/>
    <col min="1517" max="1517" width="10.42578125" customWidth="1"/>
    <col min="1518" max="1519" width="10.85546875" customWidth="1"/>
    <col min="1520" max="1520" width="9.7109375" customWidth="1"/>
    <col min="1521" max="1521" width="12.85546875" customWidth="1"/>
    <col min="1763" max="1763" width="4.5703125" customWidth="1"/>
    <col min="1764" max="1764" width="29.140625" customWidth="1"/>
    <col min="1765" max="1765" width="14.140625" customWidth="1"/>
    <col min="1767" max="1767" width="10" customWidth="1"/>
    <col min="1768" max="1768" width="19.85546875" customWidth="1"/>
    <col min="1769" max="1769" width="12.28515625" customWidth="1"/>
    <col min="1770" max="1770" width="10" customWidth="1"/>
    <col min="1771" max="1771" width="10.140625" customWidth="1"/>
    <col min="1772" max="1772" width="10.28515625" customWidth="1"/>
    <col min="1773" max="1773" width="10.42578125" customWidth="1"/>
    <col min="1774" max="1775" width="10.85546875" customWidth="1"/>
    <col min="1776" max="1776" width="9.7109375" customWidth="1"/>
    <col min="1777" max="1777" width="12.85546875" customWidth="1"/>
    <col min="2019" max="2019" width="4.5703125" customWidth="1"/>
    <col min="2020" max="2020" width="29.140625" customWidth="1"/>
    <col min="2021" max="2021" width="14.140625" customWidth="1"/>
    <col min="2023" max="2023" width="10" customWidth="1"/>
    <col min="2024" max="2024" width="19.85546875" customWidth="1"/>
    <col min="2025" max="2025" width="12.28515625" customWidth="1"/>
    <col min="2026" max="2026" width="10" customWidth="1"/>
    <col min="2027" max="2027" width="10.140625" customWidth="1"/>
    <col min="2028" max="2028" width="10.28515625" customWidth="1"/>
    <col min="2029" max="2029" width="10.42578125" customWidth="1"/>
    <col min="2030" max="2031" width="10.85546875" customWidth="1"/>
    <col min="2032" max="2032" width="9.7109375" customWidth="1"/>
    <col min="2033" max="2033" width="12.85546875" customWidth="1"/>
    <col min="2275" max="2275" width="4.5703125" customWidth="1"/>
    <col min="2276" max="2276" width="29.140625" customWidth="1"/>
    <col min="2277" max="2277" width="14.140625" customWidth="1"/>
    <col min="2279" max="2279" width="10" customWidth="1"/>
    <col min="2280" max="2280" width="19.85546875" customWidth="1"/>
    <col min="2281" max="2281" width="12.28515625" customWidth="1"/>
    <col min="2282" max="2282" width="10" customWidth="1"/>
    <col min="2283" max="2283" width="10.140625" customWidth="1"/>
    <col min="2284" max="2284" width="10.28515625" customWidth="1"/>
    <col min="2285" max="2285" width="10.42578125" customWidth="1"/>
    <col min="2286" max="2287" width="10.85546875" customWidth="1"/>
    <col min="2288" max="2288" width="9.7109375" customWidth="1"/>
    <col min="2289" max="2289" width="12.85546875" customWidth="1"/>
    <col min="2531" max="2531" width="4.5703125" customWidth="1"/>
    <col min="2532" max="2532" width="29.140625" customWidth="1"/>
    <col min="2533" max="2533" width="14.140625" customWidth="1"/>
    <col min="2535" max="2535" width="10" customWidth="1"/>
    <col min="2536" max="2536" width="19.85546875" customWidth="1"/>
    <col min="2537" max="2537" width="12.28515625" customWidth="1"/>
    <col min="2538" max="2538" width="10" customWidth="1"/>
    <col min="2539" max="2539" width="10.140625" customWidth="1"/>
    <col min="2540" max="2540" width="10.28515625" customWidth="1"/>
    <col min="2541" max="2541" width="10.42578125" customWidth="1"/>
    <col min="2542" max="2543" width="10.85546875" customWidth="1"/>
    <col min="2544" max="2544" width="9.7109375" customWidth="1"/>
    <col min="2545" max="2545" width="12.85546875" customWidth="1"/>
    <col min="2787" max="2787" width="4.5703125" customWidth="1"/>
    <col min="2788" max="2788" width="29.140625" customWidth="1"/>
    <col min="2789" max="2789" width="14.140625" customWidth="1"/>
    <col min="2791" max="2791" width="10" customWidth="1"/>
    <col min="2792" max="2792" width="19.85546875" customWidth="1"/>
    <col min="2793" max="2793" width="12.28515625" customWidth="1"/>
    <col min="2794" max="2794" width="10" customWidth="1"/>
    <col min="2795" max="2795" width="10.140625" customWidth="1"/>
    <col min="2796" max="2796" width="10.28515625" customWidth="1"/>
    <col min="2797" max="2797" width="10.42578125" customWidth="1"/>
    <col min="2798" max="2799" width="10.85546875" customWidth="1"/>
    <col min="2800" max="2800" width="9.7109375" customWidth="1"/>
    <col min="2801" max="2801" width="12.85546875" customWidth="1"/>
    <col min="3043" max="3043" width="4.5703125" customWidth="1"/>
    <col min="3044" max="3044" width="29.140625" customWidth="1"/>
    <col min="3045" max="3045" width="14.140625" customWidth="1"/>
    <col min="3047" max="3047" width="10" customWidth="1"/>
    <col min="3048" max="3048" width="19.85546875" customWidth="1"/>
    <col min="3049" max="3049" width="12.28515625" customWidth="1"/>
    <col min="3050" max="3050" width="10" customWidth="1"/>
    <col min="3051" max="3051" width="10.140625" customWidth="1"/>
    <col min="3052" max="3052" width="10.28515625" customWidth="1"/>
    <col min="3053" max="3053" width="10.42578125" customWidth="1"/>
    <col min="3054" max="3055" width="10.85546875" customWidth="1"/>
    <col min="3056" max="3056" width="9.7109375" customWidth="1"/>
    <col min="3057" max="3057" width="12.85546875" customWidth="1"/>
    <col min="3299" max="3299" width="4.5703125" customWidth="1"/>
    <col min="3300" max="3300" width="29.140625" customWidth="1"/>
    <col min="3301" max="3301" width="14.140625" customWidth="1"/>
    <col min="3303" max="3303" width="10" customWidth="1"/>
    <col min="3304" max="3304" width="19.85546875" customWidth="1"/>
    <col min="3305" max="3305" width="12.28515625" customWidth="1"/>
    <col min="3306" max="3306" width="10" customWidth="1"/>
    <col min="3307" max="3307" width="10.140625" customWidth="1"/>
    <col min="3308" max="3308" width="10.28515625" customWidth="1"/>
    <col min="3309" max="3309" width="10.42578125" customWidth="1"/>
    <col min="3310" max="3311" width="10.85546875" customWidth="1"/>
    <col min="3312" max="3312" width="9.7109375" customWidth="1"/>
    <col min="3313" max="3313" width="12.85546875" customWidth="1"/>
    <col min="3555" max="3555" width="4.5703125" customWidth="1"/>
    <col min="3556" max="3556" width="29.140625" customWidth="1"/>
    <col min="3557" max="3557" width="14.140625" customWidth="1"/>
    <col min="3559" max="3559" width="10" customWidth="1"/>
    <col min="3560" max="3560" width="19.85546875" customWidth="1"/>
    <col min="3561" max="3561" width="12.28515625" customWidth="1"/>
    <col min="3562" max="3562" width="10" customWidth="1"/>
    <col min="3563" max="3563" width="10.140625" customWidth="1"/>
    <col min="3564" max="3564" width="10.28515625" customWidth="1"/>
    <col min="3565" max="3565" width="10.42578125" customWidth="1"/>
    <col min="3566" max="3567" width="10.85546875" customWidth="1"/>
    <col min="3568" max="3568" width="9.7109375" customWidth="1"/>
    <col min="3569" max="3569" width="12.85546875" customWidth="1"/>
    <col min="3811" max="3811" width="4.5703125" customWidth="1"/>
    <col min="3812" max="3812" width="29.140625" customWidth="1"/>
    <col min="3813" max="3813" width="14.140625" customWidth="1"/>
    <col min="3815" max="3815" width="10" customWidth="1"/>
    <col min="3816" max="3816" width="19.85546875" customWidth="1"/>
    <col min="3817" max="3817" width="12.28515625" customWidth="1"/>
    <col min="3818" max="3818" width="10" customWidth="1"/>
    <col min="3819" max="3819" width="10.140625" customWidth="1"/>
    <col min="3820" max="3820" width="10.28515625" customWidth="1"/>
    <col min="3821" max="3821" width="10.42578125" customWidth="1"/>
    <col min="3822" max="3823" width="10.85546875" customWidth="1"/>
    <col min="3824" max="3824" width="9.7109375" customWidth="1"/>
    <col min="3825" max="3825" width="12.85546875" customWidth="1"/>
    <col min="4067" max="4067" width="4.5703125" customWidth="1"/>
    <col min="4068" max="4068" width="29.140625" customWidth="1"/>
    <col min="4069" max="4069" width="14.140625" customWidth="1"/>
    <col min="4071" max="4071" width="10" customWidth="1"/>
    <col min="4072" max="4072" width="19.85546875" customWidth="1"/>
    <col min="4073" max="4073" width="12.28515625" customWidth="1"/>
    <col min="4074" max="4074" width="10" customWidth="1"/>
    <col min="4075" max="4075" width="10.140625" customWidth="1"/>
    <col min="4076" max="4076" width="10.28515625" customWidth="1"/>
    <col min="4077" max="4077" width="10.42578125" customWidth="1"/>
    <col min="4078" max="4079" width="10.85546875" customWidth="1"/>
    <col min="4080" max="4080" width="9.7109375" customWidth="1"/>
    <col min="4081" max="4081" width="12.85546875" customWidth="1"/>
    <col min="4323" max="4323" width="4.5703125" customWidth="1"/>
    <col min="4324" max="4324" width="29.140625" customWidth="1"/>
    <col min="4325" max="4325" width="14.140625" customWidth="1"/>
    <col min="4327" max="4327" width="10" customWidth="1"/>
    <col min="4328" max="4328" width="19.85546875" customWidth="1"/>
    <col min="4329" max="4329" width="12.28515625" customWidth="1"/>
    <col min="4330" max="4330" width="10" customWidth="1"/>
    <col min="4331" max="4331" width="10.140625" customWidth="1"/>
    <col min="4332" max="4332" width="10.28515625" customWidth="1"/>
    <col min="4333" max="4333" width="10.42578125" customWidth="1"/>
    <col min="4334" max="4335" width="10.85546875" customWidth="1"/>
    <col min="4336" max="4336" width="9.7109375" customWidth="1"/>
    <col min="4337" max="4337" width="12.85546875" customWidth="1"/>
    <col min="4579" max="4579" width="4.5703125" customWidth="1"/>
    <col min="4580" max="4580" width="29.140625" customWidth="1"/>
    <col min="4581" max="4581" width="14.140625" customWidth="1"/>
    <col min="4583" max="4583" width="10" customWidth="1"/>
    <col min="4584" max="4584" width="19.85546875" customWidth="1"/>
    <col min="4585" max="4585" width="12.28515625" customWidth="1"/>
    <col min="4586" max="4586" width="10" customWidth="1"/>
    <col min="4587" max="4587" width="10.140625" customWidth="1"/>
    <col min="4588" max="4588" width="10.28515625" customWidth="1"/>
    <col min="4589" max="4589" width="10.42578125" customWidth="1"/>
    <col min="4590" max="4591" width="10.85546875" customWidth="1"/>
    <col min="4592" max="4592" width="9.7109375" customWidth="1"/>
    <col min="4593" max="4593" width="12.85546875" customWidth="1"/>
    <col min="4835" max="4835" width="4.5703125" customWidth="1"/>
    <col min="4836" max="4836" width="29.140625" customWidth="1"/>
    <col min="4837" max="4837" width="14.140625" customWidth="1"/>
    <col min="4839" max="4839" width="10" customWidth="1"/>
    <col min="4840" max="4840" width="19.85546875" customWidth="1"/>
    <col min="4841" max="4841" width="12.28515625" customWidth="1"/>
    <col min="4842" max="4842" width="10" customWidth="1"/>
    <col min="4843" max="4843" width="10.140625" customWidth="1"/>
    <col min="4844" max="4844" width="10.28515625" customWidth="1"/>
    <col min="4845" max="4845" width="10.42578125" customWidth="1"/>
    <col min="4846" max="4847" width="10.85546875" customWidth="1"/>
    <col min="4848" max="4848" width="9.7109375" customWidth="1"/>
    <col min="4849" max="4849" width="12.85546875" customWidth="1"/>
    <col min="5091" max="5091" width="4.5703125" customWidth="1"/>
    <col min="5092" max="5092" width="29.140625" customWidth="1"/>
    <col min="5093" max="5093" width="14.140625" customWidth="1"/>
    <col min="5095" max="5095" width="10" customWidth="1"/>
    <col min="5096" max="5096" width="19.85546875" customWidth="1"/>
    <col min="5097" max="5097" width="12.28515625" customWidth="1"/>
    <col min="5098" max="5098" width="10" customWidth="1"/>
    <col min="5099" max="5099" width="10.140625" customWidth="1"/>
    <col min="5100" max="5100" width="10.28515625" customWidth="1"/>
    <col min="5101" max="5101" width="10.42578125" customWidth="1"/>
    <col min="5102" max="5103" width="10.85546875" customWidth="1"/>
    <col min="5104" max="5104" width="9.7109375" customWidth="1"/>
    <col min="5105" max="5105" width="12.85546875" customWidth="1"/>
    <col min="5347" max="5347" width="4.5703125" customWidth="1"/>
    <col min="5348" max="5348" width="29.140625" customWidth="1"/>
    <col min="5349" max="5349" width="14.140625" customWidth="1"/>
    <col min="5351" max="5351" width="10" customWidth="1"/>
    <col min="5352" max="5352" width="19.85546875" customWidth="1"/>
    <col min="5353" max="5353" width="12.28515625" customWidth="1"/>
    <col min="5354" max="5354" width="10" customWidth="1"/>
    <col min="5355" max="5355" width="10.140625" customWidth="1"/>
    <col min="5356" max="5356" width="10.28515625" customWidth="1"/>
    <col min="5357" max="5357" width="10.42578125" customWidth="1"/>
    <col min="5358" max="5359" width="10.85546875" customWidth="1"/>
    <col min="5360" max="5360" width="9.7109375" customWidth="1"/>
    <col min="5361" max="5361" width="12.85546875" customWidth="1"/>
    <col min="5603" max="5603" width="4.5703125" customWidth="1"/>
    <col min="5604" max="5604" width="29.140625" customWidth="1"/>
    <col min="5605" max="5605" width="14.140625" customWidth="1"/>
    <col min="5607" max="5607" width="10" customWidth="1"/>
    <col min="5608" max="5608" width="19.85546875" customWidth="1"/>
    <col min="5609" max="5609" width="12.28515625" customWidth="1"/>
    <col min="5610" max="5610" width="10" customWidth="1"/>
    <col min="5611" max="5611" width="10.140625" customWidth="1"/>
    <col min="5612" max="5612" width="10.28515625" customWidth="1"/>
    <col min="5613" max="5613" width="10.42578125" customWidth="1"/>
    <col min="5614" max="5615" width="10.85546875" customWidth="1"/>
    <col min="5616" max="5616" width="9.7109375" customWidth="1"/>
    <col min="5617" max="5617" width="12.85546875" customWidth="1"/>
    <col min="5859" max="5859" width="4.5703125" customWidth="1"/>
    <col min="5860" max="5860" width="29.140625" customWidth="1"/>
    <col min="5861" max="5861" width="14.140625" customWidth="1"/>
    <col min="5863" max="5863" width="10" customWidth="1"/>
    <col min="5864" max="5864" width="19.85546875" customWidth="1"/>
    <col min="5865" max="5865" width="12.28515625" customWidth="1"/>
    <col min="5866" max="5866" width="10" customWidth="1"/>
    <col min="5867" max="5867" width="10.140625" customWidth="1"/>
    <col min="5868" max="5868" width="10.28515625" customWidth="1"/>
    <col min="5869" max="5869" width="10.42578125" customWidth="1"/>
    <col min="5870" max="5871" width="10.85546875" customWidth="1"/>
    <col min="5872" max="5872" width="9.7109375" customWidth="1"/>
    <col min="5873" max="5873" width="12.85546875" customWidth="1"/>
    <col min="6115" max="6115" width="4.5703125" customWidth="1"/>
    <col min="6116" max="6116" width="29.140625" customWidth="1"/>
    <col min="6117" max="6117" width="14.140625" customWidth="1"/>
    <col min="6119" max="6119" width="10" customWidth="1"/>
    <col min="6120" max="6120" width="19.85546875" customWidth="1"/>
    <col min="6121" max="6121" width="12.28515625" customWidth="1"/>
    <col min="6122" max="6122" width="10" customWidth="1"/>
    <col min="6123" max="6123" width="10.140625" customWidth="1"/>
    <col min="6124" max="6124" width="10.28515625" customWidth="1"/>
    <col min="6125" max="6125" width="10.42578125" customWidth="1"/>
    <col min="6126" max="6127" width="10.85546875" customWidth="1"/>
    <col min="6128" max="6128" width="9.7109375" customWidth="1"/>
    <col min="6129" max="6129" width="12.85546875" customWidth="1"/>
    <col min="6371" max="6371" width="4.5703125" customWidth="1"/>
    <col min="6372" max="6372" width="29.140625" customWidth="1"/>
    <col min="6373" max="6373" width="14.140625" customWidth="1"/>
    <col min="6375" max="6375" width="10" customWidth="1"/>
    <col min="6376" max="6376" width="19.85546875" customWidth="1"/>
    <col min="6377" max="6377" width="12.28515625" customWidth="1"/>
    <col min="6378" max="6378" width="10" customWidth="1"/>
    <col min="6379" max="6379" width="10.140625" customWidth="1"/>
    <col min="6380" max="6380" width="10.28515625" customWidth="1"/>
    <col min="6381" max="6381" width="10.42578125" customWidth="1"/>
    <col min="6382" max="6383" width="10.85546875" customWidth="1"/>
    <col min="6384" max="6384" width="9.7109375" customWidth="1"/>
    <col min="6385" max="6385" width="12.85546875" customWidth="1"/>
    <col min="6627" max="6627" width="4.5703125" customWidth="1"/>
    <col min="6628" max="6628" width="29.140625" customWidth="1"/>
    <col min="6629" max="6629" width="14.140625" customWidth="1"/>
    <col min="6631" max="6631" width="10" customWidth="1"/>
    <col min="6632" max="6632" width="19.85546875" customWidth="1"/>
    <col min="6633" max="6633" width="12.28515625" customWidth="1"/>
    <col min="6634" max="6634" width="10" customWidth="1"/>
    <col min="6635" max="6635" width="10.140625" customWidth="1"/>
    <col min="6636" max="6636" width="10.28515625" customWidth="1"/>
    <col min="6637" max="6637" width="10.42578125" customWidth="1"/>
    <col min="6638" max="6639" width="10.85546875" customWidth="1"/>
    <col min="6640" max="6640" width="9.7109375" customWidth="1"/>
    <col min="6641" max="6641" width="12.85546875" customWidth="1"/>
    <col min="6883" max="6883" width="4.5703125" customWidth="1"/>
    <col min="6884" max="6884" width="29.140625" customWidth="1"/>
    <col min="6885" max="6885" width="14.140625" customWidth="1"/>
    <col min="6887" max="6887" width="10" customWidth="1"/>
    <col min="6888" max="6888" width="19.85546875" customWidth="1"/>
    <col min="6889" max="6889" width="12.28515625" customWidth="1"/>
    <col min="6890" max="6890" width="10" customWidth="1"/>
    <col min="6891" max="6891" width="10.140625" customWidth="1"/>
    <col min="6892" max="6892" width="10.28515625" customWidth="1"/>
    <col min="6893" max="6893" width="10.42578125" customWidth="1"/>
    <col min="6894" max="6895" width="10.85546875" customWidth="1"/>
    <col min="6896" max="6896" width="9.7109375" customWidth="1"/>
    <col min="6897" max="6897" width="12.85546875" customWidth="1"/>
    <col min="7139" max="7139" width="4.5703125" customWidth="1"/>
    <col min="7140" max="7140" width="29.140625" customWidth="1"/>
    <col min="7141" max="7141" width="14.140625" customWidth="1"/>
    <col min="7143" max="7143" width="10" customWidth="1"/>
    <col min="7144" max="7144" width="19.85546875" customWidth="1"/>
    <col min="7145" max="7145" width="12.28515625" customWidth="1"/>
    <col min="7146" max="7146" width="10" customWidth="1"/>
    <col min="7147" max="7147" width="10.140625" customWidth="1"/>
    <col min="7148" max="7148" width="10.28515625" customWidth="1"/>
    <col min="7149" max="7149" width="10.42578125" customWidth="1"/>
    <col min="7150" max="7151" width="10.85546875" customWidth="1"/>
    <col min="7152" max="7152" width="9.7109375" customWidth="1"/>
    <col min="7153" max="7153" width="12.85546875" customWidth="1"/>
    <col min="7395" max="7395" width="4.5703125" customWidth="1"/>
    <col min="7396" max="7396" width="29.140625" customWidth="1"/>
    <col min="7397" max="7397" width="14.140625" customWidth="1"/>
    <col min="7399" max="7399" width="10" customWidth="1"/>
    <col min="7400" max="7400" width="19.85546875" customWidth="1"/>
    <col min="7401" max="7401" width="12.28515625" customWidth="1"/>
    <col min="7402" max="7402" width="10" customWidth="1"/>
    <col min="7403" max="7403" width="10.140625" customWidth="1"/>
    <col min="7404" max="7404" width="10.28515625" customWidth="1"/>
    <col min="7405" max="7405" width="10.42578125" customWidth="1"/>
    <col min="7406" max="7407" width="10.85546875" customWidth="1"/>
    <col min="7408" max="7408" width="9.7109375" customWidth="1"/>
    <col min="7409" max="7409" width="12.85546875" customWidth="1"/>
    <col min="7651" max="7651" width="4.5703125" customWidth="1"/>
    <col min="7652" max="7652" width="29.140625" customWidth="1"/>
    <col min="7653" max="7653" width="14.140625" customWidth="1"/>
    <col min="7655" max="7655" width="10" customWidth="1"/>
    <col min="7656" max="7656" width="19.85546875" customWidth="1"/>
    <col min="7657" max="7657" width="12.28515625" customWidth="1"/>
    <col min="7658" max="7658" width="10" customWidth="1"/>
    <col min="7659" max="7659" width="10.140625" customWidth="1"/>
    <col min="7660" max="7660" width="10.28515625" customWidth="1"/>
    <col min="7661" max="7661" width="10.42578125" customWidth="1"/>
    <col min="7662" max="7663" width="10.85546875" customWidth="1"/>
    <col min="7664" max="7664" width="9.7109375" customWidth="1"/>
    <col min="7665" max="7665" width="12.85546875" customWidth="1"/>
    <col min="7907" max="7907" width="4.5703125" customWidth="1"/>
    <col min="7908" max="7908" width="29.140625" customWidth="1"/>
    <col min="7909" max="7909" width="14.140625" customWidth="1"/>
    <col min="7911" max="7911" width="10" customWidth="1"/>
    <col min="7912" max="7912" width="19.85546875" customWidth="1"/>
    <col min="7913" max="7913" width="12.28515625" customWidth="1"/>
    <col min="7914" max="7914" width="10" customWidth="1"/>
    <col min="7915" max="7915" width="10.140625" customWidth="1"/>
    <col min="7916" max="7916" width="10.28515625" customWidth="1"/>
    <col min="7917" max="7917" width="10.42578125" customWidth="1"/>
    <col min="7918" max="7919" width="10.85546875" customWidth="1"/>
    <col min="7920" max="7920" width="9.7109375" customWidth="1"/>
    <col min="7921" max="7921" width="12.85546875" customWidth="1"/>
    <col min="8163" max="8163" width="4.5703125" customWidth="1"/>
    <col min="8164" max="8164" width="29.140625" customWidth="1"/>
    <col min="8165" max="8165" width="14.140625" customWidth="1"/>
    <col min="8167" max="8167" width="10" customWidth="1"/>
    <col min="8168" max="8168" width="19.85546875" customWidth="1"/>
    <col min="8169" max="8169" width="12.28515625" customWidth="1"/>
    <col min="8170" max="8170" width="10" customWidth="1"/>
    <col min="8171" max="8171" width="10.140625" customWidth="1"/>
    <col min="8172" max="8172" width="10.28515625" customWidth="1"/>
    <col min="8173" max="8173" width="10.42578125" customWidth="1"/>
    <col min="8174" max="8175" width="10.85546875" customWidth="1"/>
    <col min="8176" max="8176" width="9.7109375" customWidth="1"/>
    <col min="8177" max="8177" width="12.85546875" customWidth="1"/>
    <col min="8419" max="8419" width="4.5703125" customWidth="1"/>
    <col min="8420" max="8420" width="29.140625" customWidth="1"/>
    <col min="8421" max="8421" width="14.140625" customWidth="1"/>
    <col min="8423" max="8423" width="10" customWidth="1"/>
    <col min="8424" max="8424" width="19.85546875" customWidth="1"/>
    <col min="8425" max="8425" width="12.28515625" customWidth="1"/>
    <col min="8426" max="8426" width="10" customWidth="1"/>
    <col min="8427" max="8427" width="10.140625" customWidth="1"/>
    <col min="8428" max="8428" width="10.28515625" customWidth="1"/>
    <col min="8429" max="8429" width="10.42578125" customWidth="1"/>
    <col min="8430" max="8431" width="10.85546875" customWidth="1"/>
    <col min="8432" max="8432" width="9.7109375" customWidth="1"/>
    <col min="8433" max="8433" width="12.85546875" customWidth="1"/>
    <col min="8675" max="8675" width="4.5703125" customWidth="1"/>
    <col min="8676" max="8676" width="29.140625" customWidth="1"/>
    <col min="8677" max="8677" width="14.140625" customWidth="1"/>
    <col min="8679" max="8679" width="10" customWidth="1"/>
    <col min="8680" max="8680" width="19.85546875" customWidth="1"/>
    <col min="8681" max="8681" width="12.28515625" customWidth="1"/>
    <col min="8682" max="8682" width="10" customWidth="1"/>
    <col min="8683" max="8683" width="10.140625" customWidth="1"/>
    <col min="8684" max="8684" width="10.28515625" customWidth="1"/>
    <col min="8685" max="8685" width="10.42578125" customWidth="1"/>
    <col min="8686" max="8687" width="10.85546875" customWidth="1"/>
    <col min="8688" max="8688" width="9.7109375" customWidth="1"/>
    <col min="8689" max="8689" width="12.85546875" customWidth="1"/>
    <col min="8931" max="8931" width="4.5703125" customWidth="1"/>
    <col min="8932" max="8932" width="29.140625" customWidth="1"/>
    <col min="8933" max="8933" width="14.140625" customWidth="1"/>
    <col min="8935" max="8935" width="10" customWidth="1"/>
    <col min="8936" max="8936" width="19.85546875" customWidth="1"/>
    <col min="8937" max="8937" width="12.28515625" customWidth="1"/>
    <col min="8938" max="8938" width="10" customWidth="1"/>
    <col min="8939" max="8939" width="10.140625" customWidth="1"/>
    <col min="8940" max="8940" width="10.28515625" customWidth="1"/>
    <col min="8941" max="8941" width="10.42578125" customWidth="1"/>
    <col min="8942" max="8943" width="10.85546875" customWidth="1"/>
    <col min="8944" max="8944" width="9.7109375" customWidth="1"/>
    <col min="8945" max="8945" width="12.85546875" customWidth="1"/>
    <col min="9187" max="9187" width="4.5703125" customWidth="1"/>
    <col min="9188" max="9188" width="29.140625" customWidth="1"/>
    <col min="9189" max="9189" width="14.140625" customWidth="1"/>
    <col min="9191" max="9191" width="10" customWidth="1"/>
    <col min="9192" max="9192" width="19.85546875" customWidth="1"/>
    <col min="9193" max="9193" width="12.28515625" customWidth="1"/>
    <col min="9194" max="9194" width="10" customWidth="1"/>
    <col min="9195" max="9195" width="10.140625" customWidth="1"/>
    <col min="9196" max="9196" width="10.28515625" customWidth="1"/>
    <col min="9197" max="9197" width="10.42578125" customWidth="1"/>
    <col min="9198" max="9199" width="10.85546875" customWidth="1"/>
    <col min="9200" max="9200" width="9.7109375" customWidth="1"/>
    <col min="9201" max="9201" width="12.85546875" customWidth="1"/>
    <col min="9443" max="9443" width="4.5703125" customWidth="1"/>
    <col min="9444" max="9444" width="29.140625" customWidth="1"/>
    <col min="9445" max="9445" width="14.140625" customWidth="1"/>
    <col min="9447" max="9447" width="10" customWidth="1"/>
    <col min="9448" max="9448" width="19.85546875" customWidth="1"/>
    <col min="9449" max="9449" width="12.28515625" customWidth="1"/>
    <col min="9450" max="9450" width="10" customWidth="1"/>
    <col min="9451" max="9451" width="10.140625" customWidth="1"/>
    <col min="9452" max="9452" width="10.28515625" customWidth="1"/>
    <col min="9453" max="9453" width="10.42578125" customWidth="1"/>
    <col min="9454" max="9455" width="10.85546875" customWidth="1"/>
    <col min="9456" max="9456" width="9.7109375" customWidth="1"/>
    <col min="9457" max="9457" width="12.85546875" customWidth="1"/>
    <col min="9699" max="9699" width="4.5703125" customWidth="1"/>
    <col min="9700" max="9700" width="29.140625" customWidth="1"/>
    <col min="9701" max="9701" width="14.140625" customWidth="1"/>
    <col min="9703" max="9703" width="10" customWidth="1"/>
    <col min="9704" max="9704" width="19.85546875" customWidth="1"/>
    <col min="9705" max="9705" width="12.28515625" customWidth="1"/>
    <col min="9706" max="9706" width="10" customWidth="1"/>
    <col min="9707" max="9707" width="10.140625" customWidth="1"/>
    <col min="9708" max="9708" width="10.28515625" customWidth="1"/>
    <col min="9709" max="9709" width="10.42578125" customWidth="1"/>
    <col min="9710" max="9711" width="10.85546875" customWidth="1"/>
    <col min="9712" max="9712" width="9.7109375" customWidth="1"/>
    <col min="9713" max="9713" width="12.85546875" customWidth="1"/>
    <col min="9955" max="9955" width="4.5703125" customWidth="1"/>
    <col min="9956" max="9956" width="29.140625" customWidth="1"/>
    <col min="9957" max="9957" width="14.140625" customWidth="1"/>
    <col min="9959" max="9959" width="10" customWidth="1"/>
    <col min="9960" max="9960" width="19.85546875" customWidth="1"/>
    <col min="9961" max="9961" width="12.28515625" customWidth="1"/>
    <col min="9962" max="9962" width="10" customWidth="1"/>
    <col min="9963" max="9963" width="10.140625" customWidth="1"/>
    <col min="9964" max="9964" width="10.28515625" customWidth="1"/>
    <col min="9965" max="9965" width="10.42578125" customWidth="1"/>
    <col min="9966" max="9967" width="10.85546875" customWidth="1"/>
    <col min="9968" max="9968" width="9.7109375" customWidth="1"/>
    <col min="9969" max="9969" width="12.85546875" customWidth="1"/>
    <col min="10211" max="10211" width="4.5703125" customWidth="1"/>
    <col min="10212" max="10212" width="29.140625" customWidth="1"/>
    <col min="10213" max="10213" width="14.140625" customWidth="1"/>
    <col min="10215" max="10215" width="10" customWidth="1"/>
    <col min="10216" max="10216" width="19.85546875" customWidth="1"/>
    <col min="10217" max="10217" width="12.28515625" customWidth="1"/>
    <col min="10218" max="10218" width="10" customWidth="1"/>
    <col min="10219" max="10219" width="10.140625" customWidth="1"/>
    <col min="10220" max="10220" width="10.28515625" customWidth="1"/>
    <col min="10221" max="10221" width="10.42578125" customWidth="1"/>
    <col min="10222" max="10223" width="10.85546875" customWidth="1"/>
    <col min="10224" max="10224" width="9.7109375" customWidth="1"/>
    <col min="10225" max="10225" width="12.85546875" customWidth="1"/>
    <col min="10467" max="10467" width="4.5703125" customWidth="1"/>
    <col min="10468" max="10468" width="29.140625" customWidth="1"/>
    <col min="10469" max="10469" width="14.140625" customWidth="1"/>
    <col min="10471" max="10471" width="10" customWidth="1"/>
    <col min="10472" max="10472" width="19.85546875" customWidth="1"/>
    <col min="10473" max="10473" width="12.28515625" customWidth="1"/>
    <col min="10474" max="10474" width="10" customWidth="1"/>
    <col min="10475" max="10475" width="10.140625" customWidth="1"/>
    <col min="10476" max="10476" width="10.28515625" customWidth="1"/>
    <col min="10477" max="10477" width="10.42578125" customWidth="1"/>
    <col min="10478" max="10479" width="10.85546875" customWidth="1"/>
    <col min="10480" max="10480" width="9.7109375" customWidth="1"/>
    <col min="10481" max="10481" width="12.85546875" customWidth="1"/>
    <col min="10723" max="10723" width="4.5703125" customWidth="1"/>
    <col min="10724" max="10724" width="29.140625" customWidth="1"/>
    <col min="10725" max="10725" width="14.140625" customWidth="1"/>
    <col min="10727" max="10727" width="10" customWidth="1"/>
    <col min="10728" max="10728" width="19.85546875" customWidth="1"/>
    <col min="10729" max="10729" width="12.28515625" customWidth="1"/>
    <col min="10730" max="10730" width="10" customWidth="1"/>
    <col min="10731" max="10731" width="10.140625" customWidth="1"/>
    <col min="10732" max="10732" width="10.28515625" customWidth="1"/>
    <col min="10733" max="10733" width="10.42578125" customWidth="1"/>
    <col min="10734" max="10735" width="10.85546875" customWidth="1"/>
    <col min="10736" max="10736" width="9.7109375" customWidth="1"/>
    <col min="10737" max="10737" width="12.85546875" customWidth="1"/>
    <col min="10979" max="10979" width="4.5703125" customWidth="1"/>
    <col min="10980" max="10980" width="29.140625" customWidth="1"/>
    <col min="10981" max="10981" width="14.140625" customWidth="1"/>
    <col min="10983" max="10983" width="10" customWidth="1"/>
    <col min="10984" max="10984" width="19.85546875" customWidth="1"/>
    <col min="10985" max="10985" width="12.28515625" customWidth="1"/>
    <col min="10986" max="10986" width="10" customWidth="1"/>
    <col min="10987" max="10987" width="10.140625" customWidth="1"/>
    <col min="10988" max="10988" width="10.28515625" customWidth="1"/>
    <col min="10989" max="10989" width="10.42578125" customWidth="1"/>
    <col min="10990" max="10991" width="10.85546875" customWidth="1"/>
    <col min="10992" max="10992" width="9.7109375" customWidth="1"/>
    <col min="10993" max="10993" width="12.85546875" customWidth="1"/>
    <col min="11235" max="11235" width="4.5703125" customWidth="1"/>
    <col min="11236" max="11236" width="29.140625" customWidth="1"/>
    <col min="11237" max="11237" width="14.140625" customWidth="1"/>
    <col min="11239" max="11239" width="10" customWidth="1"/>
    <col min="11240" max="11240" width="19.85546875" customWidth="1"/>
    <col min="11241" max="11241" width="12.28515625" customWidth="1"/>
    <col min="11242" max="11242" width="10" customWidth="1"/>
    <col min="11243" max="11243" width="10.140625" customWidth="1"/>
    <col min="11244" max="11244" width="10.28515625" customWidth="1"/>
    <col min="11245" max="11245" width="10.42578125" customWidth="1"/>
    <col min="11246" max="11247" width="10.85546875" customWidth="1"/>
    <col min="11248" max="11248" width="9.7109375" customWidth="1"/>
    <col min="11249" max="11249" width="12.85546875" customWidth="1"/>
    <col min="11491" max="11491" width="4.5703125" customWidth="1"/>
    <col min="11492" max="11492" width="29.140625" customWidth="1"/>
    <col min="11493" max="11493" width="14.140625" customWidth="1"/>
    <col min="11495" max="11495" width="10" customWidth="1"/>
    <col min="11496" max="11496" width="19.85546875" customWidth="1"/>
    <col min="11497" max="11497" width="12.28515625" customWidth="1"/>
    <col min="11498" max="11498" width="10" customWidth="1"/>
    <col min="11499" max="11499" width="10.140625" customWidth="1"/>
    <col min="11500" max="11500" width="10.28515625" customWidth="1"/>
    <col min="11501" max="11501" width="10.42578125" customWidth="1"/>
    <col min="11502" max="11503" width="10.85546875" customWidth="1"/>
    <col min="11504" max="11504" width="9.7109375" customWidth="1"/>
    <col min="11505" max="11505" width="12.85546875" customWidth="1"/>
    <col min="11747" max="11747" width="4.5703125" customWidth="1"/>
    <col min="11748" max="11748" width="29.140625" customWidth="1"/>
    <col min="11749" max="11749" width="14.140625" customWidth="1"/>
    <col min="11751" max="11751" width="10" customWidth="1"/>
    <col min="11752" max="11752" width="19.85546875" customWidth="1"/>
    <col min="11753" max="11753" width="12.28515625" customWidth="1"/>
    <col min="11754" max="11754" width="10" customWidth="1"/>
    <col min="11755" max="11755" width="10.140625" customWidth="1"/>
    <col min="11756" max="11756" width="10.28515625" customWidth="1"/>
    <col min="11757" max="11757" width="10.42578125" customWidth="1"/>
    <col min="11758" max="11759" width="10.85546875" customWidth="1"/>
    <col min="11760" max="11760" width="9.7109375" customWidth="1"/>
    <col min="11761" max="11761" width="12.85546875" customWidth="1"/>
    <col min="12003" max="12003" width="4.5703125" customWidth="1"/>
    <col min="12004" max="12004" width="29.140625" customWidth="1"/>
    <col min="12005" max="12005" width="14.140625" customWidth="1"/>
    <col min="12007" max="12007" width="10" customWidth="1"/>
    <col min="12008" max="12008" width="19.85546875" customWidth="1"/>
    <col min="12009" max="12009" width="12.28515625" customWidth="1"/>
    <col min="12010" max="12010" width="10" customWidth="1"/>
    <col min="12011" max="12011" width="10.140625" customWidth="1"/>
    <col min="12012" max="12012" width="10.28515625" customWidth="1"/>
    <col min="12013" max="12013" width="10.42578125" customWidth="1"/>
    <col min="12014" max="12015" width="10.85546875" customWidth="1"/>
    <col min="12016" max="12016" width="9.7109375" customWidth="1"/>
    <col min="12017" max="12017" width="12.85546875" customWidth="1"/>
    <col min="12259" max="12259" width="4.5703125" customWidth="1"/>
    <col min="12260" max="12260" width="29.140625" customWidth="1"/>
    <col min="12261" max="12261" width="14.140625" customWidth="1"/>
    <col min="12263" max="12263" width="10" customWidth="1"/>
    <col min="12264" max="12264" width="19.85546875" customWidth="1"/>
    <col min="12265" max="12265" width="12.28515625" customWidth="1"/>
    <col min="12266" max="12266" width="10" customWidth="1"/>
    <col min="12267" max="12267" width="10.140625" customWidth="1"/>
    <col min="12268" max="12268" width="10.28515625" customWidth="1"/>
    <col min="12269" max="12269" width="10.42578125" customWidth="1"/>
    <col min="12270" max="12271" width="10.85546875" customWidth="1"/>
    <col min="12272" max="12272" width="9.7109375" customWidth="1"/>
    <col min="12273" max="12273" width="12.85546875" customWidth="1"/>
    <col min="12515" max="12515" width="4.5703125" customWidth="1"/>
    <col min="12516" max="12516" width="29.140625" customWidth="1"/>
    <col min="12517" max="12517" width="14.140625" customWidth="1"/>
    <col min="12519" max="12519" width="10" customWidth="1"/>
    <col min="12520" max="12520" width="19.85546875" customWidth="1"/>
    <col min="12521" max="12521" width="12.28515625" customWidth="1"/>
    <col min="12522" max="12522" width="10" customWidth="1"/>
    <col min="12523" max="12523" width="10.140625" customWidth="1"/>
    <col min="12524" max="12524" width="10.28515625" customWidth="1"/>
    <col min="12525" max="12525" width="10.42578125" customWidth="1"/>
    <col min="12526" max="12527" width="10.85546875" customWidth="1"/>
    <col min="12528" max="12528" width="9.7109375" customWidth="1"/>
    <col min="12529" max="12529" width="12.85546875" customWidth="1"/>
    <col min="12771" max="12771" width="4.5703125" customWidth="1"/>
    <col min="12772" max="12772" width="29.140625" customWidth="1"/>
    <col min="12773" max="12773" width="14.140625" customWidth="1"/>
    <col min="12775" max="12775" width="10" customWidth="1"/>
    <col min="12776" max="12776" width="19.85546875" customWidth="1"/>
    <col min="12777" max="12777" width="12.28515625" customWidth="1"/>
    <col min="12778" max="12778" width="10" customWidth="1"/>
    <col min="12779" max="12779" width="10.140625" customWidth="1"/>
    <col min="12780" max="12780" width="10.28515625" customWidth="1"/>
    <col min="12781" max="12781" width="10.42578125" customWidth="1"/>
    <col min="12782" max="12783" width="10.85546875" customWidth="1"/>
    <col min="12784" max="12784" width="9.7109375" customWidth="1"/>
    <col min="12785" max="12785" width="12.85546875" customWidth="1"/>
    <col min="13027" max="13027" width="4.5703125" customWidth="1"/>
    <col min="13028" max="13028" width="29.140625" customWidth="1"/>
    <col min="13029" max="13029" width="14.140625" customWidth="1"/>
    <col min="13031" max="13031" width="10" customWidth="1"/>
    <col min="13032" max="13032" width="19.85546875" customWidth="1"/>
    <col min="13033" max="13033" width="12.28515625" customWidth="1"/>
    <col min="13034" max="13034" width="10" customWidth="1"/>
    <col min="13035" max="13035" width="10.140625" customWidth="1"/>
    <col min="13036" max="13036" width="10.28515625" customWidth="1"/>
    <col min="13037" max="13037" width="10.42578125" customWidth="1"/>
    <col min="13038" max="13039" width="10.85546875" customWidth="1"/>
    <col min="13040" max="13040" width="9.7109375" customWidth="1"/>
    <col min="13041" max="13041" width="12.85546875" customWidth="1"/>
    <col min="13283" max="13283" width="4.5703125" customWidth="1"/>
    <col min="13284" max="13284" width="29.140625" customWidth="1"/>
    <col min="13285" max="13285" width="14.140625" customWidth="1"/>
    <col min="13287" max="13287" width="10" customWidth="1"/>
    <col min="13288" max="13288" width="19.85546875" customWidth="1"/>
    <col min="13289" max="13289" width="12.28515625" customWidth="1"/>
    <col min="13290" max="13290" width="10" customWidth="1"/>
    <col min="13291" max="13291" width="10.140625" customWidth="1"/>
    <col min="13292" max="13292" width="10.28515625" customWidth="1"/>
    <col min="13293" max="13293" width="10.42578125" customWidth="1"/>
    <col min="13294" max="13295" width="10.85546875" customWidth="1"/>
    <col min="13296" max="13296" width="9.7109375" customWidth="1"/>
    <col min="13297" max="13297" width="12.85546875" customWidth="1"/>
    <col min="13539" max="13539" width="4.5703125" customWidth="1"/>
    <col min="13540" max="13540" width="29.140625" customWidth="1"/>
    <col min="13541" max="13541" width="14.140625" customWidth="1"/>
    <col min="13543" max="13543" width="10" customWidth="1"/>
    <col min="13544" max="13544" width="19.85546875" customWidth="1"/>
    <col min="13545" max="13545" width="12.28515625" customWidth="1"/>
    <col min="13546" max="13546" width="10" customWidth="1"/>
    <col min="13547" max="13547" width="10.140625" customWidth="1"/>
    <col min="13548" max="13548" width="10.28515625" customWidth="1"/>
    <col min="13549" max="13549" width="10.42578125" customWidth="1"/>
    <col min="13550" max="13551" width="10.85546875" customWidth="1"/>
    <col min="13552" max="13552" width="9.7109375" customWidth="1"/>
    <col min="13553" max="13553" width="12.85546875" customWidth="1"/>
    <col min="13795" max="13795" width="4.5703125" customWidth="1"/>
    <col min="13796" max="13796" width="29.140625" customWidth="1"/>
    <col min="13797" max="13797" width="14.140625" customWidth="1"/>
    <col min="13799" max="13799" width="10" customWidth="1"/>
    <col min="13800" max="13800" width="19.85546875" customWidth="1"/>
    <col min="13801" max="13801" width="12.28515625" customWidth="1"/>
    <col min="13802" max="13802" width="10" customWidth="1"/>
    <col min="13803" max="13803" width="10.140625" customWidth="1"/>
    <col min="13804" max="13804" width="10.28515625" customWidth="1"/>
    <col min="13805" max="13805" width="10.42578125" customWidth="1"/>
    <col min="13806" max="13807" width="10.85546875" customWidth="1"/>
    <col min="13808" max="13808" width="9.7109375" customWidth="1"/>
    <col min="13809" max="13809" width="12.85546875" customWidth="1"/>
    <col min="14051" max="14051" width="4.5703125" customWidth="1"/>
    <col min="14052" max="14052" width="29.140625" customWidth="1"/>
    <col min="14053" max="14053" width="14.140625" customWidth="1"/>
    <col min="14055" max="14055" width="10" customWidth="1"/>
    <col min="14056" max="14056" width="19.85546875" customWidth="1"/>
    <col min="14057" max="14057" width="12.28515625" customWidth="1"/>
    <col min="14058" max="14058" width="10" customWidth="1"/>
    <col min="14059" max="14059" width="10.140625" customWidth="1"/>
    <col min="14060" max="14060" width="10.28515625" customWidth="1"/>
    <col min="14061" max="14061" width="10.42578125" customWidth="1"/>
    <col min="14062" max="14063" width="10.85546875" customWidth="1"/>
    <col min="14064" max="14064" width="9.7109375" customWidth="1"/>
    <col min="14065" max="14065" width="12.85546875" customWidth="1"/>
    <col min="14307" max="14307" width="4.5703125" customWidth="1"/>
    <col min="14308" max="14308" width="29.140625" customWidth="1"/>
    <col min="14309" max="14309" width="14.140625" customWidth="1"/>
    <col min="14311" max="14311" width="10" customWidth="1"/>
    <col min="14312" max="14312" width="19.85546875" customWidth="1"/>
    <col min="14313" max="14313" width="12.28515625" customWidth="1"/>
    <col min="14314" max="14314" width="10" customWidth="1"/>
    <col min="14315" max="14315" width="10.140625" customWidth="1"/>
    <col min="14316" max="14316" width="10.28515625" customWidth="1"/>
    <col min="14317" max="14317" width="10.42578125" customWidth="1"/>
    <col min="14318" max="14319" width="10.85546875" customWidth="1"/>
    <col min="14320" max="14320" width="9.7109375" customWidth="1"/>
    <col min="14321" max="14321" width="12.85546875" customWidth="1"/>
    <col min="14563" max="14563" width="4.5703125" customWidth="1"/>
    <col min="14564" max="14564" width="29.140625" customWidth="1"/>
    <col min="14565" max="14565" width="14.140625" customWidth="1"/>
    <col min="14567" max="14567" width="10" customWidth="1"/>
    <col min="14568" max="14568" width="19.85546875" customWidth="1"/>
    <col min="14569" max="14569" width="12.28515625" customWidth="1"/>
    <col min="14570" max="14570" width="10" customWidth="1"/>
    <col min="14571" max="14571" width="10.140625" customWidth="1"/>
    <col min="14572" max="14572" width="10.28515625" customWidth="1"/>
    <col min="14573" max="14573" width="10.42578125" customWidth="1"/>
    <col min="14574" max="14575" width="10.85546875" customWidth="1"/>
    <col min="14576" max="14576" width="9.7109375" customWidth="1"/>
    <col min="14577" max="14577" width="12.85546875" customWidth="1"/>
    <col min="14819" max="14819" width="4.5703125" customWidth="1"/>
    <col min="14820" max="14820" width="29.140625" customWidth="1"/>
    <col min="14821" max="14821" width="14.140625" customWidth="1"/>
    <col min="14823" max="14823" width="10" customWidth="1"/>
    <col min="14824" max="14824" width="19.85546875" customWidth="1"/>
    <col min="14825" max="14825" width="12.28515625" customWidth="1"/>
    <col min="14826" max="14826" width="10" customWidth="1"/>
    <col min="14827" max="14827" width="10.140625" customWidth="1"/>
    <col min="14828" max="14828" width="10.28515625" customWidth="1"/>
    <col min="14829" max="14829" width="10.42578125" customWidth="1"/>
    <col min="14830" max="14831" width="10.85546875" customWidth="1"/>
    <col min="14832" max="14832" width="9.7109375" customWidth="1"/>
    <col min="14833" max="14833" width="12.85546875" customWidth="1"/>
    <col min="15075" max="15075" width="4.5703125" customWidth="1"/>
    <col min="15076" max="15076" width="29.140625" customWidth="1"/>
    <col min="15077" max="15077" width="14.140625" customWidth="1"/>
    <col min="15079" max="15079" width="10" customWidth="1"/>
    <col min="15080" max="15080" width="19.85546875" customWidth="1"/>
    <col min="15081" max="15081" width="12.28515625" customWidth="1"/>
    <col min="15082" max="15082" width="10" customWidth="1"/>
    <col min="15083" max="15083" width="10.140625" customWidth="1"/>
    <col min="15084" max="15084" width="10.28515625" customWidth="1"/>
    <col min="15085" max="15085" width="10.42578125" customWidth="1"/>
    <col min="15086" max="15087" width="10.85546875" customWidth="1"/>
    <col min="15088" max="15088" width="9.7109375" customWidth="1"/>
    <col min="15089" max="15089" width="12.85546875" customWidth="1"/>
    <col min="15331" max="15331" width="4.5703125" customWidth="1"/>
    <col min="15332" max="15332" width="29.140625" customWidth="1"/>
    <col min="15333" max="15333" width="14.140625" customWidth="1"/>
    <col min="15335" max="15335" width="10" customWidth="1"/>
    <col min="15336" max="15336" width="19.85546875" customWidth="1"/>
    <col min="15337" max="15337" width="12.28515625" customWidth="1"/>
    <col min="15338" max="15338" width="10" customWidth="1"/>
    <col min="15339" max="15339" width="10.140625" customWidth="1"/>
    <col min="15340" max="15340" width="10.28515625" customWidth="1"/>
    <col min="15341" max="15341" width="10.42578125" customWidth="1"/>
    <col min="15342" max="15343" width="10.85546875" customWidth="1"/>
    <col min="15344" max="15344" width="9.7109375" customWidth="1"/>
    <col min="15345" max="15345" width="12.85546875" customWidth="1"/>
    <col min="15587" max="15587" width="4.5703125" customWidth="1"/>
    <col min="15588" max="15588" width="29.140625" customWidth="1"/>
    <col min="15589" max="15589" width="14.140625" customWidth="1"/>
    <col min="15591" max="15591" width="10" customWidth="1"/>
    <col min="15592" max="15592" width="19.85546875" customWidth="1"/>
    <col min="15593" max="15593" width="12.28515625" customWidth="1"/>
    <col min="15594" max="15594" width="10" customWidth="1"/>
    <col min="15595" max="15595" width="10.140625" customWidth="1"/>
    <col min="15596" max="15596" width="10.28515625" customWidth="1"/>
    <col min="15597" max="15597" width="10.42578125" customWidth="1"/>
    <col min="15598" max="15599" width="10.85546875" customWidth="1"/>
    <col min="15600" max="15600" width="9.7109375" customWidth="1"/>
    <col min="15601" max="15601" width="12.85546875" customWidth="1"/>
    <col min="15843" max="15843" width="4.5703125" customWidth="1"/>
    <col min="15844" max="15844" width="29.140625" customWidth="1"/>
    <col min="15845" max="15845" width="14.140625" customWidth="1"/>
    <col min="15847" max="15847" width="10" customWidth="1"/>
    <col min="15848" max="15848" width="19.85546875" customWidth="1"/>
    <col min="15849" max="15849" width="12.28515625" customWidth="1"/>
    <col min="15850" max="15850" width="10" customWidth="1"/>
    <col min="15851" max="15851" width="10.140625" customWidth="1"/>
    <col min="15852" max="15852" width="10.28515625" customWidth="1"/>
    <col min="15853" max="15853" width="10.42578125" customWidth="1"/>
    <col min="15854" max="15855" width="10.85546875" customWidth="1"/>
    <col min="15856" max="15856" width="9.7109375" customWidth="1"/>
    <col min="15857" max="15857" width="12.85546875" customWidth="1"/>
    <col min="16099" max="16099" width="4.5703125" customWidth="1"/>
    <col min="16100" max="16100" width="29.140625" customWidth="1"/>
    <col min="16101" max="16101" width="14.140625" customWidth="1"/>
    <col min="16103" max="16103" width="10" customWidth="1"/>
    <col min="16104" max="16104" width="19.85546875" customWidth="1"/>
    <col min="16105" max="16105" width="12.28515625" customWidth="1"/>
    <col min="16106" max="16106" width="10" customWidth="1"/>
    <col min="16107" max="16107" width="10.140625" customWidth="1"/>
    <col min="16108" max="16108" width="10.28515625" customWidth="1"/>
    <col min="16109" max="16109" width="10.42578125" customWidth="1"/>
    <col min="16110" max="16111" width="10.85546875" customWidth="1"/>
    <col min="16112" max="16112" width="9.7109375" customWidth="1"/>
    <col min="16113" max="16113" width="12.85546875" customWidth="1"/>
  </cols>
  <sheetData>
    <row r="1" spans="1:12" hidden="1">
      <c r="G1" s="166"/>
      <c r="H1" s="166"/>
      <c r="I1" s="166"/>
      <c r="J1" s="166"/>
      <c r="K1" s="166"/>
      <c r="L1" s="96"/>
    </row>
    <row r="2" spans="1:12" ht="41.25" customHeight="1">
      <c r="G2" s="97"/>
      <c r="H2" s="167" t="s">
        <v>89</v>
      </c>
      <c r="I2" s="167"/>
      <c r="J2" s="167"/>
      <c r="K2" s="167"/>
      <c r="L2" s="98"/>
    </row>
    <row r="3" spans="1:12" ht="27" customHeight="1">
      <c r="G3" s="97"/>
      <c r="H3" s="167"/>
      <c r="I3" s="167"/>
      <c r="J3" s="167"/>
      <c r="K3" s="167"/>
      <c r="L3" s="98"/>
    </row>
    <row r="4" spans="1:12" ht="9" customHeight="1">
      <c r="G4" s="65"/>
      <c r="H4" s="65"/>
      <c r="I4" s="65"/>
      <c r="J4" s="65"/>
      <c r="K4" s="65"/>
      <c r="L4" s="65"/>
    </row>
    <row r="5" spans="1:12" ht="24.75" customHeight="1">
      <c r="A5" s="168" t="s">
        <v>90</v>
      </c>
      <c r="B5" s="168"/>
      <c r="C5" s="168"/>
      <c r="D5" s="168"/>
      <c r="E5" s="168"/>
      <c r="F5" s="168"/>
      <c r="G5" s="168"/>
      <c r="H5" s="168"/>
      <c r="I5" s="168"/>
      <c r="J5" s="168"/>
      <c r="K5" s="168"/>
      <c r="L5" s="99"/>
    </row>
    <row r="6" spans="1:12" ht="27.75" customHeight="1">
      <c r="A6" s="169" t="s">
        <v>91</v>
      </c>
      <c r="B6" s="169"/>
      <c r="C6" s="169"/>
      <c r="D6" s="169"/>
      <c r="E6" s="169"/>
      <c r="F6" s="169"/>
      <c r="G6" s="169"/>
      <c r="H6" s="169"/>
      <c r="I6" s="169"/>
      <c r="J6" s="169"/>
      <c r="K6" s="169"/>
      <c r="L6" s="68"/>
    </row>
    <row r="7" spans="1:12" ht="9" customHeight="1">
      <c r="A7" s="66"/>
      <c r="B7" s="67"/>
      <c r="C7" s="100"/>
      <c r="D7" s="67"/>
      <c r="E7" s="67"/>
      <c r="F7" s="67"/>
      <c r="G7" s="67"/>
      <c r="H7" s="67"/>
      <c r="I7" s="67"/>
      <c r="J7" s="67"/>
      <c r="K7" s="67"/>
      <c r="L7" s="68"/>
    </row>
    <row r="8" spans="1:12" s="3" customFormat="1" ht="21" customHeight="1">
      <c r="A8" s="170" t="s">
        <v>1</v>
      </c>
      <c r="B8" s="163" t="s">
        <v>92</v>
      </c>
      <c r="C8" s="163" t="s">
        <v>3</v>
      </c>
      <c r="D8" s="163" t="s">
        <v>93</v>
      </c>
      <c r="E8" s="163" t="s">
        <v>94</v>
      </c>
      <c r="F8" s="163"/>
      <c r="G8" s="171" t="s">
        <v>95</v>
      </c>
      <c r="H8" s="172"/>
      <c r="I8" s="172"/>
      <c r="J8" s="172"/>
      <c r="K8" s="172"/>
      <c r="L8" s="173"/>
    </row>
    <row r="9" spans="1:12" s="3" customFormat="1" ht="40.5" customHeight="1">
      <c r="A9" s="170"/>
      <c r="B9" s="163"/>
      <c r="C9" s="163"/>
      <c r="D9" s="163"/>
      <c r="E9" s="101" t="s">
        <v>96</v>
      </c>
      <c r="F9" s="101" t="s">
        <v>97</v>
      </c>
      <c r="G9" s="5" t="s">
        <v>98</v>
      </c>
      <c r="H9" s="5">
        <v>2021</v>
      </c>
      <c r="I9" s="5">
        <v>2022</v>
      </c>
      <c r="J9" s="5">
        <v>2023</v>
      </c>
      <c r="K9" s="5">
        <v>2024</v>
      </c>
      <c r="L9" s="5">
        <v>2025</v>
      </c>
    </row>
    <row r="10" spans="1:12" s="69" customFormat="1" ht="15" customHeight="1">
      <c r="A10" s="4">
        <v>1</v>
      </c>
      <c r="B10" s="5">
        <v>2</v>
      </c>
      <c r="C10" s="5">
        <v>3</v>
      </c>
      <c r="D10" s="5">
        <v>4</v>
      </c>
      <c r="E10" s="5">
        <v>5</v>
      </c>
      <c r="F10" s="5">
        <v>6</v>
      </c>
      <c r="G10" s="5">
        <v>8</v>
      </c>
      <c r="H10" s="5">
        <v>9</v>
      </c>
      <c r="I10" s="5">
        <v>10</v>
      </c>
      <c r="J10" s="5">
        <v>11</v>
      </c>
      <c r="K10" s="5">
        <v>12</v>
      </c>
      <c r="L10" s="5">
        <v>12</v>
      </c>
    </row>
    <row r="11" spans="1:12" s="3" customFormat="1" ht="16.5" customHeight="1">
      <c r="A11" s="70" t="s">
        <v>99</v>
      </c>
      <c r="B11" s="102"/>
      <c r="C11" s="103"/>
      <c r="D11" s="104"/>
      <c r="E11" s="71"/>
      <c r="F11" s="105"/>
      <c r="G11" s="71"/>
      <c r="H11" s="71"/>
      <c r="I11" s="71"/>
      <c r="J11" s="71"/>
      <c r="K11" s="71"/>
      <c r="L11" s="71"/>
    </row>
    <row r="12" spans="1:12" s="19" customFormat="1" ht="38.25" customHeight="1">
      <c r="A12" s="148">
        <v>1</v>
      </c>
      <c r="B12" s="164" t="s">
        <v>26</v>
      </c>
      <c r="C12" s="165" t="s">
        <v>114</v>
      </c>
      <c r="D12" s="28" t="s">
        <v>100</v>
      </c>
      <c r="E12" s="28" t="s">
        <v>29</v>
      </c>
      <c r="F12" s="28" t="s">
        <v>29</v>
      </c>
      <c r="G12" s="72">
        <f>SUM(H12:L12)</f>
        <v>257523335.75</v>
      </c>
      <c r="H12" s="73">
        <f>H15+H32</f>
        <v>1922250.43</v>
      </c>
      <c r="I12" s="73">
        <f t="shared" ref="I12:L13" si="0">I15+I32</f>
        <v>72032209.879999995</v>
      </c>
      <c r="J12" s="73">
        <f t="shared" si="0"/>
        <v>82118370.030000001</v>
      </c>
      <c r="K12" s="73">
        <f t="shared" si="0"/>
        <v>100090505.41</v>
      </c>
      <c r="L12" s="73">
        <f t="shared" si="0"/>
        <v>1360000</v>
      </c>
    </row>
    <row r="13" spans="1:12" s="19" customFormat="1" ht="47.25" customHeight="1">
      <c r="A13" s="154"/>
      <c r="B13" s="164"/>
      <c r="C13" s="165"/>
      <c r="D13" s="28" t="s">
        <v>101</v>
      </c>
      <c r="E13" s="28" t="s">
        <v>29</v>
      </c>
      <c r="F13" s="28" t="s">
        <v>29</v>
      </c>
      <c r="G13" s="72">
        <f t="shared" ref="G13:G37" si="1">SUM(H13:L13)</f>
        <v>488955166.88999999</v>
      </c>
      <c r="H13" s="73">
        <f t="shared" ref="H13:K13" si="2">H16+H33</f>
        <v>104130260</v>
      </c>
      <c r="I13" s="73">
        <f>I16+I33</f>
        <v>42242688.600000001</v>
      </c>
      <c r="J13" s="73">
        <f t="shared" si="2"/>
        <v>42527576.289999999</v>
      </c>
      <c r="K13" s="73">
        <f t="shared" si="2"/>
        <v>300054642</v>
      </c>
      <c r="L13" s="73">
        <f t="shared" si="0"/>
        <v>0</v>
      </c>
    </row>
    <row r="14" spans="1:12" s="19" customFormat="1" ht="33" customHeight="1">
      <c r="A14" s="149"/>
      <c r="B14" s="164"/>
      <c r="C14" s="165"/>
      <c r="D14" s="28" t="s">
        <v>102</v>
      </c>
      <c r="E14" s="28" t="s">
        <v>29</v>
      </c>
      <c r="F14" s="28" t="s">
        <v>29</v>
      </c>
      <c r="G14" s="72">
        <f t="shared" si="1"/>
        <v>3216668411.9099998</v>
      </c>
      <c r="H14" s="73">
        <f>H17</f>
        <v>0</v>
      </c>
      <c r="I14" s="73">
        <f t="shared" ref="I14:L14" si="3">I17</f>
        <v>1221237711.9099998</v>
      </c>
      <c r="J14" s="73">
        <f t="shared" si="3"/>
        <v>905093700</v>
      </c>
      <c r="K14" s="73">
        <f t="shared" si="3"/>
        <v>1090337000</v>
      </c>
      <c r="L14" s="73">
        <f t="shared" si="3"/>
        <v>0</v>
      </c>
    </row>
    <row r="15" spans="1:12" s="19" customFormat="1" ht="37.5" customHeight="1">
      <c r="A15" s="163">
        <v>2</v>
      </c>
      <c r="B15" s="164" t="s">
        <v>103</v>
      </c>
      <c r="C15" s="165" t="s">
        <v>114</v>
      </c>
      <c r="D15" s="28" t="s">
        <v>100</v>
      </c>
      <c r="E15" s="28" t="s">
        <v>29</v>
      </c>
      <c r="F15" s="28" t="s">
        <v>29</v>
      </c>
      <c r="G15" s="72">
        <f t="shared" si="1"/>
        <v>252953125.31999999</v>
      </c>
      <c r="H15" s="74">
        <f>H18+H19+H29</f>
        <v>1685740</v>
      </c>
      <c r="I15" s="74">
        <f t="shared" ref="I15:L15" si="4">I18+I19+I29</f>
        <v>71418509.879999995</v>
      </c>
      <c r="J15" s="74">
        <f t="shared" si="4"/>
        <v>80918370.030000001</v>
      </c>
      <c r="K15" s="74">
        <f t="shared" si="4"/>
        <v>98830505.409999996</v>
      </c>
      <c r="L15" s="74">
        <f t="shared" si="4"/>
        <v>100000</v>
      </c>
    </row>
    <row r="16" spans="1:12" s="19" customFormat="1" ht="48" customHeight="1">
      <c r="A16" s="163"/>
      <c r="B16" s="164"/>
      <c r="C16" s="165"/>
      <c r="D16" s="28" t="s">
        <v>101</v>
      </c>
      <c r="E16" s="28"/>
      <c r="F16" s="28"/>
      <c r="G16" s="72">
        <f t="shared" si="1"/>
        <v>488955166.88999999</v>
      </c>
      <c r="H16" s="74">
        <f>H20+H30</f>
        <v>104130260</v>
      </c>
      <c r="I16" s="74">
        <f t="shared" ref="I16:L17" si="5">I20+I30</f>
        <v>42242688.600000001</v>
      </c>
      <c r="J16" s="74">
        <f t="shared" si="5"/>
        <v>42527576.289999999</v>
      </c>
      <c r="K16" s="74">
        <f t="shared" si="5"/>
        <v>300054642</v>
      </c>
      <c r="L16" s="74">
        <f t="shared" si="5"/>
        <v>0</v>
      </c>
    </row>
    <row r="17" spans="1:12" s="19" customFormat="1" ht="33" customHeight="1">
      <c r="A17" s="163"/>
      <c r="B17" s="164"/>
      <c r="C17" s="165"/>
      <c r="D17" s="28" t="s">
        <v>102</v>
      </c>
      <c r="E17" s="28"/>
      <c r="F17" s="28"/>
      <c r="G17" s="72">
        <f t="shared" si="1"/>
        <v>3216668411.9099998</v>
      </c>
      <c r="H17" s="74">
        <f>H21+H31</f>
        <v>0</v>
      </c>
      <c r="I17" s="74">
        <f t="shared" si="5"/>
        <v>1221237711.9099998</v>
      </c>
      <c r="J17" s="74">
        <f t="shared" si="5"/>
        <v>905093700</v>
      </c>
      <c r="K17" s="74">
        <f t="shared" si="5"/>
        <v>1090337000</v>
      </c>
      <c r="L17" s="74">
        <f t="shared" si="5"/>
        <v>0</v>
      </c>
    </row>
    <row r="18" spans="1:12" s="19" customFormat="1" ht="79.5" customHeight="1">
      <c r="A18" s="5">
        <v>3</v>
      </c>
      <c r="B18" s="75" t="s">
        <v>37</v>
      </c>
      <c r="C18" s="128" t="s">
        <v>115</v>
      </c>
      <c r="D18" s="28" t="s">
        <v>100</v>
      </c>
      <c r="E18" s="28" t="s">
        <v>29</v>
      </c>
      <c r="F18" s="28" t="s">
        <v>29</v>
      </c>
      <c r="G18" s="72">
        <f t="shared" si="1"/>
        <v>498633.08</v>
      </c>
      <c r="H18" s="76">
        <v>100000</v>
      </c>
      <c r="I18" s="76">
        <v>98633.08</v>
      </c>
      <c r="J18" s="76">
        <v>100000</v>
      </c>
      <c r="K18" s="76">
        <v>100000</v>
      </c>
      <c r="L18" s="76">
        <v>100000</v>
      </c>
    </row>
    <row r="19" spans="1:12" s="19" customFormat="1" ht="34.5" customHeight="1">
      <c r="A19" s="159">
        <v>4</v>
      </c>
      <c r="B19" s="150" t="s">
        <v>104</v>
      </c>
      <c r="C19" s="152" t="s">
        <v>116</v>
      </c>
      <c r="D19" s="28" t="s">
        <v>100</v>
      </c>
      <c r="E19" s="28" t="s">
        <v>29</v>
      </c>
      <c r="F19" s="28" t="s">
        <v>29</v>
      </c>
      <c r="G19" s="72">
        <f t="shared" si="1"/>
        <v>252019492.23999998</v>
      </c>
      <c r="H19" s="74">
        <f>H23+H26</f>
        <v>1150740</v>
      </c>
      <c r="I19" s="74">
        <f t="shared" ref="I19:L21" si="6">I23+I26</f>
        <v>71319876.799999997</v>
      </c>
      <c r="J19" s="74">
        <f t="shared" si="6"/>
        <v>80818370.030000001</v>
      </c>
      <c r="K19" s="74">
        <f t="shared" si="6"/>
        <v>98730505.409999996</v>
      </c>
      <c r="L19" s="74">
        <f t="shared" si="6"/>
        <v>0</v>
      </c>
    </row>
    <row r="20" spans="1:12" s="19" customFormat="1" ht="44.25" customHeight="1">
      <c r="A20" s="160"/>
      <c r="B20" s="162"/>
      <c r="C20" s="158"/>
      <c r="D20" s="28" t="s">
        <v>101</v>
      </c>
      <c r="E20" s="28" t="s">
        <v>29</v>
      </c>
      <c r="F20" s="28" t="s">
        <v>29</v>
      </c>
      <c r="G20" s="72">
        <f t="shared" si="1"/>
        <v>460390166.88999999</v>
      </c>
      <c r="H20" s="74">
        <f>H24+H27</f>
        <v>75565260</v>
      </c>
      <c r="I20" s="74">
        <f t="shared" si="6"/>
        <v>42242688.600000001</v>
      </c>
      <c r="J20" s="74">
        <f t="shared" si="6"/>
        <v>42527576.289999999</v>
      </c>
      <c r="K20" s="74">
        <f t="shared" si="6"/>
        <v>300054642</v>
      </c>
      <c r="L20" s="74">
        <f t="shared" si="6"/>
        <v>0</v>
      </c>
    </row>
    <row r="21" spans="1:12" s="19" customFormat="1" ht="30" customHeight="1">
      <c r="A21" s="161"/>
      <c r="B21" s="151"/>
      <c r="C21" s="153"/>
      <c r="D21" s="28" t="s">
        <v>102</v>
      </c>
      <c r="E21" s="28" t="s">
        <v>29</v>
      </c>
      <c r="F21" s="28" t="s">
        <v>29</v>
      </c>
      <c r="G21" s="72">
        <f t="shared" si="1"/>
        <v>3216668411.9099998</v>
      </c>
      <c r="H21" s="74">
        <f>H25+H28</f>
        <v>0</v>
      </c>
      <c r="I21" s="74">
        <f t="shared" si="6"/>
        <v>1221237711.9099998</v>
      </c>
      <c r="J21" s="74">
        <f t="shared" si="6"/>
        <v>905093700</v>
      </c>
      <c r="K21" s="74">
        <f t="shared" si="6"/>
        <v>1090337000</v>
      </c>
      <c r="L21" s="74">
        <f t="shared" si="6"/>
        <v>0</v>
      </c>
    </row>
    <row r="22" spans="1:12" s="19" customFormat="1" ht="15.75">
      <c r="A22" s="5">
        <f>A19+1</f>
        <v>5</v>
      </c>
      <c r="B22" s="77" t="s">
        <v>46</v>
      </c>
      <c r="C22" s="78"/>
      <c r="D22" s="28"/>
      <c r="E22" s="28"/>
      <c r="F22" s="28"/>
      <c r="G22" s="72">
        <f>SUM(H22:L22)</f>
        <v>0</v>
      </c>
      <c r="H22" s="76"/>
      <c r="I22" s="76"/>
      <c r="J22" s="76"/>
      <c r="K22" s="76"/>
      <c r="L22" s="76"/>
    </row>
    <row r="23" spans="1:12" s="19" customFormat="1" ht="47.25">
      <c r="A23" s="148">
        <v>6</v>
      </c>
      <c r="B23" s="155" t="s">
        <v>47</v>
      </c>
      <c r="C23" s="152"/>
      <c r="D23" s="28" t="s">
        <v>100</v>
      </c>
      <c r="E23" s="28" t="s">
        <v>29</v>
      </c>
      <c r="F23" s="28" t="s">
        <v>29</v>
      </c>
      <c r="G23" s="72">
        <f t="shared" si="1"/>
        <v>32296703.120000001</v>
      </c>
      <c r="H23" s="76">
        <v>1150740</v>
      </c>
      <c r="I23" s="76">
        <v>11899144.310000001</v>
      </c>
      <c r="J23" s="76">
        <v>6568243.6100000003</v>
      </c>
      <c r="K23" s="76">
        <v>12678575.199999999</v>
      </c>
      <c r="L23" s="76">
        <v>0</v>
      </c>
    </row>
    <row r="24" spans="1:12" s="19" customFormat="1" ht="47.25">
      <c r="A24" s="154"/>
      <c r="B24" s="156"/>
      <c r="C24" s="158"/>
      <c r="D24" s="28" t="s">
        <v>101</v>
      </c>
      <c r="E24" s="28" t="s">
        <v>29</v>
      </c>
      <c r="F24" s="28" t="s">
        <v>29</v>
      </c>
      <c r="G24" s="72">
        <f t="shared" si="1"/>
        <v>349332778.91000003</v>
      </c>
      <c r="H24" s="76">
        <v>75565260</v>
      </c>
      <c r="I24" s="76">
        <v>10421280.93</v>
      </c>
      <c r="J24" s="76">
        <v>3657715.98</v>
      </c>
      <c r="K24" s="76">
        <v>259688522</v>
      </c>
      <c r="L24" s="76">
        <v>0</v>
      </c>
    </row>
    <row r="25" spans="1:12" s="19" customFormat="1" ht="31.5">
      <c r="A25" s="149"/>
      <c r="B25" s="157"/>
      <c r="C25" s="153"/>
      <c r="D25" s="28" t="s">
        <v>102</v>
      </c>
      <c r="E25" s="28" t="s">
        <v>29</v>
      </c>
      <c r="F25" s="28" t="s">
        <v>29</v>
      </c>
      <c r="G25" s="72">
        <f t="shared" si="1"/>
        <v>1306481800</v>
      </c>
      <c r="H25" s="76">
        <v>0</v>
      </c>
      <c r="I25" s="76">
        <v>673909500</v>
      </c>
      <c r="J25" s="76">
        <v>236532300</v>
      </c>
      <c r="K25" s="76">
        <v>396040000</v>
      </c>
      <c r="L25" s="76">
        <v>0</v>
      </c>
    </row>
    <row r="26" spans="1:12" s="19" customFormat="1" ht="30" customHeight="1">
      <c r="A26" s="148">
        <v>7</v>
      </c>
      <c r="B26" s="155" t="s">
        <v>50</v>
      </c>
      <c r="C26" s="152"/>
      <c r="D26" s="28" t="s">
        <v>100</v>
      </c>
      <c r="E26" s="28" t="s">
        <v>29</v>
      </c>
      <c r="F26" s="28" t="s">
        <v>29</v>
      </c>
      <c r="G26" s="72">
        <f>SUM(H26:L26)</f>
        <v>219722789.12</v>
      </c>
      <c r="H26" s="76">
        <v>0</v>
      </c>
      <c r="I26" s="76">
        <v>59420732.490000002</v>
      </c>
      <c r="J26" s="76">
        <v>74250126.420000002</v>
      </c>
      <c r="K26" s="76">
        <v>86051930.209999993</v>
      </c>
      <c r="L26" s="76">
        <v>0</v>
      </c>
    </row>
    <row r="27" spans="1:12" s="19" customFormat="1" ht="30" customHeight="1">
      <c r="A27" s="154"/>
      <c r="B27" s="156"/>
      <c r="C27" s="158"/>
      <c r="D27" s="28" t="s">
        <v>101</v>
      </c>
      <c r="E27" s="28" t="s">
        <v>29</v>
      </c>
      <c r="F27" s="28" t="s">
        <v>29</v>
      </c>
      <c r="G27" s="72">
        <f t="shared" si="1"/>
        <v>111057387.98</v>
      </c>
      <c r="H27" s="76">
        <v>0</v>
      </c>
      <c r="I27" s="76">
        <v>31821407.670000002</v>
      </c>
      <c r="J27" s="76">
        <v>38869860.310000002</v>
      </c>
      <c r="K27" s="76">
        <v>40366120</v>
      </c>
      <c r="L27" s="76">
        <v>0</v>
      </c>
    </row>
    <row r="28" spans="1:12" s="19" customFormat="1" ht="30" customHeight="1">
      <c r="A28" s="149"/>
      <c r="B28" s="157"/>
      <c r="C28" s="153"/>
      <c r="D28" s="28" t="s">
        <v>102</v>
      </c>
      <c r="E28" s="28" t="s">
        <v>29</v>
      </c>
      <c r="F28" s="28" t="s">
        <v>29</v>
      </c>
      <c r="G28" s="72">
        <f t="shared" si="1"/>
        <v>1910186611.9099998</v>
      </c>
      <c r="H28" s="76">
        <v>0</v>
      </c>
      <c r="I28" s="76">
        <v>547328211.90999997</v>
      </c>
      <c r="J28" s="76">
        <v>668561400</v>
      </c>
      <c r="K28" s="76">
        <v>694297000</v>
      </c>
      <c r="L28" s="76">
        <v>0</v>
      </c>
    </row>
    <row r="29" spans="1:12" s="19" customFormat="1" ht="34.5" customHeight="1">
      <c r="A29" s="159">
        <v>8</v>
      </c>
      <c r="B29" s="150" t="s">
        <v>106</v>
      </c>
      <c r="C29" s="152" t="s">
        <v>105</v>
      </c>
      <c r="D29" s="28" t="s">
        <v>100</v>
      </c>
      <c r="E29" s="28" t="s">
        <v>29</v>
      </c>
      <c r="F29" s="28" t="s">
        <v>29</v>
      </c>
      <c r="G29" s="72">
        <f t="shared" si="1"/>
        <v>435000</v>
      </c>
      <c r="H29" s="76">
        <v>435000</v>
      </c>
      <c r="I29" s="76">
        <v>0</v>
      </c>
      <c r="J29" s="76">
        <v>0</v>
      </c>
      <c r="K29" s="76">
        <v>0</v>
      </c>
      <c r="L29" s="76">
        <v>0</v>
      </c>
    </row>
    <row r="30" spans="1:12" s="19" customFormat="1" ht="44.25" customHeight="1">
      <c r="A30" s="160"/>
      <c r="B30" s="162"/>
      <c r="C30" s="158"/>
      <c r="D30" s="28" t="s">
        <v>101</v>
      </c>
      <c r="E30" s="28" t="s">
        <v>29</v>
      </c>
      <c r="F30" s="28" t="s">
        <v>29</v>
      </c>
      <c r="G30" s="72">
        <f t="shared" si="1"/>
        <v>28565000</v>
      </c>
      <c r="H30" s="76">
        <v>28565000</v>
      </c>
      <c r="I30" s="76">
        <v>0</v>
      </c>
      <c r="J30" s="76">
        <v>0</v>
      </c>
      <c r="K30" s="76">
        <v>0</v>
      </c>
      <c r="L30" s="76">
        <v>0</v>
      </c>
    </row>
    <row r="31" spans="1:12" s="19" customFormat="1" ht="30" customHeight="1">
      <c r="A31" s="161"/>
      <c r="B31" s="151"/>
      <c r="C31" s="153"/>
      <c r="D31" s="28" t="s">
        <v>102</v>
      </c>
      <c r="E31" s="28" t="s">
        <v>29</v>
      </c>
      <c r="F31" s="28" t="s">
        <v>29</v>
      </c>
      <c r="G31" s="72">
        <f t="shared" si="1"/>
        <v>0</v>
      </c>
      <c r="H31" s="76">
        <v>0</v>
      </c>
      <c r="I31" s="76">
        <v>0</v>
      </c>
      <c r="J31" s="76">
        <v>0</v>
      </c>
      <c r="K31" s="76">
        <v>0</v>
      </c>
      <c r="L31" s="76">
        <v>0</v>
      </c>
    </row>
    <row r="32" spans="1:12" s="19" customFormat="1" ht="46.5" customHeight="1">
      <c r="A32" s="148">
        <v>9</v>
      </c>
      <c r="B32" s="150" t="s">
        <v>56</v>
      </c>
      <c r="C32" s="152" t="s">
        <v>115</v>
      </c>
      <c r="D32" s="28" t="s">
        <v>100</v>
      </c>
      <c r="E32" s="28" t="s">
        <v>29</v>
      </c>
      <c r="F32" s="28" t="s">
        <v>29</v>
      </c>
      <c r="G32" s="72">
        <f t="shared" si="1"/>
        <v>4570210.43</v>
      </c>
      <c r="H32" s="79">
        <f>H34+H35+H37</f>
        <v>236510.43</v>
      </c>
      <c r="I32" s="79">
        <f t="shared" ref="I32:L32" si="7">I34+I35+I37</f>
        <v>613700</v>
      </c>
      <c r="J32" s="79">
        <f t="shared" si="7"/>
        <v>1200000</v>
      </c>
      <c r="K32" s="79">
        <f t="shared" si="7"/>
        <v>1260000</v>
      </c>
      <c r="L32" s="79">
        <f t="shared" si="7"/>
        <v>1260000</v>
      </c>
    </row>
    <row r="33" spans="1:12" s="19" customFormat="1" ht="45.75" customHeight="1">
      <c r="A33" s="149"/>
      <c r="B33" s="151"/>
      <c r="C33" s="153"/>
      <c r="D33" s="28" t="s">
        <v>101</v>
      </c>
      <c r="E33" s="28" t="s">
        <v>29</v>
      </c>
      <c r="F33" s="28" t="s">
        <v>29</v>
      </c>
      <c r="G33" s="72">
        <f t="shared" si="1"/>
        <v>0</v>
      </c>
      <c r="H33" s="74">
        <f>H36</f>
        <v>0</v>
      </c>
      <c r="I33" s="74">
        <f t="shared" ref="I33:L33" si="8">I36</f>
        <v>0</v>
      </c>
      <c r="J33" s="74">
        <f t="shared" si="8"/>
        <v>0</v>
      </c>
      <c r="K33" s="74">
        <f t="shared" si="8"/>
        <v>0</v>
      </c>
      <c r="L33" s="74">
        <f t="shared" si="8"/>
        <v>0</v>
      </c>
    </row>
    <row r="34" spans="1:12" s="19" customFormat="1" ht="68.25" customHeight="1">
      <c r="A34" s="5">
        <v>10</v>
      </c>
      <c r="B34" s="75" t="s">
        <v>107</v>
      </c>
      <c r="C34" s="128" t="s">
        <v>115</v>
      </c>
      <c r="D34" s="28" t="s">
        <v>100</v>
      </c>
      <c r="E34" s="28" t="s">
        <v>29</v>
      </c>
      <c r="F34" s="28" t="s">
        <v>29</v>
      </c>
      <c r="G34" s="72">
        <f>SUM(H34:L34)</f>
        <v>956510.42999999993</v>
      </c>
      <c r="H34" s="76">
        <v>236510.43</v>
      </c>
      <c r="I34" s="76">
        <v>0</v>
      </c>
      <c r="J34" s="76">
        <v>200000</v>
      </c>
      <c r="K34" s="76">
        <v>260000</v>
      </c>
      <c r="L34" s="76">
        <v>260000</v>
      </c>
    </row>
    <row r="35" spans="1:12" s="19" customFormat="1" ht="36.75" customHeight="1">
      <c r="A35" s="148">
        <v>11</v>
      </c>
      <c r="B35" s="152" t="s">
        <v>108</v>
      </c>
      <c r="C35" s="152" t="s">
        <v>115</v>
      </c>
      <c r="D35" s="28" t="s">
        <v>100</v>
      </c>
      <c r="E35" s="28" t="s">
        <v>29</v>
      </c>
      <c r="F35" s="28" t="s">
        <v>29</v>
      </c>
      <c r="G35" s="72">
        <f t="shared" si="1"/>
        <v>0</v>
      </c>
      <c r="H35" s="80">
        <v>0</v>
      </c>
      <c r="I35" s="80">
        <v>0</v>
      </c>
      <c r="J35" s="80">
        <v>0</v>
      </c>
      <c r="K35" s="80">
        <v>0</v>
      </c>
      <c r="L35" s="80">
        <v>0</v>
      </c>
    </row>
    <row r="36" spans="1:12" s="19" customFormat="1" ht="45.75" customHeight="1">
      <c r="A36" s="149"/>
      <c r="B36" s="153"/>
      <c r="C36" s="153"/>
      <c r="D36" s="28" t="s">
        <v>101</v>
      </c>
      <c r="E36" s="28" t="s">
        <v>29</v>
      </c>
      <c r="F36" s="28" t="s">
        <v>29</v>
      </c>
      <c r="G36" s="72">
        <f t="shared" si="1"/>
        <v>0</v>
      </c>
      <c r="H36" s="80">
        <v>0</v>
      </c>
      <c r="I36" s="76">
        <v>0</v>
      </c>
      <c r="J36" s="76">
        <v>0</v>
      </c>
      <c r="K36" s="76">
        <v>0</v>
      </c>
      <c r="L36" s="76">
        <v>0</v>
      </c>
    </row>
    <row r="37" spans="1:12" s="19" customFormat="1" ht="68.25" customHeight="1">
      <c r="A37" s="25">
        <v>12</v>
      </c>
      <c r="B37" s="77" t="s">
        <v>73</v>
      </c>
      <c r="C37" s="127" t="s">
        <v>115</v>
      </c>
      <c r="D37" s="28" t="s">
        <v>100</v>
      </c>
      <c r="E37" s="28" t="s">
        <v>29</v>
      </c>
      <c r="F37" s="28" t="s">
        <v>29</v>
      </c>
      <c r="G37" s="72">
        <f t="shared" si="1"/>
        <v>3613700</v>
      </c>
      <c r="H37" s="80">
        <v>0</v>
      </c>
      <c r="I37" s="76">
        <v>613700</v>
      </c>
      <c r="J37" s="76">
        <v>1000000</v>
      </c>
      <c r="K37" s="76">
        <v>1000000</v>
      </c>
      <c r="L37" s="76">
        <v>1000000</v>
      </c>
    </row>
    <row r="38" spans="1:12" s="19" customFormat="1" ht="37.5" customHeight="1">
      <c r="A38" s="5">
        <v>13</v>
      </c>
      <c r="B38" s="143" t="s">
        <v>109</v>
      </c>
      <c r="C38" s="144"/>
      <c r="D38" s="81"/>
      <c r="E38" s="75"/>
      <c r="F38" s="75"/>
      <c r="G38" s="72">
        <f>SUM(H38:L38)</f>
        <v>3963146914.5499997</v>
      </c>
      <c r="H38" s="72">
        <f>H40+H41+H42</f>
        <v>106052510.43000001</v>
      </c>
      <c r="I38" s="72">
        <f t="shared" ref="I38:L38" si="9">I40+I41+I42</f>
        <v>1335512610.3899999</v>
      </c>
      <c r="J38" s="72">
        <f t="shared" si="9"/>
        <v>1029739646.3199999</v>
      </c>
      <c r="K38" s="72">
        <f t="shared" si="9"/>
        <v>1490482147.4099998</v>
      </c>
      <c r="L38" s="72">
        <f t="shared" si="9"/>
        <v>1360000</v>
      </c>
    </row>
    <row r="39" spans="1:12" s="19" customFormat="1" ht="21" customHeight="1">
      <c r="A39" s="5">
        <v>14</v>
      </c>
      <c r="B39" s="143" t="s">
        <v>46</v>
      </c>
      <c r="C39" s="144"/>
      <c r="D39" s="81"/>
      <c r="E39" s="145"/>
      <c r="F39" s="146"/>
      <c r="G39" s="146"/>
      <c r="H39" s="146"/>
      <c r="I39" s="146"/>
      <c r="J39" s="146"/>
      <c r="K39" s="147"/>
      <c r="L39" s="82"/>
    </row>
    <row r="40" spans="1:12" s="19" customFormat="1" ht="32.25" customHeight="1">
      <c r="A40" s="5">
        <v>15</v>
      </c>
      <c r="B40" s="143" t="s">
        <v>100</v>
      </c>
      <c r="C40" s="144"/>
      <c r="D40" s="81"/>
      <c r="E40" s="75"/>
      <c r="F40" s="75"/>
      <c r="G40" s="72">
        <f>SUM(H40:L40)</f>
        <v>257523335.75</v>
      </c>
      <c r="H40" s="72">
        <f>H32+H15</f>
        <v>1922250.43</v>
      </c>
      <c r="I40" s="72">
        <f t="shared" ref="I40:L41" si="10">I32+I15</f>
        <v>72032209.879999995</v>
      </c>
      <c r="J40" s="72">
        <f t="shared" si="10"/>
        <v>82118370.030000001</v>
      </c>
      <c r="K40" s="72">
        <f t="shared" si="10"/>
        <v>100090505.41</v>
      </c>
      <c r="L40" s="72">
        <f t="shared" si="10"/>
        <v>1360000</v>
      </c>
    </row>
    <row r="41" spans="1:12" s="19" customFormat="1" ht="32.25" customHeight="1">
      <c r="A41" s="5">
        <v>16</v>
      </c>
      <c r="B41" s="143" t="s">
        <v>110</v>
      </c>
      <c r="C41" s="144"/>
      <c r="D41" s="81"/>
      <c r="E41" s="75"/>
      <c r="F41" s="75"/>
      <c r="G41" s="72">
        <f t="shared" ref="G41:G42" si="11">SUM(H41:L41)</f>
        <v>488955166.88999999</v>
      </c>
      <c r="H41" s="72">
        <f>H33+H16</f>
        <v>104130260</v>
      </c>
      <c r="I41" s="72">
        <f t="shared" si="10"/>
        <v>42242688.600000001</v>
      </c>
      <c r="J41" s="72">
        <f t="shared" si="10"/>
        <v>42527576.289999999</v>
      </c>
      <c r="K41" s="72">
        <f t="shared" si="10"/>
        <v>300054642</v>
      </c>
      <c r="L41" s="72">
        <v>0</v>
      </c>
    </row>
    <row r="42" spans="1:12" s="19" customFormat="1" ht="32.25" customHeight="1">
      <c r="A42" s="5">
        <v>17</v>
      </c>
      <c r="B42" s="143" t="s">
        <v>102</v>
      </c>
      <c r="C42" s="144"/>
      <c r="D42" s="81"/>
      <c r="E42" s="75"/>
      <c r="F42" s="75"/>
      <c r="G42" s="72">
        <f t="shared" si="11"/>
        <v>3216668411.9099998</v>
      </c>
      <c r="H42" s="72">
        <f>H17</f>
        <v>0</v>
      </c>
      <c r="I42" s="72">
        <f t="shared" ref="I42:K42" si="12">I17</f>
        <v>1221237711.9099998</v>
      </c>
      <c r="J42" s="72">
        <f t="shared" si="12"/>
        <v>905093700</v>
      </c>
      <c r="K42" s="72">
        <f t="shared" si="12"/>
        <v>1090337000</v>
      </c>
      <c r="L42" s="72">
        <v>0</v>
      </c>
    </row>
    <row r="43" spans="1:12" s="19" customFormat="1" ht="32.25" customHeight="1">
      <c r="A43" s="83"/>
      <c r="B43" s="84"/>
      <c r="C43" s="84"/>
      <c r="D43" s="85"/>
      <c r="E43" s="86"/>
      <c r="F43" s="86"/>
      <c r="G43" s="87"/>
      <c r="H43" s="88"/>
      <c r="I43" s="88"/>
      <c r="J43" s="88"/>
      <c r="K43" s="88"/>
      <c r="L43" s="88"/>
    </row>
    <row r="44" spans="1:12" s="60" customFormat="1" ht="23.25" customHeight="1">
      <c r="C44" s="89"/>
      <c r="D44" s="90"/>
    </row>
    <row r="45" spans="1:12" ht="68.25" customHeight="1">
      <c r="B45" s="142" t="s">
        <v>117</v>
      </c>
      <c r="C45" s="142"/>
      <c r="D45" s="106"/>
      <c r="E45" s="106"/>
      <c r="F45" s="106"/>
      <c r="G45" s="106"/>
      <c r="H45" s="106"/>
      <c r="I45" s="107" t="s">
        <v>111</v>
      </c>
      <c r="J45" s="107"/>
      <c r="K45" s="107"/>
      <c r="L45" s="107"/>
    </row>
    <row r="46" spans="1:12">
      <c r="B46" s="108"/>
      <c r="C46" s="109"/>
      <c r="D46" s="110"/>
    </row>
    <row r="47" spans="1:12" s="91" customFormat="1" ht="16.149999999999999" customHeight="1">
      <c r="B47" s="110"/>
      <c r="C47" s="109"/>
      <c r="D47" s="111"/>
      <c r="E47" s="92"/>
      <c r="F47" s="92"/>
      <c r="G47" s="92"/>
      <c r="H47" s="92"/>
      <c r="I47" s="92"/>
      <c r="J47" s="92"/>
      <c r="K47" s="92"/>
      <c r="L47" s="92"/>
    </row>
    <row r="48" spans="1:12" s="91" customFormat="1" ht="32.25" hidden="1" customHeight="1">
      <c r="B48" s="112"/>
      <c r="C48" s="113"/>
      <c r="D48" s="114"/>
      <c r="E48" s="92"/>
      <c r="F48" s="92"/>
      <c r="G48" s="92"/>
      <c r="H48" s="92"/>
      <c r="I48" s="93">
        <f>727841153.61</f>
        <v>727841153.61000001</v>
      </c>
      <c r="J48" s="93">
        <f>268979381.72</f>
        <v>268979381.72000003</v>
      </c>
      <c r="K48" s="93">
        <f>268979381.72</f>
        <v>268979381.72000003</v>
      </c>
      <c r="L48" s="93"/>
    </row>
    <row r="49" spans="2:12" s="91" customFormat="1" ht="42.75" hidden="1" customHeight="1">
      <c r="B49" s="115"/>
      <c r="C49" s="116"/>
      <c r="D49" s="117"/>
      <c r="E49" s="92"/>
      <c r="F49" s="92"/>
      <c r="G49" s="92"/>
      <c r="H49" s="92"/>
      <c r="I49" s="93">
        <f>I19+I20+I21</f>
        <v>1334800277.3099999</v>
      </c>
      <c r="J49" s="93">
        <f>J19+J20+J21</f>
        <v>1028439646.3199999</v>
      </c>
      <c r="K49" s="93">
        <f>K19+K20+K21</f>
        <v>1489122147.4099998</v>
      </c>
      <c r="L49" s="93"/>
    </row>
    <row r="50" spans="2:12" s="91" customFormat="1" ht="20.25" hidden="1">
      <c r="B50" s="118"/>
      <c r="C50" s="109"/>
      <c r="D50" s="111"/>
      <c r="E50" s="92"/>
      <c r="F50" s="92"/>
      <c r="G50" s="92"/>
      <c r="H50" s="92"/>
      <c r="I50" s="93">
        <f>I48-I49</f>
        <v>-606959123.69999993</v>
      </c>
      <c r="J50" s="93">
        <f>J48-J49</f>
        <v>-759460264.5999999</v>
      </c>
      <c r="K50" s="93">
        <f>K48-K49</f>
        <v>-1220142765.6899998</v>
      </c>
      <c r="L50" s="93"/>
    </row>
    <row r="51" spans="2:12" s="91" customFormat="1" hidden="1">
      <c r="B51" s="92"/>
      <c r="C51" s="119"/>
      <c r="D51" s="111"/>
      <c r="E51" s="92"/>
      <c r="F51" s="92"/>
      <c r="G51" s="92"/>
      <c r="H51" s="92"/>
      <c r="I51" s="92"/>
      <c r="J51" s="92"/>
      <c r="K51" s="92"/>
      <c r="L51" s="92"/>
    </row>
    <row r="52" spans="2:12" s="91" customFormat="1" ht="20.25" hidden="1">
      <c r="B52" s="92"/>
      <c r="C52" s="119"/>
      <c r="D52" s="111"/>
      <c r="E52" s="92"/>
      <c r="F52" s="92"/>
      <c r="G52" s="92"/>
      <c r="H52" s="92"/>
      <c r="I52" s="94">
        <v>15363480.100000024</v>
      </c>
      <c r="J52" s="94">
        <v>15363480.100000024</v>
      </c>
      <c r="K52" s="94">
        <v>15363480.100000024</v>
      </c>
      <c r="L52" s="94"/>
    </row>
    <row r="53" spans="2:12" s="91" customFormat="1" hidden="1">
      <c r="B53" s="92"/>
      <c r="C53" s="119"/>
      <c r="D53" s="111"/>
      <c r="E53" s="92"/>
      <c r="F53" s="92"/>
      <c r="G53" s="92"/>
      <c r="H53" s="92"/>
      <c r="I53" s="95">
        <f>I48+I52</f>
        <v>743204633.71000004</v>
      </c>
      <c r="J53" s="95">
        <f>J48+J52</f>
        <v>284342861.82000005</v>
      </c>
      <c r="K53" s="95">
        <f>K48+K52</f>
        <v>284342861.82000005</v>
      </c>
      <c r="L53" s="95"/>
    </row>
    <row r="54" spans="2:12" s="91" customFormat="1" hidden="1">
      <c r="B54" s="92"/>
      <c r="C54" s="119"/>
      <c r="D54" s="111"/>
      <c r="E54" s="92"/>
      <c r="F54" s="92"/>
      <c r="G54" s="92"/>
      <c r="H54" s="92"/>
      <c r="I54" s="92"/>
      <c r="J54" s="92"/>
      <c r="K54" s="92"/>
      <c r="L54" s="92"/>
    </row>
    <row r="55" spans="2:12" s="91" customFormat="1">
      <c r="B55" s="92"/>
      <c r="C55" s="119"/>
      <c r="D55" s="111"/>
      <c r="E55" s="92"/>
      <c r="F55" s="92"/>
      <c r="G55" s="92"/>
      <c r="H55" s="92"/>
      <c r="I55" s="92"/>
      <c r="J55" s="92"/>
      <c r="K55" s="92"/>
      <c r="L55" s="92"/>
    </row>
    <row r="56" spans="2:12" s="91" customFormat="1">
      <c r="B56" s="92"/>
      <c r="C56" s="119"/>
      <c r="D56" s="111"/>
      <c r="E56" s="92"/>
      <c r="F56" s="92"/>
      <c r="G56" s="92"/>
      <c r="H56" s="92"/>
      <c r="I56" s="92"/>
      <c r="J56" s="92"/>
      <c r="K56" s="92"/>
      <c r="L56" s="92"/>
    </row>
    <row r="57" spans="2:12" s="91" customFormat="1">
      <c r="B57" s="92"/>
      <c r="C57" s="119"/>
      <c r="D57" s="111"/>
      <c r="E57" s="92"/>
      <c r="F57" s="92"/>
      <c r="G57" s="92"/>
      <c r="H57" s="92"/>
      <c r="I57" s="92"/>
      <c r="J57" s="92"/>
      <c r="K57" s="92"/>
      <c r="L57" s="92"/>
    </row>
    <row r="58" spans="2:12" s="91" customFormat="1">
      <c r="B58" s="92"/>
      <c r="C58" s="119"/>
      <c r="D58" s="120"/>
      <c r="E58" s="92"/>
      <c r="F58" s="92"/>
      <c r="G58" s="92"/>
      <c r="H58" s="92"/>
      <c r="I58" s="92"/>
      <c r="J58" s="92"/>
      <c r="K58" s="92"/>
      <c r="L58" s="92"/>
    </row>
    <row r="59" spans="2:12">
      <c r="D59" s="121"/>
      <c r="F59" s="122"/>
    </row>
    <row r="60" spans="2:12">
      <c r="D60" s="121"/>
      <c r="F60" s="122"/>
      <c r="G60" s="122"/>
    </row>
    <row r="61" spans="2:12">
      <c r="D61" s="121"/>
      <c r="F61" s="122"/>
    </row>
    <row r="62" spans="2:12">
      <c r="D62" s="121"/>
    </row>
  </sheetData>
  <mergeCells count="41">
    <mergeCell ref="A15:A17"/>
    <mergeCell ref="B15:B17"/>
    <mergeCell ref="C15:C17"/>
    <mergeCell ref="G1:K1"/>
    <mergeCell ref="H2:K3"/>
    <mergeCell ref="A5:K5"/>
    <mergeCell ref="A6:K6"/>
    <mergeCell ref="A8:A9"/>
    <mergeCell ref="B8:B9"/>
    <mergeCell ref="C8:C9"/>
    <mergeCell ref="D8:D9"/>
    <mergeCell ref="E8:F8"/>
    <mergeCell ref="G8:L8"/>
    <mergeCell ref="A12:A14"/>
    <mergeCell ref="B12:B14"/>
    <mergeCell ref="C12:C14"/>
    <mergeCell ref="A19:A21"/>
    <mergeCell ref="B19:B21"/>
    <mergeCell ref="C19:C21"/>
    <mergeCell ref="A23:A25"/>
    <mergeCell ref="B23:B25"/>
    <mergeCell ref="C23:C25"/>
    <mergeCell ref="A26:A28"/>
    <mergeCell ref="B26:B28"/>
    <mergeCell ref="C26:C28"/>
    <mergeCell ref="A29:A31"/>
    <mergeCell ref="B29:B31"/>
    <mergeCell ref="C29:C31"/>
    <mergeCell ref="A32:A33"/>
    <mergeCell ref="B32:B33"/>
    <mergeCell ref="C32:C33"/>
    <mergeCell ref="A35:A36"/>
    <mergeCell ref="B35:B36"/>
    <mergeCell ref="C35:C36"/>
    <mergeCell ref="B45:C45"/>
    <mergeCell ref="B38:C38"/>
    <mergeCell ref="B39:C39"/>
    <mergeCell ref="E39:K39"/>
    <mergeCell ref="B40:C40"/>
    <mergeCell ref="B41:C41"/>
    <mergeCell ref="B42:C42"/>
  </mergeCells>
  <printOptions horizontalCentered="1"/>
  <pageMargins left="0.78740157480314965" right="0.78740157480314965" top="1.3779527559055118" bottom="0.39370078740157483" header="0.43307086614173229" footer="0"/>
  <pageSetup paperSize="9" scale="54" fitToHeight="2" orientation="landscape" r:id="rId1"/>
  <rowBreaks count="1" manualBreakCount="1">
    <brk id="25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70"/>
  <sheetViews>
    <sheetView tabSelected="1" view="pageBreakPreview" topLeftCell="A25" zoomScale="90" zoomScaleNormal="100" zoomScaleSheetLayoutView="90" workbookViewId="0">
      <selection activeCell="J33" sqref="J33"/>
    </sheetView>
  </sheetViews>
  <sheetFormatPr defaultColWidth="11.5703125" defaultRowHeight="15"/>
  <cols>
    <col min="1" max="1" width="3.5703125" customWidth="1"/>
    <col min="2" max="2" width="40.140625" style="1" customWidth="1"/>
    <col min="3" max="3" width="31.5703125" customWidth="1"/>
    <col min="4" max="4" width="34.7109375" customWidth="1"/>
    <col min="5" max="5" width="11.7109375" customWidth="1"/>
    <col min="6" max="6" width="9.7109375" style="60" customWidth="1"/>
    <col min="7" max="7" width="10.28515625" style="60" customWidth="1"/>
    <col min="8" max="9" width="10.42578125" customWidth="1"/>
    <col min="10" max="10" width="14.85546875" customWidth="1"/>
    <col min="11" max="11" width="10.42578125" customWidth="1"/>
    <col min="12" max="12" width="14.5703125" customWidth="1"/>
    <col min="13" max="13" width="10.42578125" customWidth="1"/>
    <col min="14" max="14" width="10.85546875" customWidth="1"/>
    <col min="15" max="15" width="10.42578125" customWidth="1"/>
    <col min="16" max="16" width="6.7109375" hidden="1" customWidth="1"/>
    <col min="17" max="17" width="9.42578125" hidden="1" customWidth="1"/>
    <col min="18" max="18" width="9.42578125" style="1" hidden="1" customWidth="1"/>
    <col min="19" max="21" width="11.7109375" style="1" hidden="1" customWidth="1"/>
    <col min="22" max="23" width="11.7109375" style="60" customWidth="1"/>
    <col min="24" max="24" width="12.5703125" customWidth="1"/>
    <col min="25" max="25" width="9.140625" customWidth="1"/>
    <col min="26" max="26" width="16.85546875" hidden="1" customWidth="1"/>
    <col min="27" max="28" width="11.5703125" hidden="1" customWidth="1"/>
    <col min="29" max="29" width="7.42578125" hidden="1" customWidth="1"/>
    <col min="30" max="31" width="12.42578125" hidden="1" customWidth="1"/>
    <col min="32" max="32" width="11.5703125" hidden="1" customWidth="1"/>
    <col min="33" max="33" width="18.85546875" hidden="1" customWidth="1"/>
    <col min="34" max="40" width="11.5703125" customWidth="1"/>
    <col min="267" max="267" width="4.5703125" customWidth="1"/>
    <col min="268" max="268" width="29.140625" customWidth="1"/>
    <col min="269" max="269" width="14.140625" customWidth="1"/>
    <col min="271" max="271" width="10" customWidth="1"/>
    <col min="272" max="272" width="19.85546875" customWidth="1"/>
    <col min="273" max="273" width="12.28515625" customWidth="1"/>
    <col min="274" max="274" width="10" customWidth="1"/>
    <col min="275" max="275" width="10.140625" customWidth="1"/>
    <col min="276" max="276" width="10.28515625" customWidth="1"/>
    <col min="277" max="277" width="10.42578125" customWidth="1"/>
    <col min="278" max="279" width="10.85546875" customWidth="1"/>
    <col min="280" max="280" width="9.7109375" customWidth="1"/>
    <col min="281" max="281" width="12.85546875" customWidth="1"/>
    <col min="523" max="523" width="4.5703125" customWidth="1"/>
    <col min="524" max="524" width="29.140625" customWidth="1"/>
    <col min="525" max="525" width="14.140625" customWidth="1"/>
    <col min="527" max="527" width="10" customWidth="1"/>
    <col min="528" max="528" width="19.85546875" customWidth="1"/>
    <col min="529" max="529" width="12.28515625" customWidth="1"/>
    <col min="530" max="530" width="10" customWidth="1"/>
    <col min="531" max="531" width="10.140625" customWidth="1"/>
    <col min="532" max="532" width="10.28515625" customWidth="1"/>
    <col min="533" max="533" width="10.42578125" customWidth="1"/>
    <col min="534" max="535" width="10.85546875" customWidth="1"/>
    <col min="536" max="536" width="9.7109375" customWidth="1"/>
    <col min="537" max="537" width="12.85546875" customWidth="1"/>
    <col min="779" max="779" width="4.5703125" customWidth="1"/>
    <col min="780" max="780" width="29.140625" customWidth="1"/>
    <col min="781" max="781" width="14.140625" customWidth="1"/>
    <col min="783" max="783" width="10" customWidth="1"/>
    <col min="784" max="784" width="19.85546875" customWidth="1"/>
    <col min="785" max="785" width="12.28515625" customWidth="1"/>
    <col min="786" max="786" width="10" customWidth="1"/>
    <col min="787" max="787" width="10.140625" customWidth="1"/>
    <col min="788" max="788" width="10.28515625" customWidth="1"/>
    <col min="789" max="789" width="10.42578125" customWidth="1"/>
    <col min="790" max="791" width="10.85546875" customWidth="1"/>
    <col min="792" max="792" width="9.7109375" customWidth="1"/>
    <col min="793" max="793" width="12.85546875" customWidth="1"/>
    <col min="1035" max="1035" width="4.5703125" customWidth="1"/>
    <col min="1036" max="1036" width="29.140625" customWidth="1"/>
    <col min="1037" max="1037" width="14.140625" customWidth="1"/>
    <col min="1039" max="1039" width="10" customWidth="1"/>
    <col min="1040" max="1040" width="19.85546875" customWidth="1"/>
    <col min="1041" max="1041" width="12.28515625" customWidth="1"/>
    <col min="1042" max="1042" width="10" customWidth="1"/>
    <col min="1043" max="1043" width="10.140625" customWidth="1"/>
    <col min="1044" max="1044" width="10.28515625" customWidth="1"/>
    <col min="1045" max="1045" width="10.42578125" customWidth="1"/>
    <col min="1046" max="1047" width="10.85546875" customWidth="1"/>
    <col min="1048" max="1048" width="9.7109375" customWidth="1"/>
    <col min="1049" max="1049" width="12.85546875" customWidth="1"/>
    <col min="1291" max="1291" width="4.5703125" customWidth="1"/>
    <col min="1292" max="1292" width="29.140625" customWidth="1"/>
    <col min="1293" max="1293" width="14.140625" customWidth="1"/>
    <col min="1295" max="1295" width="10" customWidth="1"/>
    <col min="1296" max="1296" width="19.85546875" customWidth="1"/>
    <col min="1297" max="1297" width="12.28515625" customWidth="1"/>
    <col min="1298" max="1298" width="10" customWidth="1"/>
    <col min="1299" max="1299" width="10.140625" customWidth="1"/>
    <col min="1300" max="1300" width="10.28515625" customWidth="1"/>
    <col min="1301" max="1301" width="10.42578125" customWidth="1"/>
    <col min="1302" max="1303" width="10.85546875" customWidth="1"/>
    <col min="1304" max="1304" width="9.7109375" customWidth="1"/>
    <col min="1305" max="1305" width="12.85546875" customWidth="1"/>
    <col min="1547" max="1547" width="4.5703125" customWidth="1"/>
    <col min="1548" max="1548" width="29.140625" customWidth="1"/>
    <col min="1549" max="1549" width="14.140625" customWidth="1"/>
    <col min="1551" max="1551" width="10" customWidth="1"/>
    <col min="1552" max="1552" width="19.85546875" customWidth="1"/>
    <col min="1553" max="1553" width="12.28515625" customWidth="1"/>
    <col min="1554" max="1554" width="10" customWidth="1"/>
    <col min="1555" max="1555" width="10.140625" customWidth="1"/>
    <col min="1556" max="1556" width="10.28515625" customWidth="1"/>
    <col min="1557" max="1557" width="10.42578125" customWidth="1"/>
    <col min="1558" max="1559" width="10.85546875" customWidth="1"/>
    <col min="1560" max="1560" width="9.7109375" customWidth="1"/>
    <col min="1561" max="1561" width="12.85546875" customWidth="1"/>
    <col min="1803" max="1803" width="4.5703125" customWidth="1"/>
    <col min="1804" max="1804" width="29.140625" customWidth="1"/>
    <col min="1805" max="1805" width="14.140625" customWidth="1"/>
    <col min="1807" max="1807" width="10" customWidth="1"/>
    <col min="1808" max="1808" width="19.85546875" customWidth="1"/>
    <col min="1809" max="1809" width="12.28515625" customWidth="1"/>
    <col min="1810" max="1810" width="10" customWidth="1"/>
    <col min="1811" max="1811" width="10.140625" customWidth="1"/>
    <col min="1812" max="1812" width="10.28515625" customWidth="1"/>
    <col min="1813" max="1813" width="10.42578125" customWidth="1"/>
    <col min="1814" max="1815" width="10.85546875" customWidth="1"/>
    <col min="1816" max="1816" width="9.7109375" customWidth="1"/>
    <col min="1817" max="1817" width="12.85546875" customWidth="1"/>
    <col min="2059" max="2059" width="4.5703125" customWidth="1"/>
    <col min="2060" max="2060" width="29.140625" customWidth="1"/>
    <col min="2061" max="2061" width="14.140625" customWidth="1"/>
    <col min="2063" max="2063" width="10" customWidth="1"/>
    <col min="2064" max="2064" width="19.85546875" customWidth="1"/>
    <col min="2065" max="2065" width="12.28515625" customWidth="1"/>
    <col min="2066" max="2066" width="10" customWidth="1"/>
    <col min="2067" max="2067" width="10.140625" customWidth="1"/>
    <col min="2068" max="2068" width="10.28515625" customWidth="1"/>
    <col min="2069" max="2069" width="10.42578125" customWidth="1"/>
    <col min="2070" max="2071" width="10.85546875" customWidth="1"/>
    <col min="2072" max="2072" width="9.7109375" customWidth="1"/>
    <col min="2073" max="2073" width="12.85546875" customWidth="1"/>
    <col min="2315" max="2315" width="4.5703125" customWidth="1"/>
    <col min="2316" max="2316" width="29.140625" customWidth="1"/>
    <col min="2317" max="2317" width="14.140625" customWidth="1"/>
    <col min="2319" max="2319" width="10" customWidth="1"/>
    <col min="2320" max="2320" width="19.85546875" customWidth="1"/>
    <col min="2321" max="2321" width="12.28515625" customWidth="1"/>
    <col min="2322" max="2322" width="10" customWidth="1"/>
    <col min="2323" max="2323" width="10.140625" customWidth="1"/>
    <col min="2324" max="2324" width="10.28515625" customWidth="1"/>
    <col min="2325" max="2325" width="10.42578125" customWidth="1"/>
    <col min="2326" max="2327" width="10.85546875" customWidth="1"/>
    <col min="2328" max="2328" width="9.7109375" customWidth="1"/>
    <col min="2329" max="2329" width="12.85546875" customWidth="1"/>
    <col min="2571" max="2571" width="4.5703125" customWidth="1"/>
    <col min="2572" max="2572" width="29.140625" customWidth="1"/>
    <col min="2573" max="2573" width="14.140625" customWidth="1"/>
    <col min="2575" max="2575" width="10" customWidth="1"/>
    <col min="2576" max="2576" width="19.85546875" customWidth="1"/>
    <col min="2577" max="2577" width="12.28515625" customWidth="1"/>
    <col min="2578" max="2578" width="10" customWidth="1"/>
    <col min="2579" max="2579" width="10.140625" customWidth="1"/>
    <col min="2580" max="2580" width="10.28515625" customWidth="1"/>
    <col min="2581" max="2581" width="10.42578125" customWidth="1"/>
    <col min="2582" max="2583" width="10.85546875" customWidth="1"/>
    <col min="2584" max="2584" width="9.7109375" customWidth="1"/>
    <col min="2585" max="2585" width="12.85546875" customWidth="1"/>
    <col min="2827" max="2827" width="4.5703125" customWidth="1"/>
    <col min="2828" max="2828" width="29.140625" customWidth="1"/>
    <col min="2829" max="2829" width="14.140625" customWidth="1"/>
    <col min="2831" max="2831" width="10" customWidth="1"/>
    <col min="2832" max="2832" width="19.85546875" customWidth="1"/>
    <col min="2833" max="2833" width="12.28515625" customWidth="1"/>
    <col min="2834" max="2834" width="10" customWidth="1"/>
    <col min="2835" max="2835" width="10.140625" customWidth="1"/>
    <col min="2836" max="2836" width="10.28515625" customWidth="1"/>
    <col min="2837" max="2837" width="10.42578125" customWidth="1"/>
    <col min="2838" max="2839" width="10.85546875" customWidth="1"/>
    <col min="2840" max="2840" width="9.7109375" customWidth="1"/>
    <col min="2841" max="2841" width="12.85546875" customWidth="1"/>
    <col min="3083" max="3083" width="4.5703125" customWidth="1"/>
    <col min="3084" max="3084" width="29.140625" customWidth="1"/>
    <col min="3085" max="3085" width="14.140625" customWidth="1"/>
    <col min="3087" max="3087" width="10" customWidth="1"/>
    <col min="3088" max="3088" width="19.85546875" customWidth="1"/>
    <col min="3089" max="3089" width="12.28515625" customWidth="1"/>
    <col min="3090" max="3090" width="10" customWidth="1"/>
    <col min="3091" max="3091" width="10.140625" customWidth="1"/>
    <col min="3092" max="3092" width="10.28515625" customWidth="1"/>
    <col min="3093" max="3093" width="10.42578125" customWidth="1"/>
    <col min="3094" max="3095" width="10.85546875" customWidth="1"/>
    <col min="3096" max="3096" width="9.7109375" customWidth="1"/>
    <col min="3097" max="3097" width="12.85546875" customWidth="1"/>
    <col min="3339" max="3339" width="4.5703125" customWidth="1"/>
    <col min="3340" max="3340" width="29.140625" customWidth="1"/>
    <col min="3341" max="3341" width="14.140625" customWidth="1"/>
    <col min="3343" max="3343" width="10" customWidth="1"/>
    <col min="3344" max="3344" width="19.85546875" customWidth="1"/>
    <col min="3345" max="3345" width="12.28515625" customWidth="1"/>
    <col min="3346" max="3346" width="10" customWidth="1"/>
    <col min="3347" max="3347" width="10.140625" customWidth="1"/>
    <col min="3348" max="3348" width="10.28515625" customWidth="1"/>
    <col min="3349" max="3349" width="10.42578125" customWidth="1"/>
    <col min="3350" max="3351" width="10.85546875" customWidth="1"/>
    <col min="3352" max="3352" width="9.7109375" customWidth="1"/>
    <col min="3353" max="3353" width="12.85546875" customWidth="1"/>
    <col min="3595" max="3595" width="4.5703125" customWidth="1"/>
    <col min="3596" max="3596" width="29.140625" customWidth="1"/>
    <col min="3597" max="3597" width="14.140625" customWidth="1"/>
    <col min="3599" max="3599" width="10" customWidth="1"/>
    <col min="3600" max="3600" width="19.85546875" customWidth="1"/>
    <col min="3601" max="3601" width="12.28515625" customWidth="1"/>
    <col min="3602" max="3602" width="10" customWidth="1"/>
    <col min="3603" max="3603" width="10.140625" customWidth="1"/>
    <col min="3604" max="3604" width="10.28515625" customWidth="1"/>
    <col min="3605" max="3605" width="10.42578125" customWidth="1"/>
    <col min="3606" max="3607" width="10.85546875" customWidth="1"/>
    <col min="3608" max="3608" width="9.7109375" customWidth="1"/>
    <col min="3609" max="3609" width="12.85546875" customWidth="1"/>
    <col min="3851" max="3851" width="4.5703125" customWidth="1"/>
    <col min="3852" max="3852" width="29.140625" customWidth="1"/>
    <col min="3853" max="3853" width="14.140625" customWidth="1"/>
    <col min="3855" max="3855" width="10" customWidth="1"/>
    <col min="3856" max="3856" width="19.85546875" customWidth="1"/>
    <col min="3857" max="3857" width="12.28515625" customWidth="1"/>
    <col min="3858" max="3858" width="10" customWidth="1"/>
    <col min="3859" max="3859" width="10.140625" customWidth="1"/>
    <col min="3860" max="3860" width="10.28515625" customWidth="1"/>
    <col min="3861" max="3861" width="10.42578125" customWidth="1"/>
    <col min="3862" max="3863" width="10.85546875" customWidth="1"/>
    <col min="3864" max="3864" width="9.7109375" customWidth="1"/>
    <col min="3865" max="3865" width="12.85546875" customWidth="1"/>
    <col min="4107" max="4107" width="4.5703125" customWidth="1"/>
    <col min="4108" max="4108" width="29.140625" customWidth="1"/>
    <col min="4109" max="4109" width="14.140625" customWidth="1"/>
    <col min="4111" max="4111" width="10" customWidth="1"/>
    <col min="4112" max="4112" width="19.85546875" customWidth="1"/>
    <col min="4113" max="4113" width="12.28515625" customWidth="1"/>
    <col min="4114" max="4114" width="10" customWidth="1"/>
    <col min="4115" max="4115" width="10.140625" customWidth="1"/>
    <col min="4116" max="4116" width="10.28515625" customWidth="1"/>
    <col min="4117" max="4117" width="10.42578125" customWidth="1"/>
    <col min="4118" max="4119" width="10.85546875" customWidth="1"/>
    <col min="4120" max="4120" width="9.7109375" customWidth="1"/>
    <col min="4121" max="4121" width="12.85546875" customWidth="1"/>
    <col min="4363" max="4363" width="4.5703125" customWidth="1"/>
    <col min="4364" max="4364" width="29.140625" customWidth="1"/>
    <col min="4365" max="4365" width="14.140625" customWidth="1"/>
    <col min="4367" max="4367" width="10" customWidth="1"/>
    <col min="4368" max="4368" width="19.85546875" customWidth="1"/>
    <col min="4369" max="4369" width="12.28515625" customWidth="1"/>
    <col min="4370" max="4370" width="10" customWidth="1"/>
    <col min="4371" max="4371" width="10.140625" customWidth="1"/>
    <col min="4372" max="4372" width="10.28515625" customWidth="1"/>
    <col min="4373" max="4373" width="10.42578125" customWidth="1"/>
    <col min="4374" max="4375" width="10.85546875" customWidth="1"/>
    <col min="4376" max="4376" width="9.7109375" customWidth="1"/>
    <col min="4377" max="4377" width="12.85546875" customWidth="1"/>
    <col min="4619" max="4619" width="4.5703125" customWidth="1"/>
    <col min="4620" max="4620" width="29.140625" customWidth="1"/>
    <col min="4621" max="4621" width="14.140625" customWidth="1"/>
    <col min="4623" max="4623" width="10" customWidth="1"/>
    <col min="4624" max="4624" width="19.85546875" customWidth="1"/>
    <col min="4625" max="4625" width="12.28515625" customWidth="1"/>
    <col min="4626" max="4626" width="10" customWidth="1"/>
    <col min="4627" max="4627" width="10.140625" customWidth="1"/>
    <col min="4628" max="4628" width="10.28515625" customWidth="1"/>
    <col min="4629" max="4629" width="10.42578125" customWidth="1"/>
    <col min="4630" max="4631" width="10.85546875" customWidth="1"/>
    <col min="4632" max="4632" width="9.7109375" customWidth="1"/>
    <col min="4633" max="4633" width="12.85546875" customWidth="1"/>
    <col min="4875" max="4875" width="4.5703125" customWidth="1"/>
    <col min="4876" max="4876" width="29.140625" customWidth="1"/>
    <col min="4877" max="4877" width="14.140625" customWidth="1"/>
    <col min="4879" max="4879" width="10" customWidth="1"/>
    <col min="4880" max="4880" width="19.85546875" customWidth="1"/>
    <col min="4881" max="4881" width="12.28515625" customWidth="1"/>
    <col min="4882" max="4882" width="10" customWidth="1"/>
    <col min="4883" max="4883" width="10.140625" customWidth="1"/>
    <col min="4884" max="4884" width="10.28515625" customWidth="1"/>
    <col min="4885" max="4885" width="10.42578125" customWidth="1"/>
    <col min="4886" max="4887" width="10.85546875" customWidth="1"/>
    <col min="4888" max="4888" width="9.7109375" customWidth="1"/>
    <col min="4889" max="4889" width="12.85546875" customWidth="1"/>
    <col min="5131" max="5131" width="4.5703125" customWidth="1"/>
    <col min="5132" max="5132" width="29.140625" customWidth="1"/>
    <col min="5133" max="5133" width="14.140625" customWidth="1"/>
    <col min="5135" max="5135" width="10" customWidth="1"/>
    <col min="5136" max="5136" width="19.85546875" customWidth="1"/>
    <col min="5137" max="5137" width="12.28515625" customWidth="1"/>
    <col min="5138" max="5138" width="10" customWidth="1"/>
    <col min="5139" max="5139" width="10.140625" customWidth="1"/>
    <col min="5140" max="5140" width="10.28515625" customWidth="1"/>
    <col min="5141" max="5141" width="10.42578125" customWidth="1"/>
    <col min="5142" max="5143" width="10.85546875" customWidth="1"/>
    <col min="5144" max="5144" width="9.7109375" customWidth="1"/>
    <col min="5145" max="5145" width="12.85546875" customWidth="1"/>
    <col min="5387" max="5387" width="4.5703125" customWidth="1"/>
    <col min="5388" max="5388" width="29.140625" customWidth="1"/>
    <col min="5389" max="5389" width="14.140625" customWidth="1"/>
    <col min="5391" max="5391" width="10" customWidth="1"/>
    <col min="5392" max="5392" width="19.85546875" customWidth="1"/>
    <col min="5393" max="5393" width="12.28515625" customWidth="1"/>
    <col min="5394" max="5394" width="10" customWidth="1"/>
    <col min="5395" max="5395" width="10.140625" customWidth="1"/>
    <col min="5396" max="5396" width="10.28515625" customWidth="1"/>
    <col min="5397" max="5397" width="10.42578125" customWidth="1"/>
    <col min="5398" max="5399" width="10.85546875" customWidth="1"/>
    <col min="5400" max="5400" width="9.7109375" customWidth="1"/>
    <col min="5401" max="5401" width="12.85546875" customWidth="1"/>
    <col min="5643" max="5643" width="4.5703125" customWidth="1"/>
    <col min="5644" max="5644" width="29.140625" customWidth="1"/>
    <col min="5645" max="5645" width="14.140625" customWidth="1"/>
    <col min="5647" max="5647" width="10" customWidth="1"/>
    <col min="5648" max="5648" width="19.85546875" customWidth="1"/>
    <col min="5649" max="5649" width="12.28515625" customWidth="1"/>
    <col min="5650" max="5650" width="10" customWidth="1"/>
    <col min="5651" max="5651" width="10.140625" customWidth="1"/>
    <col min="5652" max="5652" width="10.28515625" customWidth="1"/>
    <col min="5653" max="5653" width="10.42578125" customWidth="1"/>
    <col min="5654" max="5655" width="10.85546875" customWidth="1"/>
    <col min="5656" max="5656" width="9.7109375" customWidth="1"/>
    <col min="5657" max="5657" width="12.85546875" customWidth="1"/>
    <col min="5899" max="5899" width="4.5703125" customWidth="1"/>
    <col min="5900" max="5900" width="29.140625" customWidth="1"/>
    <col min="5901" max="5901" width="14.140625" customWidth="1"/>
    <col min="5903" max="5903" width="10" customWidth="1"/>
    <col min="5904" max="5904" width="19.85546875" customWidth="1"/>
    <col min="5905" max="5905" width="12.28515625" customWidth="1"/>
    <col min="5906" max="5906" width="10" customWidth="1"/>
    <col min="5907" max="5907" width="10.140625" customWidth="1"/>
    <col min="5908" max="5908" width="10.28515625" customWidth="1"/>
    <col min="5909" max="5909" width="10.42578125" customWidth="1"/>
    <col min="5910" max="5911" width="10.85546875" customWidth="1"/>
    <col min="5912" max="5912" width="9.7109375" customWidth="1"/>
    <col min="5913" max="5913" width="12.85546875" customWidth="1"/>
    <col min="6155" max="6155" width="4.5703125" customWidth="1"/>
    <col min="6156" max="6156" width="29.140625" customWidth="1"/>
    <col min="6157" max="6157" width="14.140625" customWidth="1"/>
    <col min="6159" max="6159" width="10" customWidth="1"/>
    <col min="6160" max="6160" width="19.85546875" customWidth="1"/>
    <col min="6161" max="6161" width="12.28515625" customWidth="1"/>
    <col min="6162" max="6162" width="10" customWidth="1"/>
    <col min="6163" max="6163" width="10.140625" customWidth="1"/>
    <col min="6164" max="6164" width="10.28515625" customWidth="1"/>
    <col min="6165" max="6165" width="10.42578125" customWidth="1"/>
    <col min="6166" max="6167" width="10.85546875" customWidth="1"/>
    <col min="6168" max="6168" width="9.7109375" customWidth="1"/>
    <col min="6169" max="6169" width="12.85546875" customWidth="1"/>
    <col min="6411" max="6411" width="4.5703125" customWidth="1"/>
    <col min="6412" max="6412" width="29.140625" customWidth="1"/>
    <col min="6413" max="6413" width="14.140625" customWidth="1"/>
    <col min="6415" max="6415" width="10" customWidth="1"/>
    <col min="6416" max="6416" width="19.85546875" customWidth="1"/>
    <col min="6417" max="6417" width="12.28515625" customWidth="1"/>
    <col min="6418" max="6418" width="10" customWidth="1"/>
    <col min="6419" max="6419" width="10.140625" customWidth="1"/>
    <col min="6420" max="6420" width="10.28515625" customWidth="1"/>
    <col min="6421" max="6421" width="10.42578125" customWidth="1"/>
    <col min="6422" max="6423" width="10.85546875" customWidth="1"/>
    <col min="6424" max="6424" width="9.7109375" customWidth="1"/>
    <col min="6425" max="6425" width="12.85546875" customWidth="1"/>
    <col min="6667" max="6667" width="4.5703125" customWidth="1"/>
    <col min="6668" max="6668" width="29.140625" customWidth="1"/>
    <col min="6669" max="6669" width="14.140625" customWidth="1"/>
    <col min="6671" max="6671" width="10" customWidth="1"/>
    <col min="6672" max="6672" width="19.85546875" customWidth="1"/>
    <col min="6673" max="6673" width="12.28515625" customWidth="1"/>
    <col min="6674" max="6674" width="10" customWidth="1"/>
    <col min="6675" max="6675" width="10.140625" customWidth="1"/>
    <col min="6676" max="6676" width="10.28515625" customWidth="1"/>
    <col min="6677" max="6677" width="10.42578125" customWidth="1"/>
    <col min="6678" max="6679" width="10.85546875" customWidth="1"/>
    <col min="6680" max="6680" width="9.7109375" customWidth="1"/>
    <col min="6681" max="6681" width="12.85546875" customWidth="1"/>
    <col min="6923" max="6923" width="4.5703125" customWidth="1"/>
    <col min="6924" max="6924" width="29.140625" customWidth="1"/>
    <col min="6925" max="6925" width="14.140625" customWidth="1"/>
    <col min="6927" max="6927" width="10" customWidth="1"/>
    <col min="6928" max="6928" width="19.85546875" customWidth="1"/>
    <col min="6929" max="6929" width="12.28515625" customWidth="1"/>
    <col min="6930" max="6930" width="10" customWidth="1"/>
    <col min="6931" max="6931" width="10.140625" customWidth="1"/>
    <col min="6932" max="6932" width="10.28515625" customWidth="1"/>
    <col min="6933" max="6933" width="10.42578125" customWidth="1"/>
    <col min="6934" max="6935" width="10.85546875" customWidth="1"/>
    <col min="6936" max="6936" width="9.7109375" customWidth="1"/>
    <col min="6937" max="6937" width="12.85546875" customWidth="1"/>
    <col min="7179" max="7179" width="4.5703125" customWidth="1"/>
    <col min="7180" max="7180" width="29.140625" customWidth="1"/>
    <col min="7181" max="7181" width="14.140625" customWidth="1"/>
    <col min="7183" max="7183" width="10" customWidth="1"/>
    <col min="7184" max="7184" width="19.85546875" customWidth="1"/>
    <col min="7185" max="7185" width="12.28515625" customWidth="1"/>
    <col min="7186" max="7186" width="10" customWidth="1"/>
    <col min="7187" max="7187" width="10.140625" customWidth="1"/>
    <col min="7188" max="7188" width="10.28515625" customWidth="1"/>
    <col min="7189" max="7189" width="10.42578125" customWidth="1"/>
    <col min="7190" max="7191" width="10.85546875" customWidth="1"/>
    <col min="7192" max="7192" width="9.7109375" customWidth="1"/>
    <col min="7193" max="7193" width="12.85546875" customWidth="1"/>
    <col min="7435" max="7435" width="4.5703125" customWidth="1"/>
    <col min="7436" max="7436" width="29.140625" customWidth="1"/>
    <col min="7437" max="7437" width="14.140625" customWidth="1"/>
    <col min="7439" max="7439" width="10" customWidth="1"/>
    <col min="7440" max="7440" width="19.85546875" customWidth="1"/>
    <col min="7441" max="7441" width="12.28515625" customWidth="1"/>
    <col min="7442" max="7442" width="10" customWidth="1"/>
    <col min="7443" max="7443" width="10.140625" customWidth="1"/>
    <col min="7444" max="7444" width="10.28515625" customWidth="1"/>
    <col min="7445" max="7445" width="10.42578125" customWidth="1"/>
    <col min="7446" max="7447" width="10.85546875" customWidth="1"/>
    <col min="7448" max="7448" width="9.7109375" customWidth="1"/>
    <col min="7449" max="7449" width="12.85546875" customWidth="1"/>
    <col min="7691" max="7691" width="4.5703125" customWidth="1"/>
    <col min="7692" max="7692" width="29.140625" customWidth="1"/>
    <col min="7693" max="7693" width="14.140625" customWidth="1"/>
    <col min="7695" max="7695" width="10" customWidth="1"/>
    <col min="7696" max="7696" width="19.85546875" customWidth="1"/>
    <col min="7697" max="7697" width="12.28515625" customWidth="1"/>
    <col min="7698" max="7698" width="10" customWidth="1"/>
    <col min="7699" max="7699" width="10.140625" customWidth="1"/>
    <col min="7700" max="7700" width="10.28515625" customWidth="1"/>
    <col min="7701" max="7701" width="10.42578125" customWidth="1"/>
    <col min="7702" max="7703" width="10.85546875" customWidth="1"/>
    <col min="7704" max="7704" width="9.7109375" customWidth="1"/>
    <col min="7705" max="7705" width="12.85546875" customWidth="1"/>
    <col min="7947" max="7947" width="4.5703125" customWidth="1"/>
    <col min="7948" max="7948" width="29.140625" customWidth="1"/>
    <col min="7949" max="7949" width="14.140625" customWidth="1"/>
    <col min="7951" max="7951" width="10" customWidth="1"/>
    <col min="7952" max="7952" width="19.85546875" customWidth="1"/>
    <col min="7953" max="7953" width="12.28515625" customWidth="1"/>
    <col min="7954" max="7954" width="10" customWidth="1"/>
    <col min="7955" max="7955" width="10.140625" customWidth="1"/>
    <col min="7956" max="7956" width="10.28515625" customWidth="1"/>
    <col min="7957" max="7957" width="10.42578125" customWidth="1"/>
    <col min="7958" max="7959" width="10.85546875" customWidth="1"/>
    <col min="7960" max="7960" width="9.7109375" customWidth="1"/>
    <col min="7961" max="7961" width="12.85546875" customWidth="1"/>
    <col min="8203" max="8203" width="4.5703125" customWidth="1"/>
    <col min="8204" max="8204" width="29.140625" customWidth="1"/>
    <col min="8205" max="8205" width="14.140625" customWidth="1"/>
    <col min="8207" max="8207" width="10" customWidth="1"/>
    <col min="8208" max="8208" width="19.85546875" customWidth="1"/>
    <col min="8209" max="8209" width="12.28515625" customWidth="1"/>
    <col min="8210" max="8210" width="10" customWidth="1"/>
    <col min="8211" max="8211" width="10.140625" customWidth="1"/>
    <col min="8212" max="8212" width="10.28515625" customWidth="1"/>
    <col min="8213" max="8213" width="10.42578125" customWidth="1"/>
    <col min="8214" max="8215" width="10.85546875" customWidth="1"/>
    <col min="8216" max="8216" width="9.7109375" customWidth="1"/>
    <col min="8217" max="8217" width="12.85546875" customWidth="1"/>
    <col min="8459" max="8459" width="4.5703125" customWidth="1"/>
    <col min="8460" max="8460" width="29.140625" customWidth="1"/>
    <col min="8461" max="8461" width="14.140625" customWidth="1"/>
    <col min="8463" max="8463" width="10" customWidth="1"/>
    <col min="8464" max="8464" width="19.85546875" customWidth="1"/>
    <col min="8465" max="8465" width="12.28515625" customWidth="1"/>
    <col min="8466" max="8466" width="10" customWidth="1"/>
    <col min="8467" max="8467" width="10.140625" customWidth="1"/>
    <col min="8468" max="8468" width="10.28515625" customWidth="1"/>
    <col min="8469" max="8469" width="10.42578125" customWidth="1"/>
    <col min="8470" max="8471" width="10.85546875" customWidth="1"/>
    <col min="8472" max="8472" width="9.7109375" customWidth="1"/>
    <col min="8473" max="8473" width="12.85546875" customWidth="1"/>
    <col min="8715" max="8715" width="4.5703125" customWidth="1"/>
    <col min="8716" max="8716" width="29.140625" customWidth="1"/>
    <col min="8717" max="8717" width="14.140625" customWidth="1"/>
    <col min="8719" max="8719" width="10" customWidth="1"/>
    <col min="8720" max="8720" width="19.85546875" customWidth="1"/>
    <col min="8721" max="8721" width="12.28515625" customWidth="1"/>
    <col min="8722" max="8722" width="10" customWidth="1"/>
    <col min="8723" max="8723" width="10.140625" customWidth="1"/>
    <col min="8724" max="8724" width="10.28515625" customWidth="1"/>
    <col min="8725" max="8725" width="10.42578125" customWidth="1"/>
    <col min="8726" max="8727" width="10.85546875" customWidth="1"/>
    <col min="8728" max="8728" width="9.7109375" customWidth="1"/>
    <col min="8729" max="8729" width="12.85546875" customWidth="1"/>
    <col min="8971" max="8971" width="4.5703125" customWidth="1"/>
    <col min="8972" max="8972" width="29.140625" customWidth="1"/>
    <col min="8973" max="8973" width="14.140625" customWidth="1"/>
    <col min="8975" max="8975" width="10" customWidth="1"/>
    <col min="8976" max="8976" width="19.85546875" customWidth="1"/>
    <col min="8977" max="8977" width="12.28515625" customWidth="1"/>
    <col min="8978" max="8978" width="10" customWidth="1"/>
    <col min="8979" max="8979" width="10.140625" customWidth="1"/>
    <col min="8980" max="8980" width="10.28515625" customWidth="1"/>
    <col min="8981" max="8981" width="10.42578125" customWidth="1"/>
    <col min="8982" max="8983" width="10.85546875" customWidth="1"/>
    <col min="8984" max="8984" width="9.7109375" customWidth="1"/>
    <col min="8985" max="8985" width="12.85546875" customWidth="1"/>
    <col min="9227" max="9227" width="4.5703125" customWidth="1"/>
    <col min="9228" max="9228" width="29.140625" customWidth="1"/>
    <col min="9229" max="9229" width="14.140625" customWidth="1"/>
    <col min="9231" max="9231" width="10" customWidth="1"/>
    <col min="9232" max="9232" width="19.85546875" customWidth="1"/>
    <col min="9233" max="9233" width="12.28515625" customWidth="1"/>
    <col min="9234" max="9234" width="10" customWidth="1"/>
    <col min="9235" max="9235" width="10.140625" customWidth="1"/>
    <col min="9236" max="9236" width="10.28515625" customWidth="1"/>
    <col min="9237" max="9237" width="10.42578125" customWidth="1"/>
    <col min="9238" max="9239" width="10.85546875" customWidth="1"/>
    <col min="9240" max="9240" width="9.7109375" customWidth="1"/>
    <col min="9241" max="9241" width="12.85546875" customWidth="1"/>
    <col min="9483" max="9483" width="4.5703125" customWidth="1"/>
    <col min="9484" max="9484" width="29.140625" customWidth="1"/>
    <col min="9485" max="9485" width="14.140625" customWidth="1"/>
    <col min="9487" max="9487" width="10" customWidth="1"/>
    <col min="9488" max="9488" width="19.85546875" customWidth="1"/>
    <col min="9489" max="9489" width="12.28515625" customWidth="1"/>
    <col min="9490" max="9490" width="10" customWidth="1"/>
    <col min="9491" max="9491" width="10.140625" customWidth="1"/>
    <col min="9492" max="9492" width="10.28515625" customWidth="1"/>
    <col min="9493" max="9493" width="10.42578125" customWidth="1"/>
    <col min="9494" max="9495" width="10.85546875" customWidth="1"/>
    <col min="9496" max="9496" width="9.7109375" customWidth="1"/>
    <col min="9497" max="9497" width="12.85546875" customWidth="1"/>
    <col min="9739" max="9739" width="4.5703125" customWidth="1"/>
    <col min="9740" max="9740" width="29.140625" customWidth="1"/>
    <col min="9741" max="9741" width="14.140625" customWidth="1"/>
    <col min="9743" max="9743" width="10" customWidth="1"/>
    <col min="9744" max="9744" width="19.85546875" customWidth="1"/>
    <col min="9745" max="9745" width="12.28515625" customWidth="1"/>
    <col min="9746" max="9746" width="10" customWidth="1"/>
    <col min="9747" max="9747" width="10.140625" customWidth="1"/>
    <col min="9748" max="9748" width="10.28515625" customWidth="1"/>
    <col min="9749" max="9749" width="10.42578125" customWidth="1"/>
    <col min="9750" max="9751" width="10.85546875" customWidth="1"/>
    <col min="9752" max="9752" width="9.7109375" customWidth="1"/>
    <col min="9753" max="9753" width="12.85546875" customWidth="1"/>
    <col min="9995" max="9995" width="4.5703125" customWidth="1"/>
    <col min="9996" max="9996" width="29.140625" customWidth="1"/>
    <col min="9997" max="9997" width="14.140625" customWidth="1"/>
    <col min="9999" max="9999" width="10" customWidth="1"/>
    <col min="10000" max="10000" width="19.85546875" customWidth="1"/>
    <col min="10001" max="10001" width="12.28515625" customWidth="1"/>
    <col min="10002" max="10002" width="10" customWidth="1"/>
    <col min="10003" max="10003" width="10.140625" customWidth="1"/>
    <col min="10004" max="10004" width="10.28515625" customWidth="1"/>
    <col min="10005" max="10005" width="10.42578125" customWidth="1"/>
    <col min="10006" max="10007" width="10.85546875" customWidth="1"/>
    <col min="10008" max="10008" width="9.7109375" customWidth="1"/>
    <col min="10009" max="10009" width="12.85546875" customWidth="1"/>
    <col min="10251" max="10251" width="4.5703125" customWidth="1"/>
    <col min="10252" max="10252" width="29.140625" customWidth="1"/>
    <col min="10253" max="10253" width="14.140625" customWidth="1"/>
    <col min="10255" max="10255" width="10" customWidth="1"/>
    <col min="10256" max="10256" width="19.85546875" customWidth="1"/>
    <col min="10257" max="10257" width="12.28515625" customWidth="1"/>
    <col min="10258" max="10258" width="10" customWidth="1"/>
    <col min="10259" max="10259" width="10.140625" customWidth="1"/>
    <col min="10260" max="10260" width="10.28515625" customWidth="1"/>
    <col min="10261" max="10261" width="10.42578125" customWidth="1"/>
    <col min="10262" max="10263" width="10.85546875" customWidth="1"/>
    <col min="10264" max="10264" width="9.7109375" customWidth="1"/>
    <col min="10265" max="10265" width="12.85546875" customWidth="1"/>
    <col min="10507" max="10507" width="4.5703125" customWidth="1"/>
    <col min="10508" max="10508" width="29.140625" customWidth="1"/>
    <col min="10509" max="10509" width="14.140625" customWidth="1"/>
    <col min="10511" max="10511" width="10" customWidth="1"/>
    <col min="10512" max="10512" width="19.85546875" customWidth="1"/>
    <col min="10513" max="10513" width="12.28515625" customWidth="1"/>
    <col min="10514" max="10514" width="10" customWidth="1"/>
    <col min="10515" max="10515" width="10.140625" customWidth="1"/>
    <col min="10516" max="10516" width="10.28515625" customWidth="1"/>
    <col min="10517" max="10517" width="10.42578125" customWidth="1"/>
    <col min="10518" max="10519" width="10.85546875" customWidth="1"/>
    <col min="10520" max="10520" width="9.7109375" customWidth="1"/>
    <col min="10521" max="10521" width="12.85546875" customWidth="1"/>
    <col min="10763" max="10763" width="4.5703125" customWidth="1"/>
    <col min="10764" max="10764" width="29.140625" customWidth="1"/>
    <col min="10765" max="10765" width="14.140625" customWidth="1"/>
    <col min="10767" max="10767" width="10" customWidth="1"/>
    <col min="10768" max="10768" width="19.85546875" customWidth="1"/>
    <col min="10769" max="10769" width="12.28515625" customWidth="1"/>
    <col min="10770" max="10770" width="10" customWidth="1"/>
    <col min="10771" max="10771" width="10.140625" customWidth="1"/>
    <col min="10772" max="10772" width="10.28515625" customWidth="1"/>
    <col min="10773" max="10773" width="10.42578125" customWidth="1"/>
    <col min="10774" max="10775" width="10.85546875" customWidth="1"/>
    <col min="10776" max="10776" width="9.7109375" customWidth="1"/>
    <col min="10777" max="10777" width="12.85546875" customWidth="1"/>
    <col min="11019" max="11019" width="4.5703125" customWidth="1"/>
    <col min="11020" max="11020" width="29.140625" customWidth="1"/>
    <col min="11021" max="11021" width="14.140625" customWidth="1"/>
    <col min="11023" max="11023" width="10" customWidth="1"/>
    <col min="11024" max="11024" width="19.85546875" customWidth="1"/>
    <col min="11025" max="11025" width="12.28515625" customWidth="1"/>
    <col min="11026" max="11026" width="10" customWidth="1"/>
    <col min="11027" max="11027" width="10.140625" customWidth="1"/>
    <col min="11028" max="11028" width="10.28515625" customWidth="1"/>
    <col min="11029" max="11029" width="10.42578125" customWidth="1"/>
    <col min="11030" max="11031" width="10.85546875" customWidth="1"/>
    <col min="11032" max="11032" width="9.7109375" customWidth="1"/>
    <col min="11033" max="11033" width="12.85546875" customWidth="1"/>
    <col min="11275" max="11275" width="4.5703125" customWidth="1"/>
    <col min="11276" max="11276" width="29.140625" customWidth="1"/>
    <col min="11277" max="11277" width="14.140625" customWidth="1"/>
    <col min="11279" max="11279" width="10" customWidth="1"/>
    <col min="11280" max="11280" width="19.85546875" customWidth="1"/>
    <col min="11281" max="11281" width="12.28515625" customWidth="1"/>
    <col min="11282" max="11282" width="10" customWidth="1"/>
    <col min="11283" max="11283" width="10.140625" customWidth="1"/>
    <col min="11284" max="11284" width="10.28515625" customWidth="1"/>
    <col min="11285" max="11285" width="10.42578125" customWidth="1"/>
    <col min="11286" max="11287" width="10.85546875" customWidth="1"/>
    <col min="11288" max="11288" width="9.7109375" customWidth="1"/>
    <col min="11289" max="11289" width="12.85546875" customWidth="1"/>
    <col min="11531" max="11531" width="4.5703125" customWidth="1"/>
    <col min="11532" max="11532" width="29.140625" customWidth="1"/>
    <col min="11533" max="11533" width="14.140625" customWidth="1"/>
    <col min="11535" max="11535" width="10" customWidth="1"/>
    <col min="11536" max="11536" width="19.85546875" customWidth="1"/>
    <col min="11537" max="11537" width="12.28515625" customWidth="1"/>
    <col min="11538" max="11538" width="10" customWidth="1"/>
    <col min="11539" max="11539" width="10.140625" customWidth="1"/>
    <col min="11540" max="11540" width="10.28515625" customWidth="1"/>
    <col min="11541" max="11541" width="10.42578125" customWidth="1"/>
    <col min="11542" max="11543" width="10.85546875" customWidth="1"/>
    <col min="11544" max="11544" width="9.7109375" customWidth="1"/>
    <col min="11545" max="11545" width="12.85546875" customWidth="1"/>
    <col min="11787" max="11787" width="4.5703125" customWidth="1"/>
    <col min="11788" max="11788" width="29.140625" customWidth="1"/>
    <col min="11789" max="11789" width="14.140625" customWidth="1"/>
    <col min="11791" max="11791" width="10" customWidth="1"/>
    <col min="11792" max="11792" width="19.85546875" customWidth="1"/>
    <col min="11793" max="11793" width="12.28515625" customWidth="1"/>
    <col min="11794" max="11794" width="10" customWidth="1"/>
    <col min="11795" max="11795" width="10.140625" customWidth="1"/>
    <col min="11796" max="11796" width="10.28515625" customWidth="1"/>
    <col min="11797" max="11797" width="10.42578125" customWidth="1"/>
    <col min="11798" max="11799" width="10.85546875" customWidth="1"/>
    <col min="11800" max="11800" width="9.7109375" customWidth="1"/>
    <col min="11801" max="11801" width="12.85546875" customWidth="1"/>
    <col min="12043" max="12043" width="4.5703125" customWidth="1"/>
    <col min="12044" max="12044" width="29.140625" customWidth="1"/>
    <col min="12045" max="12045" width="14.140625" customWidth="1"/>
    <col min="12047" max="12047" width="10" customWidth="1"/>
    <col min="12048" max="12048" width="19.85546875" customWidth="1"/>
    <col min="12049" max="12049" width="12.28515625" customWidth="1"/>
    <col min="12050" max="12050" width="10" customWidth="1"/>
    <col min="12051" max="12051" width="10.140625" customWidth="1"/>
    <col min="12052" max="12052" width="10.28515625" customWidth="1"/>
    <col min="12053" max="12053" width="10.42578125" customWidth="1"/>
    <col min="12054" max="12055" width="10.85546875" customWidth="1"/>
    <col min="12056" max="12056" width="9.7109375" customWidth="1"/>
    <col min="12057" max="12057" width="12.85546875" customWidth="1"/>
    <col min="12299" max="12299" width="4.5703125" customWidth="1"/>
    <col min="12300" max="12300" width="29.140625" customWidth="1"/>
    <col min="12301" max="12301" width="14.140625" customWidth="1"/>
    <col min="12303" max="12303" width="10" customWidth="1"/>
    <col min="12304" max="12304" width="19.85546875" customWidth="1"/>
    <col min="12305" max="12305" width="12.28515625" customWidth="1"/>
    <col min="12306" max="12306" width="10" customWidth="1"/>
    <col min="12307" max="12307" width="10.140625" customWidth="1"/>
    <col min="12308" max="12308" width="10.28515625" customWidth="1"/>
    <col min="12309" max="12309" width="10.42578125" customWidth="1"/>
    <col min="12310" max="12311" width="10.85546875" customWidth="1"/>
    <col min="12312" max="12312" width="9.7109375" customWidth="1"/>
    <col min="12313" max="12313" width="12.85546875" customWidth="1"/>
    <col min="12555" max="12555" width="4.5703125" customWidth="1"/>
    <col min="12556" max="12556" width="29.140625" customWidth="1"/>
    <col min="12557" max="12557" width="14.140625" customWidth="1"/>
    <col min="12559" max="12559" width="10" customWidth="1"/>
    <col min="12560" max="12560" width="19.85546875" customWidth="1"/>
    <col min="12561" max="12561" width="12.28515625" customWidth="1"/>
    <col min="12562" max="12562" width="10" customWidth="1"/>
    <col min="12563" max="12563" width="10.140625" customWidth="1"/>
    <col min="12564" max="12564" width="10.28515625" customWidth="1"/>
    <col min="12565" max="12565" width="10.42578125" customWidth="1"/>
    <col min="12566" max="12567" width="10.85546875" customWidth="1"/>
    <col min="12568" max="12568" width="9.7109375" customWidth="1"/>
    <col min="12569" max="12569" width="12.85546875" customWidth="1"/>
    <col min="12811" max="12811" width="4.5703125" customWidth="1"/>
    <col min="12812" max="12812" width="29.140625" customWidth="1"/>
    <col min="12813" max="12813" width="14.140625" customWidth="1"/>
    <col min="12815" max="12815" width="10" customWidth="1"/>
    <col min="12816" max="12816" width="19.85546875" customWidth="1"/>
    <col min="12817" max="12817" width="12.28515625" customWidth="1"/>
    <col min="12818" max="12818" width="10" customWidth="1"/>
    <col min="12819" max="12819" width="10.140625" customWidth="1"/>
    <col min="12820" max="12820" width="10.28515625" customWidth="1"/>
    <col min="12821" max="12821" width="10.42578125" customWidth="1"/>
    <col min="12822" max="12823" width="10.85546875" customWidth="1"/>
    <col min="12824" max="12824" width="9.7109375" customWidth="1"/>
    <col min="12825" max="12825" width="12.85546875" customWidth="1"/>
    <col min="13067" max="13067" width="4.5703125" customWidth="1"/>
    <col min="13068" max="13068" width="29.140625" customWidth="1"/>
    <col min="13069" max="13069" width="14.140625" customWidth="1"/>
    <col min="13071" max="13071" width="10" customWidth="1"/>
    <col min="13072" max="13072" width="19.85546875" customWidth="1"/>
    <col min="13073" max="13073" width="12.28515625" customWidth="1"/>
    <col min="13074" max="13074" width="10" customWidth="1"/>
    <col min="13075" max="13075" width="10.140625" customWidth="1"/>
    <col min="13076" max="13076" width="10.28515625" customWidth="1"/>
    <col min="13077" max="13077" width="10.42578125" customWidth="1"/>
    <col min="13078" max="13079" width="10.85546875" customWidth="1"/>
    <col min="13080" max="13080" width="9.7109375" customWidth="1"/>
    <col min="13081" max="13081" width="12.85546875" customWidth="1"/>
    <col min="13323" max="13323" width="4.5703125" customWidth="1"/>
    <col min="13324" max="13324" width="29.140625" customWidth="1"/>
    <col min="13325" max="13325" width="14.140625" customWidth="1"/>
    <col min="13327" max="13327" width="10" customWidth="1"/>
    <col min="13328" max="13328" width="19.85546875" customWidth="1"/>
    <col min="13329" max="13329" width="12.28515625" customWidth="1"/>
    <col min="13330" max="13330" width="10" customWidth="1"/>
    <col min="13331" max="13331" width="10.140625" customWidth="1"/>
    <col min="13332" max="13332" width="10.28515625" customWidth="1"/>
    <col min="13333" max="13333" width="10.42578125" customWidth="1"/>
    <col min="13334" max="13335" width="10.85546875" customWidth="1"/>
    <col min="13336" max="13336" width="9.7109375" customWidth="1"/>
    <col min="13337" max="13337" width="12.85546875" customWidth="1"/>
    <col min="13579" max="13579" width="4.5703125" customWidth="1"/>
    <col min="13580" max="13580" width="29.140625" customWidth="1"/>
    <col min="13581" max="13581" width="14.140625" customWidth="1"/>
    <col min="13583" max="13583" width="10" customWidth="1"/>
    <col min="13584" max="13584" width="19.85546875" customWidth="1"/>
    <col min="13585" max="13585" width="12.28515625" customWidth="1"/>
    <col min="13586" max="13586" width="10" customWidth="1"/>
    <col min="13587" max="13587" width="10.140625" customWidth="1"/>
    <col min="13588" max="13588" width="10.28515625" customWidth="1"/>
    <col min="13589" max="13589" width="10.42578125" customWidth="1"/>
    <col min="13590" max="13591" width="10.85546875" customWidth="1"/>
    <col min="13592" max="13592" width="9.7109375" customWidth="1"/>
    <col min="13593" max="13593" width="12.85546875" customWidth="1"/>
    <col min="13835" max="13835" width="4.5703125" customWidth="1"/>
    <col min="13836" max="13836" width="29.140625" customWidth="1"/>
    <col min="13837" max="13837" width="14.140625" customWidth="1"/>
    <col min="13839" max="13839" width="10" customWidth="1"/>
    <col min="13840" max="13840" width="19.85546875" customWidth="1"/>
    <col min="13841" max="13841" width="12.28515625" customWidth="1"/>
    <col min="13842" max="13842" width="10" customWidth="1"/>
    <col min="13843" max="13843" width="10.140625" customWidth="1"/>
    <col min="13844" max="13844" width="10.28515625" customWidth="1"/>
    <col min="13845" max="13845" width="10.42578125" customWidth="1"/>
    <col min="13846" max="13847" width="10.85546875" customWidth="1"/>
    <col min="13848" max="13848" width="9.7109375" customWidth="1"/>
    <col min="13849" max="13849" width="12.85546875" customWidth="1"/>
    <col min="14091" max="14091" width="4.5703125" customWidth="1"/>
    <col min="14092" max="14092" width="29.140625" customWidth="1"/>
    <col min="14093" max="14093" width="14.140625" customWidth="1"/>
    <col min="14095" max="14095" width="10" customWidth="1"/>
    <col min="14096" max="14096" width="19.85546875" customWidth="1"/>
    <col min="14097" max="14097" width="12.28515625" customWidth="1"/>
    <col min="14098" max="14098" width="10" customWidth="1"/>
    <col min="14099" max="14099" width="10.140625" customWidth="1"/>
    <col min="14100" max="14100" width="10.28515625" customWidth="1"/>
    <col min="14101" max="14101" width="10.42578125" customWidth="1"/>
    <col min="14102" max="14103" width="10.85546875" customWidth="1"/>
    <col min="14104" max="14104" width="9.7109375" customWidth="1"/>
    <col min="14105" max="14105" width="12.85546875" customWidth="1"/>
    <col min="14347" max="14347" width="4.5703125" customWidth="1"/>
    <col min="14348" max="14348" width="29.140625" customWidth="1"/>
    <col min="14349" max="14349" width="14.140625" customWidth="1"/>
    <col min="14351" max="14351" width="10" customWidth="1"/>
    <col min="14352" max="14352" width="19.85546875" customWidth="1"/>
    <col min="14353" max="14353" width="12.28515625" customWidth="1"/>
    <col min="14354" max="14354" width="10" customWidth="1"/>
    <col min="14355" max="14355" width="10.140625" customWidth="1"/>
    <col min="14356" max="14356" width="10.28515625" customWidth="1"/>
    <col min="14357" max="14357" width="10.42578125" customWidth="1"/>
    <col min="14358" max="14359" width="10.85546875" customWidth="1"/>
    <col min="14360" max="14360" width="9.7109375" customWidth="1"/>
    <col min="14361" max="14361" width="12.85546875" customWidth="1"/>
    <col min="14603" max="14603" width="4.5703125" customWidth="1"/>
    <col min="14604" max="14604" width="29.140625" customWidth="1"/>
    <col min="14605" max="14605" width="14.140625" customWidth="1"/>
    <col min="14607" max="14607" width="10" customWidth="1"/>
    <col min="14608" max="14608" width="19.85546875" customWidth="1"/>
    <col min="14609" max="14609" width="12.28515625" customWidth="1"/>
    <col min="14610" max="14610" width="10" customWidth="1"/>
    <col min="14611" max="14611" width="10.140625" customWidth="1"/>
    <col min="14612" max="14612" width="10.28515625" customWidth="1"/>
    <col min="14613" max="14613" width="10.42578125" customWidth="1"/>
    <col min="14614" max="14615" width="10.85546875" customWidth="1"/>
    <col min="14616" max="14616" width="9.7109375" customWidth="1"/>
    <col min="14617" max="14617" width="12.85546875" customWidth="1"/>
    <col min="14859" max="14859" width="4.5703125" customWidth="1"/>
    <col min="14860" max="14860" width="29.140625" customWidth="1"/>
    <col min="14861" max="14861" width="14.140625" customWidth="1"/>
    <col min="14863" max="14863" width="10" customWidth="1"/>
    <col min="14864" max="14864" width="19.85546875" customWidth="1"/>
    <col min="14865" max="14865" width="12.28515625" customWidth="1"/>
    <col min="14866" max="14866" width="10" customWidth="1"/>
    <col min="14867" max="14867" width="10.140625" customWidth="1"/>
    <col min="14868" max="14868" width="10.28515625" customWidth="1"/>
    <col min="14869" max="14869" width="10.42578125" customWidth="1"/>
    <col min="14870" max="14871" width="10.85546875" customWidth="1"/>
    <col min="14872" max="14872" width="9.7109375" customWidth="1"/>
    <col min="14873" max="14873" width="12.85546875" customWidth="1"/>
    <col min="15115" max="15115" width="4.5703125" customWidth="1"/>
    <col min="15116" max="15116" width="29.140625" customWidth="1"/>
    <col min="15117" max="15117" width="14.140625" customWidth="1"/>
    <col min="15119" max="15119" width="10" customWidth="1"/>
    <col min="15120" max="15120" width="19.85546875" customWidth="1"/>
    <col min="15121" max="15121" width="12.28515625" customWidth="1"/>
    <col min="15122" max="15122" width="10" customWidth="1"/>
    <col min="15123" max="15123" width="10.140625" customWidth="1"/>
    <col min="15124" max="15124" width="10.28515625" customWidth="1"/>
    <col min="15125" max="15125" width="10.42578125" customWidth="1"/>
    <col min="15126" max="15127" width="10.85546875" customWidth="1"/>
    <col min="15128" max="15128" width="9.7109375" customWidth="1"/>
    <col min="15129" max="15129" width="12.85546875" customWidth="1"/>
    <col min="15371" max="15371" width="4.5703125" customWidth="1"/>
    <col min="15372" max="15372" width="29.140625" customWidth="1"/>
    <col min="15373" max="15373" width="14.140625" customWidth="1"/>
    <col min="15375" max="15375" width="10" customWidth="1"/>
    <col min="15376" max="15376" width="19.85546875" customWidth="1"/>
    <col min="15377" max="15377" width="12.28515625" customWidth="1"/>
    <col min="15378" max="15378" width="10" customWidth="1"/>
    <col min="15379" max="15379" width="10.140625" customWidth="1"/>
    <col min="15380" max="15380" width="10.28515625" customWidth="1"/>
    <col min="15381" max="15381" width="10.42578125" customWidth="1"/>
    <col min="15382" max="15383" width="10.85546875" customWidth="1"/>
    <col min="15384" max="15384" width="9.7109375" customWidth="1"/>
    <col min="15385" max="15385" width="12.85546875" customWidth="1"/>
    <col min="15627" max="15627" width="4.5703125" customWidth="1"/>
    <col min="15628" max="15628" width="29.140625" customWidth="1"/>
    <col min="15629" max="15629" width="14.140625" customWidth="1"/>
    <col min="15631" max="15631" width="10" customWidth="1"/>
    <col min="15632" max="15632" width="19.85546875" customWidth="1"/>
    <col min="15633" max="15633" width="12.28515625" customWidth="1"/>
    <col min="15634" max="15634" width="10" customWidth="1"/>
    <col min="15635" max="15635" width="10.140625" customWidth="1"/>
    <col min="15636" max="15636" width="10.28515625" customWidth="1"/>
    <col min="15637" max="15637" width="10.42578125" customWidth="1"/>
    <col min="15638" max="15639" width="10.85546875" customWidth="1"/>
    <col min="15640" max="15640" width="9.7109375" customWidth="1"/>
    <col min="15641" max="15641" width="12.85546875" customWidth="1"/>
    <col min="15883" max="15883" width="4.5703125" customWidth="1"/>
    <col min="15884" max="15884" width="29.140625" customWidth="1"/>
    <col min="15885" max="15885" width="14.140625" customWidth="1"/>
    <col min="15887" max="15887" width="10" customWidth="1"/>
    <col min="15888" max="15888" width="19.85546875" customWidth="1"/>
    <col min="15889" max="15889" width="12.28515625" customWidth="1"/>
    <col min="15890" max="15890" width="10" customWidth="1"/>
    <col min="15891" max="15891" width="10.140625" customWidth="1"/>
    <col min="15892" max="15892" width="10.28515625" customWidth="1"/>
    <col min="15893" max="15893" width="10.42578125" customWidth="1"/>
    <col min="15894" max="15895" width="10.85546875" customWidth="1"/>
    <col min="15896" max="15896" width="9.7109375" customWidth="1"/>
    <col min="15897" max="15897" width="12.85546875" customWidth="1"/>
    <col min="16139" max="16139" width="4.5703125" customWidth="1"/>
    <col min="16140" max="16140" width="29.140625" customWidth="1"/>
    <col min="16141" max="16141" width="14.140625" customWidth="1"/>
    <col min="16143" max="16143" width="10" customWidth="1"/>
    <col min="16144" max="16144" width="19.85546875" customWidth="1"/>
    <col min="16145" max="16145" width="12.28515625" customWidth="1"/>
    <col min="16146" max="16146" width="10" customWidth="1"/>
    <col min="16147" max="16147" width="10.140625" customWidth="1"/>
    <col min="16148" max="16148" width="10.28515625" customWidth="1"/>
    <col min="16149" max="16149" width="10.42578125" customWidth="1"/>
    <col min="16150" max="16151" width="10.85546875" customWidth="1"/>
    <col min="16152" max="16152" width="9.7109375" customWidth="1"/>
    <col min="16153" max="16153" width="12.85546875" customWidth="1"/>
  </cols>
  <sheetData>
    <row r="1" spans="1:32" ht="60.75" customHeight="1">
      <c r="B1" s="60"/>
      <c r="C1" s="60"/>
      <c r="F1" s="198" t="s">
        <v>112</v>
      </c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</row>
    <row r="2" spans="1:32" ht="14.25" customHeight="1">
      <c r="B2" s="60"/>
      <c r="C2" s="60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98"/>
    </row>
    <row r="3" spans="1:32" s="2" customFormat="1" ht="18" customHeight="1">
      <c r="A3" s="168"/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</row>
    <row r="4" spans="1:32" s="2" customFormat="1" ht="18" customHeight="1">
      <c r="A4" s="168" t="s">
        <v>0</v>
      </c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</row>
    <row r="5" spans="1:32" s="2" customFormat="1" ht="18" customHeight="1">
      <c r="A5" s="168" t="s">
        <v>121</v>
      </c>
      <c r="B5" s="168"/>
      <c r="C5" s="168"/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</row>
    <row r="6" spans="1:32" s="3" customFormat="1" ht="15" customHeight="1">
      <c r="A6" s="170" t="s">
        <v>1</v>
      </c>
      <c r="B6" s="199" t="s">
        <v>2</v>
      </c>
      <c r="C6" s="180" t="s">
        <v>3</v>
      </c>
      <c r="D6" s="170" t="s">
        <v>4</v>
      </c>
      <c r="E6" s="170" t="s">
        <v>5</v>
      </c>
      <c r="F6" s="163" t="s">
        <v>6</v>
      </c>
      <c r="G6" s="163" t="s">
        <v>7</v>
      </c>
      <c r="H6" s="192" t="s">
        <v>8</v>
      </c>
      <c r="I6" s="193"/>
      <c r="J6" s="193"/>
      <c r="K6" s="193"/>
      <c r="L6" s="193"/>
      <c r="M6" s="193"/>
      <c r="N6" s="193"/>
      <c r="O6" s="193"/>
      <c r="P6" s="193"/>
      <c r="Q6" s="193"/>
      <c r="R6" s="193"/>
      <c r="S6" s="193"/>
      <c r="T6" s="193"/>
      <c r="U6" s="193"/>
      <c r="V6" s="193"/>
      <c r="W6" s="194"/>
      <c r="X6" s="170" t="s">
        <v>9</v>
      </c>
    </row>
    <row r="7" spans="1:32" s="3" customFormat="1" ht="15.75" customHeight="1">
      <c r="A7" s="170"/>
      <c r="B7" s="199"/>
      <c r="C7" s="174"/>
      <c r="D7" s="170"/>
      <c r="E7" s="170"/>
      <c r="F7" s="163"/>
      <c r="G7" s="163"/>
      <c r="H7" s="195"/>
      <c r="I7" s="196"/>
      <c r="J7" s="196"/>
      <c r="K7" s="196"/>
      <c r="L7" s="196"/>
      <c r="M7" s="196"/>
      <c r="N7" s="196"/>
      <c r="O7" s="196"/>
      <c r="P7" s="196"/>
      <c r="Q7" s="196"/>
      <c r="R7" s="196"/>
      <c r="S7" s="196"/>
      <c r="T7" s="196"/>
      <c r="U7" s="196"/>
      <c r="V7" s="196"/>
      <c r="W7" s="197"/>
      <c r="X7" s="170"/>
    </row>
    <row r="8" spans="1:32" s="3" customFormat="1" ht="15.75">
      <c r="A8" s="170"/>
      <c r="B8" s="199"/>
      <c r="C8" s="174"/>
      <c r="D8" s="170"/>
      <c r="E8" s="170"/>
      <c r="F8" s="163"/>
      <c r="G8" s="163"/>
      <c r="H8" s="170" t="s">
        <v>10</v>
      </c>
      <c r="I8" s="170"/>
      <c r="J8" s="170" t="s">
        <v>11</v>
      </c>
      <c r="K8" s="170"/>
      <c r="L8" s="170" t="s">
        <v>12</v>
      </c>
      <c r="M8" s="170"/>
      <c r="N8" s="170" t="s">
        <v>13</v>
      </c>
      <c r="O8" s="170"/>
      <c r="P8" s="170" t="s">
        <v>14</v>
      </c>
      <c r="Q8" s="170"/>
      <c r="R8" s="170" t="s">
        <v>15</v>
      </c>
      <c r="S8" s="170"/>
      <c r="T8" s="170" t="s">
        <v>16</v>
      </c>
      <c r="U8" s="170"/>
      <c r="V8" s="163" t="s">
        <v>14</v>
      </c>
      <c r="W8" s="163"/>
      <c r="X8" s="170"/>
    </row>
    <row r="9" spans="1:32" s="3" customFormat="1" ht="47.25">
      <c r="A9" s="170"/>
      <c r="B9" s="199"/>
      <c r="C9" s="175"/>
      <c r="D9" s="170"/>
      <c r="E9" s="170"/>
      <c r="F9" s="163"/>
      <c r="G9" s="163"/>
      <c r="H9" s="4" t="s">
        <v>17</v>
      </c>
      <c r="I9" s="4" t="s">
        <v>18</v>
      </c>
      <c r="J9" s="4" t="s">
        <v>17</v>
      </c>
      <c r="K9" s="4" t="s">
        <v>18</v>
      </c>
      <c r="L9" s="4" t="s">
        <v>17</v>
      </c>
      <c r="M9" s="4" t="s">
        <v>18</v>
      </c>
      <c r="N9" s="4" t="s">
        <v>17</v>
      </c>
      <c r="O9" s="4" t="s">
        <v>18</v>
      </c>
      <c r="P9" s="4" t="s">
        <v>17</v>
      </c>
      <c r="Q9" s="4" t="s">
        <v>19</v>
      </c>
      <c r="R9" s="4" t="s">
        <v>17</v>
      </c>
      <c r="S9" s="4" t="s">
        <v>20</v>
      </c>
      <c r="T9" s="4" t="s">
        <v>17</v>
      </c>
      <c r="U9" s="4" t="s">
        <v>21</v>
      </c>
      <c r="V9" s="5" t="s">
        <v>17</v>
      </c>
      <c r="W9" s="5" t="s">
        <v>22</v>
      </c>
      <c r="X9" s="170"/>
    </row>
    <row r="10" spans="1:32" s="3" customFormat="1" ht="27" customHeight="1">
      <c r="A10" s="4">
        <v>1</v>
      </c>
      <c r="B10" s="6">
        <v>2</v>
      </c>
      <c r="C10" s="135" t="s">
        <v>118</v>
      </c>
      <c r="D10" s="4">
        <v>4</v>
      </c>
      <c r="E10" s="4">
        <v>5</v>
      </c>
      <c r="F10" s="5">
        <v>6</v>
      </c>
      <c r="G10" s="5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15</v>
      </c>
      <c r="Q10" s="4">
        <v>15</v>
      </c>
      <c r="R10" s="4">
        <v>15</v>
      </c>
      <c r="S10" s="4">
        <v>15</v>
      </c>
      <c r="T10" s="4">
        <v>15</v>
      </c>
      <c r="U10" s="4">
        <v>15</v>
      </c>
      <c r="V10" s="5">
        <v>16</v>
      </c>
      <c r="W10" s="5">
        <v>17</v>
      </c>
      <c r="X10" s="4">
        <v>18</v>
      </c>
      <c r="AD10" s="3" t="s">
        <v>23</v>
      </c>
      <c r="AE10" s="3" t="s">
        <v>24</v>
      </c>
      <c r="AF10" s="3" t="s">
        <v>24</v>
      </c>
    </row>
    <row r="11" spans="1:32" s="3" customFormat="1" ht="15.75">
      <c r="A11" s="189" t="s">
        <v>25</v>
      </c>
      <c r="B11" s="190"/>
      <c r="C11" s="190"/>
      <c r="D11" s="190"/>
      <c r="E11" s="190"/>
      <c r="F11" s="190"/>
      <c r="G11" s="190"/>
      <c r="H11" s="190"/>
      <c r="I11" s="190"/>
      <c r="J11" s="190"/>
      <c r="K11" s="190"/>
      <c r="L11" s="190"/>
      <c r="M11" s="190"/>
      <c r="N11" s="190"/>
      <c r="O11" s="190"/>
      <c r="P11" s="190"/>
      <c r="Q11" s="190"/>
      <c r="R11" s="190"/>
      <c r="S11" s="190"/>
      <c r="T11" s="190"/>
      <c r="U11" s="190"/>
      <c r="V11" s="190"/>
      <c r="W11" s="190"/>
      <c r="X11" s="191"/>
    </row>
    <row r="12" spans="1:32" s="3" customFormat="1" ht="173.25">
      <c r="A12" s="4">
        <v>1</v>
      </c>
      <c r="B12" s="7" t="s">
        <v>26</v>
      </c>
      <c r="C12" s="123" t="s">
        <v>113</v>
      </c>
      <c r="D12" s="8" t="s">
        <v>27</v>
      </c>
      <c r="E12" s="4" t="s">
        <v>28</v>
      </c>
      <c r="F12" s="5" t="s">
        <v>29</v>
      </c>
      <c r="G12" s="5" t="s">
        <v>29</v>
      </c>
      <c r="H12" s="4">
        <v>100</v>
      </c>
      <c r="I12" s="4" t="s">
        <v>30</v>
      </c>
      <c r="J12" s="4">
        <v>100</v>
      </c>
      <c r="K12" s="4" t="s">
        <v>30</v>
      </c>
      <c r="L12" s="4">
        <v>100</v>
      </c>
      <c r="M12" s="4" t="s">
        <v>30</v>
      </c>
      <c r="N12" s="4">
        <v>100</v>
      </c>
      <c r="O12" s="4" t="s">
        <v>30</v>
      </c>
      <c r="P12" s="4"/>
      <c r="Q12" s="4"/>
      <c r="R12" s="6"/>
      <c r="S12" s="6"/>
      <c r="T12" s="4">
        <v>100</v>
      </c>
      <c r="U12" s="4" t="s">
        <v>30</v>
      </c>
      <c r="V12" s="5">
        <v>100</v>
      </c>
      <c r="W12" s="5" t="s">
        <v>30</v>
      </c>
      <c r="X12" s="6">
        <v>100</v>
      </c>
    </row>
    <row r="13" spans="1:32" s="3" customFormat="1" ht="94.5">
      <c r="A13" s="170">
        <v>2</v>
      </c>
      <c r="B13" s="183" t="s">
        <v>31</v>
      </c>
      <c r="C13" s="4" t="s">
        <v>32</v>
      </c>
      <c r="D13" s="9" t="s">
        <v>33</v>
      </c>
      <c r="E13" s="5" t="s">
        <v>28</v>
      </c>
      <c r="F13" s="5" t="s">
        <v>29</v>
      </c>
      <c r="G13" s="5" t="s">
        <v>29</v>
      </c>
      <c r="H13" s="5">
        <v>100</v>
      </c>
      <c r="I13" s="5" t="s">
        <v>30</v>
      </c>
      <c r="J13" s="5">
        <v>100</v>
      </c>
      <c r="K13" s="5" t="s">
        <v>30</v>
      </c>
      <c r="L13" s="5">
        <v>100</v>
      </c>
      <c r="M13" s="5" t="s">
        <v>30</v>
      </c>
      <c r="N13" s="5">
        <v>100</v>
      </c>
      <c r="O13" s="5" t="s">
        <v>30</v>
      </c>
      <c r="P13" s="5"/>
      <c r="Q13" s="5"/>
      <c r="R13" s="5"/>
      <c r="S13" s="5"/>
      <c r="T13" s="5">
        <v>100</v>
      </c>
      <c r="U13" s="5" t="s">
        <v>30</v>
      </c>
      <c r="V13" s="5">
        <v>100</v>
      </c>
      <c r="W13" s="5" t="s">
        <v>30</v>
      </c>
      <c r="X13" s="5">
        <v>100</v>
      </c>
    </row>
    <row r="14" spans="1:32" s="3" customFormat="1" ht="83.25" customHeight="1">
      <c r="A14" s="170"/>
      <c r="B14" s="183"/>
      <c r="C14" s="123" t="s">
        <v>105</v>
      </c>
      <c r="D14" s="9" t="s">
        <v>34</v>
      </c>
      <c r="E14" s="5" t="s">
        <v>35</v>
      </c>
      <c r="F14" s="5" t="s">
        <v>29</v>
      </c>
      <c r="G14" s="5" t="s">
        <v>29</v>
      </c>
      <c r="H14" s="5">
        <v>0.03</v>
      </c>
      <c r="I14" s="5" t="s">
        <v>30</v>
      </c>
      <c r="J14" s="5">
        <v>0.03</v>
      </c>
      <c r="K14" s="5" t="s">
        <v>30</v>
      </c>
      <c r="L14" s="6">
        <v>0.03</v>
      </c>
      <c r="M14" s="6" t="s">
        <v>30</v>
      </c>
      <c r="N14" s="6">
        <v>0.02</v>
      </c>
      <c r="O14" s="6" t="s">
        <v>30</v>
      </c>
      <c r="P14" s="6"/>
      <c r="Q14" s="6"/>
      <c r="R14" s="6"/>
      <c r="S14" s="6"/>
      <c r="T14" s="6">
        <v>0</v>
      </c>
      <c r="U14" s="6" t="s">
        <v>30</v>
      </c>
      <c r="V14" s="136" t="s">
        <v>30</v>
      </c>
      <c r="W14" s="5" t="s">
        <v>30</v>
      </c>
      <c r="X14" s="6">
        <f>N14</f>
        <v>0.02</v>
      </c>
      <c r="AA14" s="3" t="s">
        <v>36</v>
      </c>
    </row>
    <row r="15" spans="1:32" s="3" customFormat="1" ht="96.75" customHeight="1">
      <c r="A15" s="4">
        <v>3</v>
      </c>
      <c r="B15" s="7" t="s">
        <v>37</v>
      </c>
      <c r="C15" s="123" t="s">
        <v>32</v>
      </c>
      <c r="D15" s="9" t="s">
        <v>38</v>
      </c>
      <c r="E15" s="5" t="s">
        <v>39</v>
      </c>
      <c r="F15" s="5" t="s">
        <v>29</v>
      </c>
      <c r="G15" s="5" t="s">
        <v>29</v>
      </c>
      <c r="H15" s="5">
        <v>8</v>
      </c>
      <c r="I15" s="5" t="s">
        <v>30</v>
      </c>
      <c r="J15" s="5">
        <v>14</v>
      </c>
      <c r="K15" s="5" t="s">
        <v>30</v>
      </c>
      <c r="L15" s="5">
        <v>8</v>
      </c>
      <c r="M15" s="5" t="s">
        <v>30</v>
      </c>
      <c r="N15" s="5">
        <v>8</v>
      </c>
      <c r="O15" s="5" t="s">
        <v>30</v>
      </c>
      <c r="P15" s="5"/>
      <c r="Q15" s="5"/>
      <c r="R15" s="5"/>
      <c r="S15" s="5"/>
      <c r="T15" s="5">
        <v>14</v>
      </c>
      <c r="U15" s="5" t="s">
        <v>30</v>
      </c>
      <c r="V15" s="5">
        <v>8</v>
      </c>
      <c r="W15" s="5" t="s">
        <v>30</v>
      </c>
      <c r="X15" s="5">
        <f>H15+J15+L15+N15+V15</f>
        <v>46</v>
      </c>
    </row>
    <row r="16" spans="1:32" s="3" customFormat="1" ht="49.5" customHeight="1">
      <c r="A16" s="184">
        <v>4</v>
      </c>
      <c r="B16" s="186" t="s">
        <v>40</v>
      </c>
      <c r="C16" s="148" t="s">
        <v>105</v>
      </c>
      <c r="D16" s="10" t="s">
        <v>41</v>
      </c>
      <c r="E16" s="5" t="s">
        <v>39</v>
      </c>
      <c r="F16" s="5" t="s">
        <v>29</v>
      </c>
      <c r="G16" s="5" t="s">
        <v>29</v>
      </c>
      <c r="H16" s="11">
        <v>1</v>
      </c>
      <c r="I16" s="5" t="s">
        <v>29</v>
      </c>
      <c r="J16" s="5" t="s">
        <v>29</v>
      </c>
      <c r="K16" s="5" t="s">
        <v>29</v>
      </c>
      <c r="L16" s="5" t="s">
        <v>29</v>
      </c>
      <c r="M16" s="5" t="s">
        <v>29</v>
      </c>
      <c r="N16" s="5" t="s">
        <v>29</v>
      </c>
      <c r="O16" s="5" t="s">
        <v>29</v>
      </c>
      <c r="P16" s="11"/>
      <c r="Q16" s="11"/>
      <c r="R16" s="11"/>
      <c r="S16" s="11"/>
      <c r="T16" s="5" t="s">
        <v>29</v>
      </c>
      <c r="U16" s="5" t="s">
        <v>29</v>
      </c>
      <c r="V16" s="11" t="s">
        <v>42</v>
      </c>
      <c r="W16" s="11" t="s">
        <v>42</v>
      </c>
      <c r="X16" s="11">
        <f>H16</f>
        <v>1</v>
      </c>
    </row>
    <row r="17" spans="1:33" s="14" customFormat="1" ht="51.75" customHeight="1">
      <c r="A17" s="185"/>
      <c r="B17" s="187"/>
      <c r="C17" s="154"/>
      <c r="D17" s="10" t="s">
        <v>43</v>
      </c>
      <c r="E17" s="5" t="s">
        <v>28</v>
      </c>
      <c r="F17" s="11" t="s">
        <v>29</v>
      </c>
      <c r="G17" s="11" t="s">
        <v>29</v>
      </c>
      <c r="H17" s="12" t="s">
        <v>29</v>
      </c>
      <c r="I17" s="11" t="s">
        <v>29</v>
      </c>
      <c r="J17" s="11">
        <v>100</v>
      </c>
      <c r="K17" s="11" t="s">
        <v>29</v>
      </c>
      <c r="L17" s="13">
        <v>100</v>
      </c>
      <c r="M17" s="11" t="s">
        <v>29</v>
      </c>
      <c r="N17" s="13">
        <v>100</v>
      </c>
      <c r="O17" s="11" t="s">
        <v>29</v>
      </c>
      <c r="P17" s="11" t="s">
        <v>30</v>
      </c>
      <c r="Q17" s="11" t="s">
        <v>30</v>
      </c>
      <c r="R17" s="11" t="s">
        <v>30</v>
      </c>
      <c r="S17" s="11" t="s">
        <v>30</v>
      </c>
      <c r="T17" s="13">
        <v>100</v>
      </c>
      <c r="U17" s="11" t="s">
        <v>29</v>
      </c>
      <c r="V17" s="130" t="s">
        <v>29</v>
      </c>
      <c r="W17" s="11" t="s">
        <v>42</v>
      </c>
      <c r="X17" s="13">
        <f>N17</f>
        <v>100</v>
      </c>
      <c r="AA17" s="3" t="s">
        <v>36</v>
      </c>
    </row>
    <row r="18" spans="1:33" s="14" customFormat="1" ht="51.75" customHeight="1">
      <c r="A18" s="15"/>
      <c r="B18" s="188"/>
      <c r="C18" s="149"/>
      <c r="D18" s="10" t="s">
        <v>44</v>
      </c>
      <c r="E18" s="5" t="s">
        <v>45</v>
      </c>
      <c r="F18" s="11" t="s">
        <v>42</v>
      </c>
      <c r="G18" s="11" t="s">
        <v>42</v>
      </c>
      <c r="H18" s="12" t="s">
        <v>42</v>
      </c>
      <c r="I18" s="11" t="s">
        <v>42</v>
      </c>
      <c r="J18" s="11" t="s">
        <v>42</v>
      </c>
      <c r="K18" s="11" t="s">
        <v>42</v>
      </c>
      <c r="L18" s="13" t="s">
        <v>42</v>
      </c>
      <c r="M18" s="11" t="s">
        <v>42</v>
      </c>
      <c r="N18" s="13">
        <v>120</v>
      </c>
      <c r="O18" s="11" t="s">
        <v>42</v>
      </c>
      <c r="P18" s="11"/>
      <c r="Q18" s="11"/>
      <c r="R18" s="11"/>
      <c r="S18" s="11"/>
      <c r="T18" s="13">
        <v>120</v>
      </c>
      <c r="U18" s="11" t="s">
        <v>42</v>
      </c>
      <c r="V18" s="11" t="s">
        <v>42</v>
      </c>
      <c r="W18" s="11" t="s">
        <v>42</v>
      </c>
      <c r="X18" s="13">
        <v>120</v>
      </c>
      <c r="AA18" s="3"/>
    </row>
    <row r="19" spans="1:33" s="14" customFormat="1" ht="15.75">
      <c r="A19" s="16"/>
      <c r="B19" s="17" t="s">
        <v>46</v>
      </c>
      <c r="C19" s="18"/>
      <c r="D19" s="10"/>
      <c r="E19" s="5"/>
      <c r="F19" s="11"/>
      <c r="G19" s="11"/>
      <c r="H19" s="12"/>
      <c r="I19" s="11"/>
      <c r="J19" s="11"/>
      <c r="K19" s="11"/>
      <c r="L19" s="13"/>
      <c r="M19" s="11"/>
      <c r="N19" s="13"/>
      <c r="O19" s="11"/>
      <c r="P19" s="11"/>
      <c r="Q19" s="11"/>
      <c r="R19" s="11"/>
      <c r="S19" s="11"/>
      <c r="T19" s="13"/>
      <c r="U19" s="11"/>
      <c r="V19" s="11"/>
      <c r="W19" s="11"/>
      <c r="X19" s="13"/>
      <c r="AA19" s="3"/>
    </row>
    <row r="20" spans="1:33" s="14" customFormat="1" ht="31.5">
      <c r="A20" s="184">
        <v>4</v>
      </c>
      <c r="B20" s="186" t="s">
        <v>47</v>
      </c>
      <c r="C20" s="148"/>
      <c r="D20" s="10" t="s">
        <v>41</v>
      </c>
      <c r="E20" s="5" t="s">
        <v>39</v>
      </c>
      <c r="F20" s="5" t="s">
        <v>29</v>
      </c>
      <c r="G20" s="5" t="s">
        <v>29</v>
      </c>
      <c r="H20" s="11">
        <v>1</v>
      </c>
      <c r="I20" s="5" t="s">
        <v>29</v>
      </c>
      <c r="J20" s="5" t="s">
        <v>29</v>
      </c>
      <c r="K20" s="5" t="s">
        <v>29</v>
      </c>
      <c r="L20" s="5" t="s">
        <v>29</v>
      </c>
      <c r="M20" s="5" t="s">
        <v>29</v>
      </c>
      <c r="N20" s="5" t="s">
        <v>29</v>
      </c>
      <c r="O20" s="5" t="s">
        <v>29</v>
      </c>
      <c r="P20" s="11"/>
      <c r="Q20" s="11"/>
      <c r="R20" s="11"/>
      <c r="S20" s="11"/>
      <c r="T20" s="5" t="s">
        <v>29</v>
      </c>
      <c r="U20" s="5" t="s">
        <v>29</v>
      </c>
      <c r="V20" s="11" t="s">
        <v>42</v>
      </c>
      <c r="W20" s="11" t="s">
        <v>42</v>
      </c>
      <c r="X20" s="11">
        <f>H20</f>
        <v>1</v>
      </c>
      <c r="AA20" s="3" t="s">
        <v>36</v>
      </c>
    </row>
    <row r="21" spans="1:33" s="3" customFormat="1" ht="31.5">
      <c r="A21" s="185"/>
      <c r="B21" s="187"/>
      <c r="C21" s="154"/>
      <c r="D21" s="10" t="s">
        <v>43</v>
      </c>
      <c r="E21" s="5" t="s">
        <v>28</v>
      </c>
      <c r="F21" s="11" t="s">
        <v>29</v>
      </c>
      <c r="G21" s="11" t="s">
        <v>29</v>
      </c>
      <c r="H21" s="12" t="s">
        <v>29</v>
      </c>
      <c r="I21" s="11" t="s">
        <v>29</v>
      </c>
      <c r="J21" s="11">
        <v>100</v>
      </c>
      <c r="K21" s="11" t="s">
        <v>29</v>
      </c>
      <c r="L21" s="13">
        <v>100</v>
      </c>
      <c r="M21" s="11" t="s">
        <v>29</v>
      </c>
      <c r="N21" s="13">
        <v>100</v>
      </c>
      <c r="O21" s="11" t="s">
        <v>29</v>
      </c>
      <c r="P21" s="11" t="s">
        <v>30</v>
      </c>
      <c r="Q21" s="11" t="s">
        <v>30</v>
      </c>
      <c r="R21" s="11" t="s">
        <v>30</v>
      </c>
      <c r="S21" s="11" t="s">
        <v>30</v>
      </c>
      <c r="T21" s="13">
        <v>100</v>
      </c>
      <c r="U21" s="11" t="s">
        <v>29</v>
      </c>
      <c r="V21" s="130" t="s">
        <v>29</v>
      </c>
      <c r="W21" s="11" t="s">
        <v>42</v>
      </c>
      <c r="X21" s="13">
        <f>N21</f>
        <v>100</v>
      </c>
      <c r="AB21" s="3">
        <v>21</v>
      </c>
      <c r="AD21" s="3">
        <v>21</v>
      </c>
      <c r="AE21" s="3">
        <v>22</v>
      </c>
      <c r="AF21" s="19">
        <v>23</v>
      </c>
    </row>
    <row r="22" spans="1:33" s="3" customFormat="1" ht="47.25">
      <c r="A22" s="15"/>
      <c r="B22" s="188"/>
      <c r="C22" s="149"/>
      <c r="D22" s="10" t="s">
        <v>44</v>
      </c>
      <c r="E22" s="5" t="s">
        <v>45</v>
      </c>
      <c r="F22" s="11" t="s">
        <v>42</v>
      </c>
      <c r="G22" s="11" t="s">
        <v>42</v>
      </c>
      <c r="H22" s="12" t="s">
        <v>42</v>
      </c>
      <c r="I22" s="11" t="s">
        <v>42</v>
      </c>
      <c r="J22" s="11" t="s">
        <v>42</v>
      </c>
      <c r="K22" s="11" t="s">
        <v>42</v>
      </c>
      <c r="L22" s="13" t="s">
        <v>42</v>
      </c>
      <c r="M22" s="11" t="s">
        <v>42</v>
      </c>
      <c r="N22" s="13">
        <v>70</v>
      </c>
      <c r="O22" s="11" t="s">
        <v>42</v>
      </c>
      <c r="P22" s="11"/>
      <c r="Q22" s="11"/>
      <c r="R22" s="11"/>
      <c r="S22" s="11"/>
      <c r="T22" s="13">
        <v>120</v>
      </c>
      <c r="U22" s="11" t="s">
        <v>42</v>
      </c>
      <c r="V22" s="11" t="s">
        <v>42</v>
      </c>
      <c r="W22" s="11" t="s">
        <v>42</v>
      </c>
      <c r="X22" s="13">
        <f>N22</f>
        <v>70</v>
      </c>
      <c r="AA22" s="20" t="s">
        <v>48</v>
      </c>
      <c r="AB22" s="21">
        <v>37.716999999999999</v>
      </c>
      <c r="AC22" s="21" t="s">
        <v>49</v>
      </c>
      <c r="AD22" s="22" t="e">
        <f>H37+J37+N37</f>
        <v>#VALUE!</v>
      </c>
      <c r="AE22" s="23">
        <v>0.18293199999999998</v>
      </c>
      <c r="AF22" s="23">
        <v>0.18293199999999998</v>
      </c>
      <c r="AG22" s="24" t="e">
        <f>AD22+AE22+AB22</f>
        <v>#VALUE!</v>
      </c>
    </row>
    <row r="23" spans="1:33" s="3" customFormat="1" ht="31.5">
      <c r="A23" s="15"/>
      <c r="B23" s="187" t="s">
        <v>50</v>
      </c>
      <c r="C23" s="154"/>
      <c r="D23" s="10" t="s">
        <v>51</v>
      </c>
      <c r="E23" s="5" t="s">
        <v>28</v>
      </c>
      <c r="F23" s="11" t="s">
        <v>29</v>
      </c>
      <c r="G23" s="11" t="s">
        <v>29</v>
      </c>
      <c r="H23" s="12" t="s">
        <v>29</v>
      </c>
      <c r="I23" s="11" t="s">
        <v>29</v>
      </c>
      <c r="J23" s="11">
        <v>100</v>
      </c>
      <c r="K23" s="11" t="s">
        <v>29</v>
      </c>
      <c r="L23" s="13">
        <v>100</v>
      </c>
      <c r="M23" s="11" t="s">
        <v>29</v>
      </c>
      <c r="N23" s="13">
        <v>100</v>
      </c>
      <c r="O23" s="11" t="s">
        <v>29</v>
      </c>
      <c r="P23" s="11" t="s">
        <v>30</v>
      </c>
      <c r="Q23" s="11" t="s">
        <v>30</v>
      </c>
      <c r="R23" s="11" t="s">
        <v>30</v>
      </c>
      <c r="S23" s="11" t="s">
        <v>30</v>
      </c>
      <c r="T23" s="13">
        <v>100</v>
      </c>
      <c r="U23" s="11" t="s">
        <v>29</v>
      </c>
      <c r="V23" s="11" t="s">
        <v>42</v>
      </c>
      <c r="W23" s="11" t="s">
        <v>42</v>
      </c>
      <c r="X23" s="13">
        <f>N23</f>
        <v>100</v>
      </c>
      <c r="AB23" s="3">
        <v>21</v>
      </c>
      <c r="AD23" s="3">
        <v>21</v>
      </c>
      <c r="AE23" s="3">
        <v>22</v>
      </c>
      <c r="AF23" s="19">
        <v>23</v>
      </c>
    </row>
    <row r="24" spans="1:33" s="3" customFormat="1" ht="47.25">
      <c r="A24" s="15"/>
      <c r="B24" s="188"/>
      <c r="C24" s="149"/>
      <c r="D24" s="10" t="s">
        <v>52</v>
      </c>
      <c r="E24" s="5" t="s">
        <v>45</v>
      </c>
      <c r="F24" s="11" t="s">
        <v>42</v>
      </c>
      <c r="G24" s="11" t="s">
        <v>42</v>
      </c>
      <c r="H24" s="12" t="s">
        <v>42</v>
      </c>
      <c r="I24" s="11" t="s">
        <v>42</v>
      </c>
      <c r="J24" s="11" t="s">
        <v>42</v>
      </c>
      <c r="K24" s="11" t="s">
        <v>42</v>
      </c>
      <c r="L24" s="13" t="s">
        <v>42</v>
      </c>
      <c r="M24" s="11" t="s">
        <v>42</v>
      </c>
      <c r="N24" s="13">
        <v>50</v>
      </c>
      <c r="O24" s="11" t="s">
        <v>42</v>
      </c>
      <c r="P24" s="11"/>
      <c r="Q24" s="11"/>
      <c r="R24" s="11"/>
      <c r="S24" s="11"/>
      <c r="T24" s="13">
        <v>120</v>
      </c>
      <c r="U24" s="11" t="s">
        <v>42</v>
      </c>
      <c r="V24" s="11" t="s">
        <v>42</v>
      </c>
      <c r="W24" s="11" t="s">
        <v>42</v>
      </c>
      <c r="X24" s="13">
        <v>50</v>
      </c>
      <c r="AA24" s="20" t="s">
        <v>48</v>
      </c>
      <c r="AB24" s="21">
        <v>37.716999999999999</v>
      </c>
      <c r="AC24" s="21" t="s">
        <v>49</v>
      </c>
      <c r="AD24" s="22" t="e">
        <f>H40+J40+N40</f>
        <v>#VALUE!</v>
      </c>
      <c r="AE24" s="23">
        <v>0.18293199999999998</v>
      </c>
      <c r="AF24" s="23">
        <v>0.18293199999999998</v>
      </c>
      <c r="AG24" s="24" t="e">
        <f>AD24+AE24+AB24</f>
        <v>#VALUE!</v>
      </c>
    </row>
    <row r="25" spans="1:33" s="3" customFormat="1" ht="78.75">
      <c r="A25" s="6">
        <v>5</v>
      </c>
      <c r="B25" s="7" t="s">
        <v>53</v>
      </c>
      <c r="C25" s="124" t="s">
        <v>105</v>
      </c>
      <c r="D25" s="10" t="s">
        <v>41</v>
      </c>
      <c r="E25" s="5" t="s">
        <v>39</v>
      </c>
      <c r="F25" s="11" t="s">
        <v>29</v>
      </c>
      <c r="G25" s="11" t="s">
        <v>29</v>
      </c>
      <c r="H25" s="11">
        <v>1</v>
      </c>
      <c r="I25" s="11" t="s">
        <v>29</v>
      </c>
      <c r="J25" s="11" t="s">
        <v>29</v>
      </c>
      <c r="K25" s="11" t="s">
        <v>29</v>
      </c>
      <c r="L25" s="11" t="s">
        <v>29</v>
      </c>
      <c r="M25" s="11" t="s">
        <v>29</v>
      </c>
      <c r="N25" s="11" t="s">
        <v>29</v>
      </c>
      <c r="O25" s="11" t="s">
        <v>29</v>
      </c>
      <c r="P25" s="11" t="s">
        <v>29</v>
      </c>
      <c r="Q25" s="11" t="s">
        <v>29</v>
      </c>
      <c r="R25" s="11" t="s">
        <v>29</v>
      </c>
      <c r="S25" s="11" t="s">
        <v>29</v>
      </c>
      <c r="T25" s="11" t="s">
        <v>29</v>
      </c>
      <c r="U25" s="11" t="s">
        <v>29</v>
      </c>
      <c r="V25" s="11" t="s">
        <v>42</v>
      </c>
      <c r="W25" s="11" t="s">
        <v>42</v>
      </c>
      <c r="X25" s="12">
        <v>1</v>
      </c>
      <c r="AA25" s="21" t="s">
        <v>54</v>
      </c>
      <c r="AB25" s="21">
        <v>309</v>
      </c>
      <c r="AC25" s="21" t="s">
        <v>55</v>
      </c>
      <c r="AD25" s="26">
        <v>1.2</v>
      </c>
      <c r="AE25" s="26">
        <f>59932.910304/1000</f>
        <v>59.932910303999996</v>
      </c>
      <c r="AF25" s="26">
        <f>59932.910304/1000</f>
        <v>59.932910303999996</v>
      </c>
      <c r="AG25" s="27"/>
    </row>
    <row r="26" spans="1:33" s="3" customFormat="1" ht="78.75">
      <c r="A26" s="180">
        <v>6</v>
      </c>
      <c r="B26" s="186" t="s">
        <v>56</v>
      </c>
      <c r="C26" s="182" t="s">
        <v>32</v>
      </c>
      <c r="D26" s="9" t="s">
        <v>57</v>
      </c>
      <c r="E26" s="5" t="s">
        <v>28</v>
      </c>
      <c r="F26" s="5" t="s">
        <v>29</v>
      </c>
      <c r="G26" s="5" t="s">
        <v>29</v>
      </c>
      <c r="H26" s="28">
        <v>6.18</v>
      </c>
      <c r="I26" s="5" t="s">
        <v>30</v>
      </c>
      <c r="J26" s="28">
        <f>H26</f>
        <v>6.18</v>
      </c>
      <c r="K26" s="28" t="s">
        <v>42</v>
      </c>
      <c r="L26" s="137" t="s">
        <v>29</v>
      </c>
      <c r="M26" s="28" t="s">
        <v>42</v>
      </c>
      <c r="N26" s="137" t="s">
        <v>29</v>
      </c>
      <c r="O26" s="28" t="s">
        <v>42</v>
      </c>
      <c r="P26" s="5"/>
      <c r="Q26" s="5"/>
      <c r="R26" s="5"/>
      <c r="S26" s="5"/>
      <c r="T26" s="28">
        <f>P26</f>
        <v>0</v>
      </c>
      <c r="U26" s="28" t="s">
        <v>42</v>
      </c>
      <c r="V26" s="28" t="s">
        <v>42</v>
      </c>
      <c r="W26" s="28" t="s">
        <v>42</v>
      </c>
      <c r="X26" s="28">
        <v>6.18</v>
      </c>
      <c r="AA26" s="29" t="s">
        <v>58</v>
      </c>
      <c r="AB26" s="21">
        <f>AB25/AB22</f>
        <v>8.1925921998038032</v>
      </c>
      <c r="AC26" s="21" t="s">
        <v>55</v>
      </c>
      <c r="AD26" s="21" t="e">
        <f>AD25/AD22</f>
        <v>#VALUE!</v>
      </c>
      <c r="AE26" s="21">
        <f>AE25/AE22</f>
        <v>327.62398215730434</v>
      </c>
      <c r="AF26" s="21">
        <f>AF25/AF22</f>
        <v>327.62398215730434</v>
      </c>
      <c r="AG26" s="27"/>
    </row>
    <row r="27" spans="1:33" s="3" customFormat="1" ht="78.75">
      <c r="A27" s="174"/>
      <c r="B27" s="187"/>
      <c r="C27" s="178"/>
      <c r="D27" s="9" t="s">
        <v>119</v>
      </c>
      <c r="E27" s="133" t="s">
        <v>28</v>
      </c>
      <c r="F27" s="133" t="s">
        <v>42</v>
      </c>
      <c r="G27" s="133" t="s">
        <v>42</v>
      </c>
      <c r="H27" s="134" t="s">
        <v>42</v>
      </c>
      <c r="I27" s="133" t="s">
        <v>42</v>
      </c>
      <c r="J27" s="134" t="s">
        <v>42</v>
      </c>
      <c r="K27" s="134" t="s">
        <v>42</v>
      </c>
      <c r="L27" s="134">
        <v>33.332999999999998</v>
      </c>
      <c r="M27" s="137" t="s">
        <v>29</v>
      </c>
      <c r="N27" s="134">
        <v>33.332999999999998</v>
      </c>
      <c r="O27" s="137" t="s">
        <v>29</v>
      </c>
      <c r="P27" s="133"/>
      <c r="Q27" s="133"/>
      <c r="R27" s="133"/>
      <c r="S27" s="133"/>
      <c r="T27" s="134"/>
      <c r="U27" s="134"/>
      <c r="V27" s="134">
        <v>33.332999999999998</v>
      </c>
      <c r="W27" s="137" t="s">
        <v>29</v>
      </c>
      <c r="X27" s="134">
        <f>L27+N27+V27</f>
        <v>99.998999999999995</v>
      </c>
      <c r="AA27" s="29"/>
      <c r="AB27" s="21"/>
      <c r="AC27" s="21"/>
      <c r="AD27" s="21"/>
      <c r="AE27" s="21"/>
      <c r="AF27" s="21"/>
      <c r="AG27" s="27"/>
    </row>
    <row r="28" spans="1:33" s="3" customFormat="1" ht="63">
      <c r="A28" s="175"/>
      <c r="B28" s="188"/>
      <c r="C28" s="179"/>
      <c r="D28" s="9" t="s">
        <v>59</v>
      </c>
      <c r="E28" s="5" t="s">
        <v>60</v>
      </c>
      <c r="F28" s="5" t="s">
        <v>29</v>
      </c>
      <c r="G28" s="5" t="s">
        <v>29</v>
      </c>
      <c r="H28" s="28" t="s">
        <v>61</v>
      </c>
      <c r="I28" s="5" t="s">
        <v>61</v>
      </c>
      <c r="J28" s="5" t="s">
        <v>61</v>
      </c>
      <c r="K28" s="5" t="s">
        <v>61</v>
      </c>
      <c r="L28" s="5" t="s">
        <v>61</v>
      </c>
      <c r="M28" s="5" t="s">
        <v>61</v>
      </c>
      <c r="N28" s="5" t="s">
        <v>61</v>
      </c>
      <c r="O28" s="5" t="s">
        <v>61</v>
      </c>
      <c r="P28" s="5" t="s">
        <v>61</v>
      </c>
      <c r="Q28" s="5" t="s">
        <v>61</v>
      </c>
      <c r="R28" s="5" t="s">
        <v>61</v>
      </c>
      <c r="S28" s="5" t="s">
        <v>61</v>
      </c>
      <c r="T28" s="5" t="s">
        <v>61</v>
      </c>
      <c r="U28" s="5" t="s">
        <v>61</v>
      </c>
      <c r="V28" s="5" t="s">
        <v>61</v>
      </c>
      <c r="W28" s="5" t="s">
        <v>61</v>
      </c>
      <c r="X28" s="5" t="s">
        <v>61</v>
      </c>
      <c r="AA28" s="29" t="s">
        <v>62</v>
      </c>
      <c r="AB28" s="21">
        <v>0</v>
      </c>
      <c r="AC28" s="21" t="s">
        <v>55</v>
      </c>
      <c r="AD28" s="26">
        <v>1.2</v>
      </c>
      <c r="AE28" s="26">
        <v>15</v>
      </c>
      <c r="AF28" s="26">
        <v>15</v>
      </c>
      <c r="AG28" s="27"/>
    </row>
    <row r="29" spans="1:33" s="3" customFormat="1" ht="42" customHeight="1">
      <c r="A29" s="170">
        <v>7</v>
      </c>
      <c r="B29" s="183" t="s">
        <v>63</v>
      </c>
      <c r="C29" s="180" t="s">
        <v>32</v>
      </c>
      <c r="D29" s="9" t="s">
        <v>64</v>
      </c>
      <c r="E29" s="163" t="s">
        <v>39</v>
      </c>
      <c r="F29" s="5" t="s">
        <v>29</v>
      </c>
      <c r="G29" s="5" t="s">
        <v>29</v>
      </c>
      <c r="H29" s="5">
        <f t="shared" ref="H29" si="0">SUM(H30:H32)</f>
        <v>20</v>
      </c>
      <c r="I29" s="5">
        <f t="shared" ref="I29" si="1">SUM(I30:I32)</f>
        <v>9</v>
      </c>
      <c r="J29" s="5">
        <v>32</v>
      </c>
      <c r="K29" s="5">
        <v>16</v>
      </c>
      <c r="L29" s="5">
        <v>20</v>
      </c>
      <c r="M29" s="5">
        <v>9</v>
      </c>
      <c r="N29" s="5">
        <v>20</v>
      </c>
      <c r="O29" s="5">
        <v>9</v>
      </c>
      <c r="P29" s="5"/>
      <c r="Q29" s="5"/>
      <c r="R29" s="5"/>
      <c r="S29" s="5"/>
      <c r="T29" s="5">
        <v>32</v>
      </c>
      <c r="U29" s="5">
        <v>16</v>
      </c>
      <c r="V29" s="129">
        <v>20</v>
      </c>
      <c r="W29" s="129">
        <v>9</v>
      </c>
      <c r="X29" s="5">
        <f>H29+J29+L29+N29+V29</f>
        <v>112</v>
      </c>
      <c r="AA29" s="30" t="s">
        <v>65</v>
      </c>
      <c r="AB29" s="21">
        <f>AB28/AB26</f>
        <v>0</v>
      </c>
      <c r="AC29" s="21" t="s">
        <v>49</v>
      </c>
      <c r="AD29" s="21" t="e">
        <f t="shared" ref="AD29:AF29" si="2">AD28/AD26</f>
        <v>#VALUE!</v>
      </c>
      <c r="AE29" s="21">
        <f>AE28/AE26</f>
        <v>4.5784194127760608E-2</v>
      </c>
      <c r="AF29" s="21">
        <f t="shared" si="2"/>
        <v>4.5784194127760608E-2</v>
      </c>
      <c r="AG29" s="29"/>
    </row>
    <row r="30" spans="1:33" s="3" customFormat="1" ht="33" customHeight="1">
      <c r="A30" s="170"/>
      <c r="B30" s="183"/>
      <c r="C30" s="174"/>
      <c r="D30" s="5" t="s">
        <v>66</v>
      </c>
      <c r="E30" s="163"/>
      <c r="F30" s="5" t="s">
        <v>29</v>
      </c>
      <c r="G30" s="5" t="s">
        <v>29</v>
      </c>
      <c r="H30" s="5">
        <v>10</v>
      </c>
      <c r="I30" s="5">
        <v>5</v>
      </c>
      <c r="J30" s="5">
        <v>16</v>
      </c>
      <c r="K30" s="5">
        <v>8</v>
      </c>
      <c r="L30" s="5">
        <v>10</v>
      </c>
      <c r="M30" s="5">
        <v>5</v>
      </c>
      <c r="N30" s="5">
        <v>10</v>
      </c>
      <c r="O30" s="5">
        <v>5</v>
      </c>
      <c r="P30" s="5"/>
      <c r="Q30" s="5"/>
      <c r="R30" s="5"/>
      <c r="S30" s="5"/>
      <c r="T30" s="5">
        <v>16</v>
      </c>
      <c r="U30" s="5">
        <v>8</v>
      </c>
      <c r="V30" s="129">
        <v>10</v>
      </c>
      <c r="W30" s="129">
        <v>5</v>
      </c>
      <c r="X30" s="131">
        <f t="shared" ref="X30:X32" si="3">H30+J30+L30+N30+V30</f>
        <v>56</v>
      </c>
      <c r="AA30" s="31" t="s">
        <v>67</v>
      </c>
      <c r="AB30" s="21">
        <f>AB29/AB22%</f>
        <v>0</v>
      </c>
      <c r="AC30" s="21" t="s">
        <v>28</v>
      </c>
      <c r="AD30" s="21" t="e">
        <f>AD29/AD22%</f>
        <v>#VALUE!</v>
      </c>
      <c r="AE30" s="21">
        <f>AE29/AE22%</f>
        <v>25.027985332123748</v>
      </c>
      <c r="AF30" s="21">
        <f>AF29/AF22%</f>
        <v>25.027985332123748</v>
      </c>
      <c r="AG30" s="29"/>
    </row>
    <row r="31" spans="1:33" s="3" customFormat="1" ht="30.75" customHeight="1">
      <c r="A31" s="170"/>
      <c r="B31" s="183"/>
      <c r="C31" s="174"/>
      <c r="D31" s="5" t="s">
        <v>68</v>
      </c>
      <c r="E31" s="163"/>
      <c r="F31" s="5" t="s">
        <v>29</v>
      </c>
      <c r="G31" s="5" t="s">
        <v>29</v>
      </c>
      <c r="H31" s="5">
        <v>5</v>
      </c>
      <c r="I31" s="5">
        <v>2</v>
      </c>
      <c r="J31" s="5">
        <v>8</v>
      </c>
      <c r="K31" s="5">
        <v>4</v>
      </c>
      <c r="L31" s="5">
        <v>5</v>
      </c>
      <c r="M31" s="5">
        <v>2</v>
      </c>
      <c r="N31" s="5">
        <v>5</v>
      </c>
      <c r="O31" s="5">
        <v>2</v>
      </c>
      <c r="P31" s="5"/>
      <c r="Q31" s="5"/>
      <c r="R31" s="5"/>
      <c r="S31" s="5"/>
      <c r="T31" s="5">
        <v>8</v>
      </c>
      <c r="U31" s="5">
        <v>4</v>
      </c>
      <c r="V31" s="129">
        <v>5</v>
      </c>
      <c r="W31" s="129">
        <v>2</v>
      </c>
      <c r="X31" s="131">
        <f t="shared" si="3"/>
        <v>28</v>
      </c>
      <c r="Z31" s="3">
        <v>21</v>
      </c>
      <c r="AA31" s="32" t="e">
        <f>H37/AG22*100</f>
        <v>#VALUE!</v>
      </c>
      <c r="AB31" s="33"/>
      <c r="AC31" s="33"/>
    </row>
    <row r="32" spans="1:33" s="3" customFormat="1" ht="27.75" customHeight="1">
      <c r="A32" s="170"/>
      <c r="B32" s="183"/>
      <c r="C32" s="175"/>
      <c r="D32" s="5" t="s">
        <v>69</v>
      </c>
      <c r="E32" s="163"/>
      <c r="F32" s="5" t="s">
        <v>29</v>
      </c>
      <c r="G32" s="5" t="s">
        <v>29</v>
      </c>
      <c r="H32" s="5">
        <v>5</v>
      </c>
      <c r="I32" s="5">
        <v>2</v>
      </c>
      <c r="J32" s="5">
        <v>8</v>
      </c>
      <c r="K32" s="5">
        <v>4</v>
      </c>
      <c r="L32" s="5">
        <v>5</v>
      </c>
      <c r="M32" s="5">
        <v>2</v>
      </c>
      <c r="N32" s="5">
        <v>5</v>
      </c>
      <c r="O32" s="5">
        <v>2</v>
      </c>
      <c r="P32" s="5"/>
      <c r="Q32" s="5"/>
      <c r="R32" s="5"/>
      <c r="S32" s="5"/>
      <c r="T32" s="5">
        <v>8</v>
      </c>
      <c r="U32" s="5">
        <v>4</v>
      </c>
      <c r="V32" s="129">
        <v>5</v>
      </c>
      <c r="W32" s="129">
        <v>2</v>
      </c>
      <c r="X32" s="131">
        <f t="shared" si="3"/>
        <v>28</v>
      </c>
      <c r="Z32" s="3">
        <v>22</v>
      </c>
      <c r="AA32" s="3" t="e">
        <f>AA31</f>
        <v>#VALUE!</v>
      </c>
    </row>
    <row r="33" spans="1:27" s="3" customFormat="1" ht="99.75" customHeight="1">
      <c r="A33" s="180">
        <v>8</v>
      </c>
      <c r="B33" s="184" t="s">
        <v>120</v>
      </c>
      <c r="C33" s="182" t="s">
        <v>32</v>
      </c>
      <c r="D33" s="34" t="s">
        <v>70</v>
      </c>
      <c r="E33" s="35" t="s">
        <v>39</v>
      </c>
      <c r="F33" s="36" t="s">
        <v>29</v>
      </c>
      <c r="G33" s="5" t="s">
        <v>29</v>
      </c>
      <c r="H33" s="37">
        <v>1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5">
        <v>0</v>
      </c>
      <c r="P33" s="5"/>
      <c r="Q33" s="5"/>
      <c r="R33" s="5"/>
      <c r="S33" s="5"/>
      <c r="T33" s="5">
        <v>0</v>
      </c>
      <c r="U33" s="5">
        <v>0</v>
      </c>
      <c r="V33" s="5" t="s">
        <v>42</v>
      </c>
      <c r="W33" s="5" t="s">
        <v>42</v>
      </c>
      <c r="X33" s="37">
        <f>H33+J33+L33+N33+T33</f>
        <v>1</v>
      </c>
    </row>
    <row r="34" spans="1:27" s="3" customFormat="1" ht="47.25">
      <c r="A34" s="175"/>
      <c r="B34" s="185"/>
      <c r="C34" s="179"/>
      <c r="D34" s="9" t="s">
        <v>71</v>
      </c>
      <c r="E34" s="5" t="s">
        <v>72</v>
      </c>
      <c r="F34" s="36" t="s">
        <v>29</v>
      </c>
      <c r="G34" s="5" t="s">
        <v>29</v>
      </c>
      <c r="H34" s="5" t="s">
        <v>29</v>
      </c>
      <c r="I34" s="5" t="s">
        <v>29</v>
      </c>
      <c r="J34" s="5" t="s">
        <v>29</v>
      </c>
      <c r="K34" s="5" t="s">
        <v>29</v>
      </c>
      <c r="L34" s="5" t="s">
        <v>29</v>
      </c>
      <c r="M34" s="5" t="s">
        <v>29</v>
      </c>
      <c r="N34" s="5" t="s">
        <v>29</v>
      </c>
      <c r="O34" s="5" t="s">
        <v>29</v>
      </c>
      <c r="P34" s="5" t="s">
        <v>29</v>
      </c>
      <c r="Q34" s="5" t="s">
        <v>29</v>
      </c>
      <c r="R34" s="5" t="s">
        <v>29</v>
      </c>
      <c r="S34" s="5" t="s">
        <v>29</v>
      </c>
      <c r="T34" s="5" t="s">
        <v>29</v>
      </c>
      <c r="U34" s="5" t="s">
        <v>29</v>
      </c>
      <c r="V34" s="136" t="s">
        <v>29</v>
      </c>
      <c r="W34" s="136" t="s">
        <v>29</v>
      </c>
      <c r="X34" s="5" t="s">
        <v>29</v>
      </c>
      <c r="Z34" s="3">
        <v>23</v>
      </c>
      <c r="AA34" s="3" t="e">
        <f>AA32</f>
        <v>#VALUE!</v>
      </c>
    </row>
    <row r="35" spans="1:27" s="3" customFormat="1" ht="46.5" hidden="1" customHeight="1">
      <c r="A35" s="174">
        <v>9</v>
      </c>
      <c r="B35" s="176" t="s">
        <v>73</v>
      </c>
      <c r="C35" s="178" t="s">
        <v>32</v>
      </c>
      <c r="D35" s="34" t="s">
        <v>74</v>
      </c>
      <c r="E35" s="25" t="s">
        <v>75</v>
      </c>
      <c r="F35" s="38" t="s">
        <v>29</v>
      </c>
      <c r="G35" s="25" t="s">
        <v>29</v>
      </c>
      <c r="H35" s="25">
        <v>90.75</v>
      </c>
      <c r="I35" s="25">
        <v>0</v>
      </c>
      <c r="J35" s="25">
        <v>0</v>
      </c>
      <c r="K35" s="25">
        <v>0</v>
      </c>
      <c r="L35" s="25">
        <v>0</v>
      </c>
      <c r="M35" s="25">
        <v>0</v>
      </c>
      <c r="N35" s="25">
        <v>0</v>
      </c>
      <c r="O35" s="25">
        <v>0</v>
      </c>
      <c r="P35" s="25"/>
      <c r="Q35" s="25"/>
      <c r="R35" s="25"/>
      <c r="S35" s="25"/>
      <c r="T35" s="25">
        <v>0</v>
      </c>
      <c r="U35" s="25">
        <v>0</v>
      </c>
      <c r="V35" s="25"/>
      <c r="W35" s="25"/>
      <c r="X35" s="25">
        <f>H35+J35+L35+N35</f>
        <v>90.75</v>
      </c>
    </row>
    <row r="36" spans="1:27" s="3" customFormat="1" ht="78" hidden="1" customHeight="1">
      <c r="A36" s="174"/>
      <c r="B36" s="176"/>
      <c r="C36" s="178"/>
      <c r="D36" s="9" t="s">
        <v>76</v>
      </c>
      <c r="E36" s="5" t="s">
        <v>49</v>
      </c>
      <c r="F36" s="38" t="s">
        <v>29</v>
      </c>
      <c r="G36" s="25" t="s">
        <v>29</v>
      </c>
      <c r="H36" s="5">
        <f>24957/10000</f>
        <v>2.4956999999999998</v>
      </c>
      <c r="I36" s="25">
        <v>0</v>
      </c>
      <c r="J36" s="25">
        <v>0</v>
      </c>
      <c r="K36" s="25">
        <v>0</v>
      </c>
      <c r="L36" s="39">
        <v>0</v>
      </c>
      <c r="M36" s="25">
        <v>0</v>
      </c>
      <c r="N36" s="40">
        <f>L36</f>
        <v>0</v>
      </c>
      <c r="O36" s="25">
        <v>0</v>
      </c>
      <c r="P36" s="25"/>
      <c r="Q36" s="25"/>
      <c r="R36" s="25"/>
      <c r="S36" s="25"/>
      <c r="T36" s="40">
        <f>R36</f>
        <v>0</v>
      </c>
      <c r="U36" s="25">
        <v>0</v>
      </c>
      <c r="V36" s="25"/>
      <c r="W36" s="25"/>
      <c r="X36" s="41">
        <f>H36+J36+N36</f>
        <v>2.4956999999999998</v>
      </c>
    </row>
    <row r="37" spans="1:27" s="3" customFormat="1" ht="79.5" hidden="1" customHeight="1">
      <c r="A37" s="175"/>
      <c r="B37" s="177"/>
      <c r="C37" s="179"/>
      <c r="D37" s="42" t="s">
        <v>77</v>
      </c>
      <c r="E37" s="35" t="s">
        <v>39</v>
      </c>
      <c r="F37" s="36" t="s">
        <v>29</v>
      </c>
      <c r="G37" s="5" t="s">
        <v>29</v>
      </c>
      <c r="H37" s="5"/>
      <c r="I37" s="5">
        <v>0</v>
      </c>
      <c r="J37" s="5" t="s">
        <v>29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43"/>
      <c r="Q37" s="43"/>
      <c r="R37" s="43"/>
      <c r="S37" s="43"/>
      <c r="T37" s="43"/>
      <c r="U37" s="43"/>
      <c r="V37" s="43"/>
      <c r="W37" s="43"/>
      <c r="X37" s="43" t="e">
        <f>H37+J37+N37</f>
        <v>#VALUE!</v>
      </c>
    </row>
    <row r="38" spans="1:27" s="3" customFormat="1" ht="0.75" customHeight="1">
      <c r="A38" s="4">
        <v>9</v>
      </c>
      <c r="B38" s="44" t="s">
        <v>78</v>
      </c>
      <c r="C38" s="123" t="s">
        <v>32</v>
      </c>
      <c r="D38" s="45" t="s">
        <v>79</v>
      </c>
      <c r="E38" s="4" t="s">
        <v>72</v>
      </c>
      <c r="F38" s="28">
        <v>0</v>
      </c>
      <c r="G38" s="28">
        <v>0</v>
      </c>
      <c r="H38" s="46">
        <v>0</v>
      </c>
      <c r="I38" s="46">
        <v>0</v>
      </c>
      <c r="J38" s="46">
        <v>0</v>
      </c>
      <c r="K38" s="46">
        <v>0</v>
      </c>
      <c r="L38" s="46">
        <v>0</v>
      </c>
      <c r="M38" s="46">
        <v>0</v>
      </c>
      <c r="N38" s="46">
        <v>0</v>
      </c>
      <c r="O38" s="46">
        <v>0</v>
      </c>
      <c r="P38" s="46"/>
      <c r="Q38" s="46"/>
      <c r="R38" s="47"/>
      <c r="S38" s="47"/>
      <c r="T38" s="47"/>
      <c r="U38" s="47"/>
      <c r="V38" s="28"/>
      <c r="W38" s="28"/>
      <c r="X38" s="46">
        <f>P38+N38+J38+H38</f>
        <v>0</v>
      </c>
    </row>
    <row r="39" spans="1:27" ht="70.5" hidden="1" customHeight="1">
      <c r="A39" s="5">
        <v>10</v>
      </c>
      <c r="B39" s="48" t="s">
        <v>80</v>
      </c>
      <c r="C39" s="125" t="s">
        <v>32</v>
      </c>
      <c r="D39" s="9" t="s">
        <v>81</v>
      </c>
      <c r="E39" s="5" t="s">
        <v>39</v>
      </c>
      <c r="F39" s="5" t="s">
        <v>29</v>
      </c>
      <c r="G39" s="5" t="s">
        <v>29</v>
      </c>
      <c r="H39" s="5" t="s">
        <v>29</v>
      </c>
      <c r="I39" s="37" t="s">
        <v>29</v>
      </c>
      <c r="J39" s="37">
        <v>0</v>
      </c>
      <c r="K39" s="37">
        <v>0</v>
      </c>
      <c r="L39" s="37">
        <v>0</v>
      </c>
      <c r="M39" s="37">
        <v>0</v>
      </c>
      <c r="N39" s="37">
        <v>0</v>
      </c>
      <c r="O39" s="37">
        <v>0</v>
      </c>
      <c r="P39" s="37"/>
      <c r="Q39" s="37"/>
      <c r="R39" s="49"/>
      <c r="S39" s="49"/>
      <c r="T39" s="49"/>
      <c r="U39" s="49"/>
      <c r="V39" s="37"/>
      <c r="W39" s="37"/>
      <c r="X39" s="37">
        <v>16</v>
      </c>
    </row>
    <row r="40" spans="1:27" ht="148.5" hidden="1" customHeight="1">
      <c r="A40" s="5">
        <v>11</v>
      </c>
      <c r="B40" s="48" t="s">
        <v>82</v>
      </c>
      <c r="C40" s="125" t="s">
        <v>32</v>
      </c>
      <c r="D40" s="9" t="s">
        <v>83</v>
      </c>
      <c r="E40" s="5" t="s">
        <v>39</v>
      </c>
      <c r="F40" s="5" t="s">
        <v>29</v>
      </c>
      <c r="G40" s="5" t="s">
        <v>29</v>
      </c>
      <c r="H40" s="5" t="s">
        <v>29</v>
      </c>
      <c r="I40" s="37" t="s">
        <v>29</v>
      </c>
      <c r="J40" s="37">
        <v>0</v>
      </c>
      <c r="K40" s="37">
        <v>0</v>
      </c>
      <c r="L40" s="37">
        <v>0</v>
      </c>
      <c r="M40" s="37">
        <v>0</v>
      </c>
      <c r="N40" s="37">
        <v>0</v>
      </c>
      <c r="O40" s="37">
        <v>0</v>
      </c>
      <c r="P40" s="37"/>
      <c r="Q40" s="37"/>
      <c r="R40" s="49"/>
      <c r="S40" s="49"/>
      <c r="T40" s="49"/>
      <c r="U40" s="49"/>
      <c r="V40" s="37"/>
      <c r="W40" s="37"/>
      <c r="X40" s="37">
        <v>0</v>
      </c>
    </row>
    <row r="41" spans="1:27" ht="107.25" hidden="1" customHeight="1">
      <c r="A41" s="11">
        <v>12</v>
      </c>
      <c r="B41" s="48" t="s">
        <v>84</v>
      </c>
      <c r="C41" s="125" t="s">
        <v>32</v>
      </c>
      <c r="D41" s="50" t="s">
        <v>85</v>
      </c>
      <c r="E41" s="5" t="s">
        <v>72</v>
      </c>
      <c r="F41" s="5" t="s">
        <v>29</v>
      </c>
      <c r="G41" s="5" t="s">
        <v>29</v>
      </c>
      <c r="H41" s="28">
        <v>0</v>
      </c>
      <c r="I41" s="28">
        <v>0</v>
      </c>
      <c r="J41" s="28">
        <v>0</v>
      </c>
      <c r="K41" s="28">
        <v>0</v>
      </c>
      <c r="L41" s="28">
        <v>0</v>
      </c>
      <c r="M41" s="28">
        <v>0</v>
      </c>
      <c r="N41" s="28">
        <v>0</v>
      </c>
      <c r="O41" s="28">
        <v>0</v>
      </c>
      <c r="P41" s="28"/>
      <c r="Q41" s="28"/>
      <c r="R41" s="47"/>
      <c r="S41" s="47"/>
      <c r="T41" s="47"/>
      <c r="U41" s="47"/>
      <c r="V41" s="28"/>
      <c r="W41" s="28"/>
      <c r="X41" s="51">
        <v>0</v>
      </c>
    </row>
    <row r="42" spans="1:27" ht="36.75" hidden="1" customHeight="1">
      <c r="A42" s="52">
        <v>13</v>
      </c>
      <c r="B42" s="53" t="s">
        <v>86</v>
      </c>
      <c r="C42" s="126" t="s">
        <v>32</v>
      </c>
      <c r="D42" s="54" t="s">
        <v>87</v>
      </c>
      <c r="E42" s="52" t="s">
        <v>88</v>
      </c>
      <c r="F42" s="55">
        <v>248</v>
      </c>
      <c r="G42" s="55">
        <v>248</v>
      </c>
      <c r="H42" s="52">
        <v>248</v>
      </c>
      <c r="I42" s="52">
        <v>248</v>
      </c>
      <c r="J42" s="52">
        <v>0</v>
      </c>
      <c r="K42" s="52">
        <v>0</v>
      </c>
      <c r="L42" s="52">
        <v>0</v>
      </c>
      <c r="M42" s="52">
        <v>0</v>
      </c>
      <c r="N42" s="52">
        <v>0</v>
      </c>
      <c r="O42" s="52">
        <v>0</v>
      </c>
      <c r="P42" s="52"/>
      <c r="Q42" s="52"/>
      <c r="R42" s="56"/>
      <c r="S42" s="56"/>
      <c r="T42" s="56"/>
      <c r="U42" s="56"/>
      <c r="V42" s="55"/>
      <c r="W42" s="55"/>
      <c r="X42" s="52">
        <v>248</v>
      </c>
    </row>
    <row r="43" spans="1:27" ht="36.75" hidden="1" customHeight="1">
      <c r="A43" s="138"/>
      <c r="B43" s="139"/>
      <c r="C43" s="140"/>
      <c r="D43" s="54"/>
      <c r="E43" s="52"/>
      <c r="F43" s="55"/>
      <c r="G43" s="55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6"/>
      <c r="S43" s="56"/>
      <c r="T43" s="56"/>
      <c r="U43" s="56"/>
      <c r="V43" s="55"/>
      <c r="W43" s="55"/>
      <c r="X43" s="52"/>
    </row>
    <row r="44" spans="1:27" ht="36.75" hidden="1" customHeight="1">
      <c r="A44" s="138"/>
      <c r="B44" s="139"/>
      <c r="C44" s="140"/>
      <c r="D44" s="54"/>
      <c r="E44" s="52"/>
      <c r="F44" s="55"/>
      <c r="G44" s="55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6"/>
      <c r="S44" s="56"/>
      <c r="T44" s="56"/>
      <c r="U44" s="56"/>
      <c r="V44" s="55"/>
      <c r="W44" s="55"/>
      <c r="X44" s="52"/>
    </row>
    <row r="45" spans="1:27" ht="36.75" hidden="1" customHeight="1">
      <c r="A45" s="138"/>
      <c r="B45" s="139"/>
      <c r="C45" s="140"/>
      <c r="D45" s="54"/>
      <c r="E45" s="52"/>
      <c r="F45" s="55"/>
      <c r="G45" s="55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6"/>
      <c r="S45" s="56"/>
      <c r="T45" s="56"/>
      <c r="U45" s="56"/>
      <c r="V45" s="55"/>
      <c r="W45" s="55"/>
      <c r="X45" s="52"/>
    </row>
    <row r="46" spans="1:27" ht="36.75" hidden="1" customHeight="1">
      <c r="A46" s="138"/>
      <c r="B46" s="139"/>
      <c r="C46" s="140"/>
      <c r="D46" s="54"/>
      <c r="E46" s="52"/>
      <c r="F46" s="55"/>
      <c r="G46" s="55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6"/>
      <c r="S46" s="56"/>
      <c r="T46" s="56"/>
      <c r="U46" s="56"/>
      <c r="V46" s="55"/>
      <c r="W46" s="55"/>
      <c r="X46" s="52"/>
    </row>
    <row r="47" spans="1:27" ht="36.75" hidden="1" customHeight="1">
      <c r="A47" s="138"/>
      <c r="B47" s="139"/>
      <c r="C47" s="140"/>
      <c r="D47" s="54"/>
      <c r="E47" s="52"/>
      <c r="F47" s="55"/>
      <c r="G47" s="55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6"/>
      <c r="S47" s="56"/>
      <c r="T47" s="56"/>
      <c r="U47" s="56"/>
      <c r="V47" s="55"/>
      <c r="W47" s="55"/>
      <c r="X47" s="52"/>
    </row>
    <row r="48" spans="1:27" ht="36.75" hidden="1" customHeight="1">
      <c r="A48" s="138"/>
      <c r="B48" s="139"/>
      <c r="C48" s="140"/>
      <c r="D48" s="54"/>
      <c r="E48" s="52"/>
      <c r="F48" s="55"/>
      <c r="G48" s="55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6"/>
      <c r="S48" s="56"/>
      <c r="T48" s="56"/>
      <c r="U48" s="56"/>
      <c r="V48" s="55"/>
      <c r="W48" s="55"/>
      <c r="X48" s="52"/>
    </row>
    <row r="49" spans="1:32" ht="36.75" hidden="1" customHeight="1">
      <c r="A49" s="138"/>
      <c r="B49" s="139"/>
      <c r="C49" s="140"/>
      <c r="D49" s="54"/>
      <c r="E49" s="52"/>
      <c r="F49" s="55"/>
      <c r="G49" s="55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6"/>
      <c r="S49" s="56"/>
      <c r="T49" s="56"/>
      <c r="U49" s="56"/>
      <c r="V49" s="55"/>
      <c r="W49" s="55"/>
      <c r="X49" s="52"/>
    </row>
    <row r="50" spans="1:32" ht="36.75" hidden="1" customHeight="1">
      <c r="A50" s="138"/>
      <c r="B50" s="139"/>
      <c r="C50" s="140"/>
      <c r="D50" s="54"/>
      <c r="E50" s="52"/>
      <c r="F50" s="55"/>
      <c r="G50" s="55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6"/>
      <c r="S50" s="56"/>
      <c r="T50" s="56"/>
      <c r="U50" s="56"/>
      <c r="V50" s="55"/>
      <c r="W50" s="55"/>
      <c r="X50" s="52"/>
    </row>
    <row r="51" spans="1:32" ht="36.75" hidden="1" customHeight="1">
      <c r="A51" s="138"/>
      <c r="B51" s="139"/>
      <c r="C51" s="140"/>
      <c r="D51" s="54"/>
      <c r="E51" s="52"/>
      <c r="F51" s="55"/>
      <c r="G51" s="55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6"/>
      <c r="S51" s="56"/>
      <c r="T51" s="56"/>
      <c r="U51" s="56"/>
      <c r="V51" s="55"/>
      <c r="W51" s="55"/>
      <c r="X51" s="52"/>
    </row>
    <row r="52" spans="1:32" ht="36.75" hidden="1" customHeight="1">
      <c r="A52" s="138"/>
      <c r="B52" s="139"/>
      <c r="C52" s="140"/>
      <c r="D52" s="54"/>
      <c r="E52" s="52"/>
      <c r="F52" s="55"/>
      <c r="G52" s="55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6"/>
      <c r="S52" s="56"/>
      <c r="T52" s="56"/>
      <c r="U52" s="56"/>
      <c r="V52" s="55"/>
      <c r="W52" s="55"/>
      <c r="X52" s="52"/>
    </row>
    <row r="53" spans="1:32" ht="36.75" hidden="1" customHeight="1">
      <c r="A53" s="138"/>
      <c r="B53" s="139"/>
      <c r="C53" s="140"/>
      <c r="D53" s="54"/>
      <c r="E53" s="52"/>
      <c r="F53" s="55"/>
      <c r="G53" s="55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6"/>
      <c r="S53" s="56"/>
      <c r="T53" s="56"/>
      <c r="U53" s="56"/>
      <c r="V53" s="55"/>
      <c r="W53" s="55"/>
      <c r="X53" s="52"/>
    </row>
    <row r="54" spans="1:32" ht="36.75" hidden="1" customHeight="1">
      <c r="A54" s="138"/>
      <c r="B54" s="139"/>
      <c r="C54" s="140"/>
      <c r="D54" s="54"/>
      <c r="E54" s="52"/>
      <c r="F54" s="55"/>
      <c r="G54" s="55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6"/>
      <c r="S54" s="56"/>
      <c r="T54" s="56"/>
      <c r="U54" s="56"/>
      <c r="V54" s="55"/>
      <c r="W54" s="55"/>
      <c r="X54" s="52"/>
    </row>
    <row r="55" spans="1:32" ht="36.75" hidden="1" customHeight="1">
      <c r="A55" s="138"/>
      <c r="B55" s="139"/>
      <c r="C55" s="140"/>
      <c r="D55" s="54"/>
      <c r="E55" s="52"/>
      <c r="F55" s="55"/>
      <c r="G55" s="55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6"/>
      <c r="S55" s="56"/>
      <c r="T55" s="56"/>
      <c r="U55" s="56"/>
      <c r="V55" s="55"/>
      <c r="W55" s="55"/>
      <c r="X55" s="52"/>
    </row>
    <row r="56" spans="1:32" ht="36.75" hidden="1" customHeight="1">
      <c r="A56" s="138"/>
      <c r="B56" s="139"/>
      <c r="C56" s="140"/>
      <c r="D56" s="54"/>
      <c r="E56" s="52"/>
      <c r="F56" s="55"/>
      <c r="G56" s="55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6"/>
      <c r="S56" s="56"/>
      <c r="T56" s="56"/>
      <c r="U56" s="56"/>
      <c r="V56" s="55"/>
      <c r="W56" s="55"/>
      <c r="X56" s="52"/>
    </row>
    <row r="57" spans="1:32" ht="54.75" customHeight="1">
      <c r="A57" s="180">
        <v>9</v>
      </c>
      <c r="B57" s="181" t="s">
        <v>73</v>
      </c>
      <c r="C57" s="182" t="s">
        <v>32</v>
      </c>
      <c r="D57" s="9" t="s">
        <v>74</v>
      </c>
      <c r="E57" s="5" t="s">
        <v>75</v>
      </c>
      <c r="F57" s="36" t="s">
        <v>29</v>
      </c>
      <c r="G57" s="5" t="s">
        <v>29</v>
      </c>
      <c r="H57" s="5">
        <v>90.75</v>
      </c>
      <c r="I57" s="5">
        <v>0</v>
      </c>
      <c r="J57" s="5">
        <v>1379.23</v>
      </c>
      <c r="K57" s="5">
        <v>0</v>
      </c>
      <c r="L57" s="5">
        <v>49.494999999999997</v>
      </c>
      <c r="M57" s="5">
        <v>0</v>
      </c>
      <c r="N57" s="5">
        <v>0</v>
      </c>
      <c r="O57" s="5">
        <v>0</v>
      </c>
      <c r="P57" s="5"/>
      <c r="Q57" s="5"/>
      <c r="R57" s="5"/>
      <c r="S57" s="5"/>
      <c r="T57" s="5">
        <v>0</v>
      </c>
      <c r="U57" s="5">
        <v>0</v>
      </c>
      <c r="V57" s="5">
        <v>0</v>
      </c>
      <c r="W57" s="5">
        <v>0</v>
      </c>
      <c r="X57" s="5">
        <f>H57+J57+L57+N57+V57</f>
        <v>1519.4749999999999</v>
      </c>
      <c r="AD57" s="57"/>
      <c r="AE57" s="57"/>
      <c r="AF57" s="57"/>
    </row>
    <row r="58" spans="1:32" ht="31.5">
      <c r="A58" s="175"/>
      <c r="B58" s="177"/>
      <c r="C58" s="179"/>
      <c r="D58" s="9" t="s">
        <v>76</v>
      </c>
      <c r="E58" s="5" t="s">
        <v>49</v>
      </c>
      <c r="F58" s="38" t="s">
        <v>29</v>
      </c>
      <c r="G58" s="25" t="s">
        <v>29</v>
      </c>
      <c r="H58" s="5">
        <f>24957/10000</f>
        <v>2.4956999999999998</v>
      </c>
      <c r="I58" s="25">
        <v>0</v>
      </c>
      <c r="J58" s="25">
        <v>0</v>
      </c>
      <c r="K58" s="25">
        <v>0</v>
      </c>
      <c r="L58" s="141">
        <v>1.1999999999999999E-3</v>
      </c>
      <c r="M58" s="25">
        <v>0</v>
      </c>
      <c r="N58" s="132">
        <v>0.3</v>
      </c>
      <c r="O58" s="25">
        <v>0</v>
      </c>
      <c r="P58" s="25"/>
      <c r="Q58" s="25"/>
      <c r="R58" s="25"/>
      <c r="S58" s="25"/>
      <c r="T58" s="40">
        <f>R58</f>
        <v>0</v>
      </c>
      <c r="U58" s="25">
        <v>0</v>
      </c>
      <c r="V58" s="25">
        <v>0</v>
      </c>
      <c r="W58" s="25">
        <v>0</v>
      </c>
      <c r="X58" s="131">
        <f>H58+J58+L58+N58+V58</f>
        <v>2.7968999999999995</v>
      </c>
      <c r="AD58" s="57"/>
      <c r="AE58" s="57"/>
      <c r="AF58" s="57"/>
    </row>
    <row r="59" spans="1:32">
      <c r="B59" s="58"/>
      <c r="C59" s="59"/>
      <c r="AD59" s="57"/>
      <c r="AE59" s="57"/>
    </row>
    <row r="60" spans="1:32" ht="15" customHeight="1">
      <c r="B60" s="142" t="s">
        <v>117</v>
      </c>
      <c r="C60" s="142"/>
    </row>
    <row r="61" spans="1:32" ht="23.25" customHeight="1">
      <c r="B61" s="142"/>
      <c r="C61" s="142"/>
      <c r="J61" s="200" t="s">
        <v>111</v>
      </c>
      <c r="K61" s="200"/>
      <c r="L61" s="200"/>
    </row>
    <row r="62" spans="1:32">
      <c r="B62" s="61"/>
      <c r="D62" s="62"/>
    </row>
    <row r="63" spans="1:32">
      <c r="B63" s="63"/>
      <c r="D63" s="62"/>
      <c r="E63" s="64"/>
    </row>
    <row r="64" spans="1:32">
      <c r="D64" s="62"/>
      <c r="E64" s="64"/>
    </row>
    <row r="65" spans="4:5">
      <c r="D65" s="62"/>
      <c r="E65" s="64"/>
    </row>
    <row r="67" spans="4:5">
      <c r="D67" s="62"/>
    </row>
    <row r="68" spans="4:5">
      <c r="D68" s="62"/>
      <c r="E68" s="64"/>
    </row>
    <row r="69" spans="4:5">
      <c r="D69" s="62"/>
      <c r="E69" s="64"/>
    </row>
    <row r="70" spans="4:5">
      <c r="D70" s="62"/>
      <c r="E70" s="64"/>
    </row>
  </sheetData>
  <mergeCells count="50">
    <mergeCell ref="B60:C61"/>
    <mergeCell ref="J61:L61"/>
    <mergeCell ref="N8:O8"/>
    <mergeCell ref="P8:Q8"/>
    <mergeCell ref="R8:S8"/>
    <mergeCell ref="T8:U8"/>
    <mergeCell ref="F1:X2"/>
    <mergeCell ref="A3:X3"/>
    <mergeCell ref="A4:X4"/>
    <mergeCell ref="A5:X5"/>
    <mergeCell ref="A6:A9"/>
    <mergeCell ref="B6:B9"/>
    <mergeCell ref="C6:C9"/>
    <mergeCell ref="D6:D9"/>
    <mergeCell ref="E6:E9"/>
    <mergeCell ref="F6:F9"/>
    <mergeCell ref="A26:A28"/>
    <mergeCell ref="B26:B28"/>
    <mergeCell ref="C26:C28"/>
    <mergeCell ref="V8:W8"/>
    <mergeCell ref="A11:X11"/>
    <mergeCell ref="A13:A14"/>
    <mergeCell ref="B13:B14"/>
    <mergeCell ref="A16:A17"/>
    <mergeCell ref="B16:B18"/>
    <mergeCell ref="C16:C18"/>
    <mergeCell ref="G6:G9"/>
    <mergeCell ref="H6:W7"/>
    <mergeCell ref="X6:X9"/>
    <mergeCell ref="H8:I8"/>
    <mergeCell ref="J8:K8"/>
    <mergeCell ref="L8:M8"/>
    <mergeCell ref="A20:A21"/>
    <mergeCell ref="B20:B22"/>
    <mergeCell ref="C20:C22"/>
    <mergeCell ref="B23:B24"/>
    <mergeCell ref="C23:C24"/>
    <mergeCell ref="A29:A32"/>
    <mergeCell ref="B29:B32"/>
    <mergeCell ref="C29:C32"/>
    <mergeCell ref="E29:E32"/>
    <mergeCell ref="A33:A34"/>
    <mergeCell ref="B33:B34"/>
    <mergeCell ref="C33:C34"/>
    <mergeCell ref="A35:A37"/>
    <mergeCell ref="B35:B37"/>
    <mergeCell ref="C35:C37"/>
    <mergeCell ref="A57:A58"/>
    <mergeCell ref="B57:B58"/>
    <mergeCell ref="C57:C58"/>
  </mergeCells>
  <printOptions horizontalCentered="1"/>
  <pageMargins left="0.78740157480314965" right="0.78740157480314965" top="1.3779527559055118" bottom="0.39370078740157483" header="0" footer="0"/>
  <pageSetup paperSize="9" scale="47" fitToHeight="0" orientation="landscape" r:id="rId1"/>
  <headerFooter scaleWithDoc="0" alignWithMargins="0"/>
  <rowBreaks count="1" manualBreakCount="1">
    <brk id="21" max="2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Деньги</vt:lpstr>
      <vt:lpstr>Показатели</vt:lpstr>
      <vt:lpstr>Деньги!Заголовки_для_печати</vt:lpstr>
      <vt:lpstr>Показатели!Заголовки_для_печати</vt:lpstr>
      <vt:lpstr>Деньги!Область_печати</vt:lpstr>
      <vt:lpstr>Показатели!Область_печати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opifea@outlook.com</dc:creator>
  <cp:lastModifiedBy>opifea@outlook.com</cp:lastModifiedBy>
  <cp:lastPrinted>2023-06-27T10:12:43Z</cp:lastPrinted>
  <dcterms:created xsi:type="dcterms:W3CDTF">2023-03-16T07:26:30Z</dcterms:created>
  <dcterms:modified xsi:type="dcterms:W3CDTF">2023-06-27T10:14:31Z</dcterms:modified>
</cp:coreProperties>
</file>