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0620" windowHeight="9390" activeTab="2"/>
  </bookViews>
  <sheets>
    <sheet name="Приложение 1" sheetId="7" r:id="rId1"/>
    <sheet name="Приложение 2" sheetId="5" r:id="rId2"/>
    <sheet name="Приложение 3" sheetId="8" r:id="rId3"/>
  </sheets>
  <definedNames>
    <definedName name="_xlnm._FilterDatabase" localSheetId="1" hidden="1">'Приложение 2'!$A$7:$P$58</definedName>
    <definedName name="_xlnm.Print_Titles" localSheetId="0">'Приложение 1'!$5:$9</definedName>
    <definedName name="_xlnm.Print_Titles" localSheetId="1">'Приложение 2'!$5:$7</definedName>
    <definedName name="_xlnm.Print_Titles" localSheetId="2">'Приложение 3'!$4:$8</definedName>
    <definedName name="_xlnm.Print_Area" localSheetId="1">'Приложение 2'!$A$1:$M$61</definedName>
  </definedNames>
  <calcPr calcId="152511" refMode="R1C1"/>
</workbook>
</file>

<file path=xl/calcChain.xml><?xml version="1.0" encoding="utf-8"?>
<calcChain xmlns="http://schemas.openxmlformats.org/spreadsheetml/2006/main">
  <c r="M21" i="5" l="1"/>
  <c r="M17" i="5" l="1"/>
  <c r="M14" i="5"/>
  <c r="L18" i="5" l="1"/>
  <c r="L21" i="5" l="1"/>
  <c r="L57" i="5" l="1"/>
  <c r="I58" i="5" l="1"/>
  <c r="J58" i="5"/>
  <c r="K58" i="5"/>
  <c r="M58" i="5"/>
  <c r="H58" i="5"/>
  <c r="M25" i="5"/>
  <c r="L25" i="5"/>
  <c r="K25" i="5"/>
  <c r="J25" i="5"/>
  <c r="I25" i="5"/>
  <c r="H25" i="5"/>
  <c r="G25" i="5" s="1"/>
  <c r="M20" i="5"/>
  <c r="M16" i="5" s="1"/>
  <c r="L20" i="5"/>
  <c r="K20" i="5"/>
  <c r="J20" i="5"/>
  <c r="I20" i="5"/>
  <c r="H20" i="5"/>
  <c r="L17" i="5"/>
  <c r="K17" i="5"/>
  <c r="J17" i="5"/>
  <c r="I17" i="5"/>
  <c r="H17" i="5"/>
  <c r="I24" i="5"/>
  <c r="J24" i="5"/>
  <c r="K24" i="5"/>
  <c r="L24" i="5"/>
  <c r="M24" i="5"/>
  <c r="H24" i="5"/>
  <c r="H15" i="5"/>
  <c r="H11" i="5" s="1"/>
  <c r="G27" i="5"/>
  <c r="H23" i="5"/>
  <c r="I23" i="5"/>
  <c r="I14" i="5" s="1"/>
  <c r="I10" i="5" s="1"/>
  <c r="J23" i="5"/>
  <c r="J14" i="5" s="1"/>
  <c r="J10" i="5" s="1"/>
  <c r="K23" i="5"/>
  <c r="K14" i="5" s="1"/>
  <c r="K10" i="5" s="1"/>
  <c r="L23" i="5"/>
  <c r="L14" i="5" s="1"/>
  <c r="L10" i="5" s="1"/>
  <c r="M23" i="5"/>
  <c r="M10" i="5" s="1"/>
  <c r="M55" i="5"/>
  <c r="L55" i="5"/>
  <c r="L58" i="5" s="1"/>
  <c r="K55" i="5"/>
  <c r="J55" i="5"/>
  <c r="I55" i="5"/>
  <c r="H55" i="5"/>
  <c r="G57" i="5"/>
  <c r="G56" i="5"/>
  <c r="G30" i="5"/>
  <c r="G29" i="5"/>
  <c r="G28" i="5"/>
  <c r="G21" i="5"/>
  <c r="G19" i="5"/>
  <c r="G18" i="5"/>
  <c r="K21" i="5"/>
  <c r="G32" i="5"/>
  <c r="G33" i="5"/>
  <c r="G34" i="5"/>
  <c r="G36" i="5"/>
  <c r="G37" i="5"/>
  <c r="G38" i="5"/>
  <c r="G40" i="5"/>
  <c r="G41" i="5"/>
  <c r="G42" i="5"/>
  <c r="G44" i="5"/>
  <c r="G45" i="5"/>
  <c r="G46" i="5"/>
  <c r="G48" i="5"/>
  <c r="G49" i="5"/>
  <c r="G50" i="5"/>
  <c r="G52" i="5"/>
  <c r="G53" i="5"/>
  <c r="G54" i="5"/>
  <c r="G58" i="5" l="1"/>
  <c r="H16" i="5"/>
  <c r="H12" i="5" s="1"/>
  <c r="L16" i="5"/>
  <c r="L12" i="5" s="1"/>
  <c r="G23" i="5"/>
  <c r="H22" i="5"/>
  <c r="H14" i="5"/>
  <c r="G24" i="5"/>
  <c r="G14" i="5"/>
  <c r="G55" i="5"/>
  <c r="H10" i="5"/>
  <c r="G10" i="5" s="1"/>
  <c r="G17" i="5"/>
  <c r="M51" i="5"/>
  <c r="L51" i="5"/>
  <c r="K51" i="5"/>
  <c r="J51" i="5"/>
  <c r="I51" i="5"/>
  <c r="H51" i="5"/>
  <c r="M47" i="5"/>
  <c r="L47" i="5"/>
  <c r="K47" i="5"/>
  <c r="J47" i="5"/>
  <c r="I47" i="5"/>
  <c r="H47" i="5"/>
  <c r="M43" i="5"/>
  <c r="L43" i="5"/>
  <c r="K43" i="5"/>
  <c r="J43" i="5"/>
  <c r="I43" i="5"/>
  <c r="H43" i="5"/>
  <c r="M39" i="5"/>
  <c r="L39" i="5"/>
  <c r="K39" i="5"/>
  <c r="J39" i="5"/>
  <c r="I39" i="5"/>
  <c r="H39" i="5"/>
  <c r="M35" i="5"/>
  <c r="L35" i="5"/>
  <c r="K35" i="5"/>
  <c r="J35" i="5"/>
  <c r="I35" i="5"/>
  <c r="H35" i="5"/>
  <c r="M31" i="5"/>
  <c r="L31" i="5"/>
  <c r="K31" i="5"/>
  <c r="J31" i="5"/>
  <c r="I31" i="5"/>
  <c r="H31" i="5"/>
  <c r="M26" i="5"/>
  <c r="L26" i="5"/>
  <c r="K26" i="5"/>
  <c r="J26" i="5"/>
  <c r="I26" i="5"/>
  <c r="H26" i="5"/>
  <c r="L22" i="5"/>
  <c r="J22" i="5"/>
  <c r="M22" i="5"/>
  <c r="K22" i="5"/>
  <c r="G20" i="5"/>
  <c r="J18" i="5"/>
  <c r="M12" i="5"/>
  <c r="K16" i="5"/>
  <c r="K12" i="5" s="1"/>
  <c r="J16" i="5"/>
  <c r="J12" i="5" s="1"/>
  <c r="I16" i="5"/>
  <c r="I12" i="5" s="1"/>
  <c r="M15" i="5"/>
  <c r="M13" i="5" s="1"/>
  <c r="L15" i="5"/>
  <c r="K15" i="5"/>
  <c r="J15" i="5"/>
  <c r="I15" i="5"/>
  <c r="G35" i="5" l="1"/>
  <c r="G43" i="5"/>
  <c r="G26" i="5"/>
  <c r="G31" i="5"/>
  <c r="G39" i="5"/>
  <c r="G47" i="5"/>
  <c r="G51" i="5"/>
  <c r="I13" i="5"/>
  <c r="I11" i="5"/>
  <c r="K13" i="5"/>
  <c r="K11" i="5"/>
  <c r="K9" i="5" s="1"/>
  <c r="N9" i="5" s="1"/>
  <c r="M11" i="5"/>
  <c r="M9" i="5" s="1"/>
  <c r="J13" i="5"/>
  <c r="J11" i="5"/>
  <c r="L11" i="5"/>
  <c r="I22" i="5"/>
  <c r="G22" i="5" s="1"/>
  <c r="G12" i="5"/>
  <c r="G16" i="5"/>
  <c r="I9" i="5"/>
  <c r="H13" i="5"/>
  <c r="G15" i="5"/>
  <c r="P9" i="5" l="1"/>
  <c r="L9" i="5"/>
  <c r="O9" i="5" s="1"/>
  <c r="L13" i="5"/>
  <c r="G13" i="5" s="1"/>
  <c r="J9" i="5"/>
  <c r="H9" i="5"/>
  <c r="G11" i="5"/>
  <c r="G9" i="5" l="1"/>
</calcChain>
</file>

<file path=xl/comments1.xml><?xml version="1.0" encoding="utf-8"?>
<comments xmlns="http://schemas.openxmlformats.org/spreadsheetml/2006/main">
  <authors>
    <author>Автор</author>
  </authors>
  <commentList>
    <comment ref="K1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1)-9 235 254 на ВЦП ВОРОНИНУ</t>
        </r>
      </text>
    </comment>
    <comment ref="K19" authorId="0" shapeId="0">
      <text>
        <r>
          <rPr>
            <b/>
            <sz val="9"/>
            <color indexed="81"/>
            <rFont val="Tahoma"/>
            <family val="2"/>
            <charset val="204"/>
          </rPr>
          <t>Erogacheva:</t>
        </r>
        <r>
          <rPr>
            <sz val="9"/>
            <color indexed="81"/>
            <rFont val="Tahoma"/>
            <family val="2"/>
            <charset val="204"/>
          </rPr>
          <t>1)-6 625 072,57 (сажаем +6255072,57 на программу ОБР п.2М.1.1.1+6255072,57 и на КП +370000)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+370000 с М.1.1.2</t>
        </r>
      </text>
    </comment>
  </commentList>
</comments>
</file>

<file path=xl/sharedStrings.xml><?xml version="1.0" encoding="utf-8"?>
<sst xmlns="http://schemas.openxmlformats.org/spreadsheetml/2006/main" count="331" uniqueCount="118">
  <si>
    <t>№ п/п</t>
  </si>
  <si>
    <t>Ответственные исполнители, соисполнители, участники</t>
  </si>
  <si>
    <t>2016 год</t>
  </si>
  <si>
    <t>2017 год</t>
  </si>
  <si>
    <t>2018 год</t>
  </si>
  <si>
    <t>51-56-38</t>
  </si>
  <si>
    <t xml:space="preserve"> Муниципальная программа муниципального образования «Город Астрахань»   «Развитие физической культуры и спорта на территории города Астрахани»</t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</si>
  <si>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</si>
  <si>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</si>
  <si>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</si>
  <si>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</si>
  <si>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 xml:space="preserve"> Муниципальная программа «Развитие физической культуры и спорта на территории города Астрахани»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</si>
  <si>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</si>
  <si>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</si>
  <si>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</si>
  <si>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Бюджет  МО "Город Астрахань"</t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</si>
  <si>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</si>
  <si>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</si>
  <si>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и физкультурных мероприятий МО «Город Астрахань»</t>
    </r>
  </si>
  <si>
    <t>2019 год</t>
  </si>
  <si>
    <t>Бюджет АО</t>
  </si>
  <si>
    <t>Итого</t>
  </si>
  <si>
    <t>Федеральный бюджет</t>
  </si>
  <si>
    <r>
      <t>Мероприятие 1.1.2.</t>
    </r>
    <r>
      <rPr>
        <sz val="8"/>
        <rFont val="Times New Roman"/>
        <family val="1"/>
        <charset val="204"/>
      </rPr>
      <t xml:space="preserve"> 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</si>
  <si>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>2020 год</t>
  </si>
  <si>
    <r>
      <rPr>
        <b/>
        <sz val="8"/>
        <rFont val="Times New Roman"/>
        <family val="1"/>
        <charset val="204"/>
      </rPr>
      <t>Мероприятие 1.3.2</t>
    </r>
    <r>
      <rPr>
        <sz val="8"/>
        <rFont val="Times New Roman"/>
        <family val="1"/>
        <charset val="204"/>
      </rPr>
      <t>.Капитальный ремонт  сетей теплоснабжения к зданию по площади Заводской, 95"А" в Трусовском районе г.Астрахани</t>
    </r>
  </si>
  <si>
    <t>2021 год</t>
  </si>
  <si>
    <t xml:space="preserve">Распределение расходов на реализацию муниципальной  программы </t>
  </si>
  <si>
    <t>МО «Город Астрахань» «Развитие физической культуры и спорта на территории города Астрахани»</t>
  </si>
  <si>
    <t>Код</t>
  </si>
  <si>
    <t>ГРБС (ведомство)</t>
  </si>
  <si>
    <t>целевой статьи</t>
  </si>
  <si>
    <t>02Ж0140000</t>
  </si>
  <si>
    <t>02Ж2046031</t>
  </si>
  <si>
    <t>02Ш1946031</t>
  </si>
  <si>
    <t>Борисова Е.В.</t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</si>
  <si>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</si>
  <si>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t>Управление образования администрации МО «Город Астрахань»</t>
  </si>
  <si>
    <t>Управление по капитальному строительству администрации МО «Город Астрахань»</t>
  </si>
  <si>
    <r>
      <rPr>
        <b/>
        <sz val="8"/>
        <color indexed="8"/>
        <rFont val="Times New Roman"/>
        <family val="1"/>
        <charset val="204"/>
      </rPr>
      <t>Мероприятие 1.3.1.</t>
    </r>
    <r>
      <rPr>
        <sz val="8"/>
        <color indexed="8"/>
        <rFont val="Times New Roman"/>
        <family val="1"/>
        <charset val="204"/>
      </rPr>
      <t xml:space="preserve"> Реконструкция тренировочной площадки на муниципальном стадионе «Астрахань», г.Астрахань, ул.Ползунова, д. 1 б</t>
    </r>
  </si>
  <si>
    <t>Приложение 2 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</si>
  <si>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 Астрахань»</t>
    </r>
  </si>
  <si>
    <t>Управление образования администрации МО «Город Астрахань»
Управление по капитальному строительству  администрации МО «Город Астрахань»</t>
  </si>
  <si>
    <t>Бюджет  МО «Город Астрахань»</t>
  </si>
  <si>
    <r>
      <t xml:space="preserve">Мероприятие 1.3.3.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9» (г.Астрахань, пер.Ленинградский, 55)</t>
    </r>
  </si>
  <si>
    <r>
      <t xml:space="preserve">Мероприятие 1.3.4.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36» (г.Астрахань, ул.I-ая Перевозная, 94)</t>
    </r>
  </si>
  <si>
    <r>
      <t xml:space="preserve">Мероприятие 1.3.5.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37» (г.Астрахань, ул.Боевая, 81, корп. 1)</t>
    </r>
  </si>
  <si>
    <r>
      <t xml:space="preserve">Мероприятие 1.3.6.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48» (г.Астрахань, ул.Звездная, 59, корп. 1)</t>
    </r>
  </si>
  <si>
    <r>
      <t xml:space="preserve">Мероприятие 1.3.7.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(ФОК), расположенного в микрорайоне АЦКК Трусовского района г.Астрахани</t>
    </r>
  </si>
  <si>
    <r>
      <t xml:space="preserve">Мероприятие 1.3.8.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ул.Мытищенская, 47)</t>
    </r>
  </si>
  <si>
    <t>02ZP560000</t>
  </si>
  <si>
    <t>Управление по капитальному строительству  администрации МО «Город Астрахань»
Управление образования администрации МО «Город Астрахань»</t>
  </si>
  <si>
    <r>
      <t xml:space="preserve">Мероприятие 1.3.3. </t>
    </r>
    <r>
      <rPr>
        <sz val="9"/>
        <color theme="1"/>
        <rFont val="Times New Roman"/>
        <family val="1"/>
        <charset val="204"/>
      </rPr>
      <t>Спортивная подготовка в соответствии с требованиями федеральных стандартов спортивной подготовки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</si>
  <si>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</si>
  <si>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t>Приложение 1  к муниципальной программе муниципального образования «Город Астрахань»  «Развитие физической культуры и спорта на территории города Астрахани»</t>
  </si>
  <si>
    <t>Перечень программных мероприятий,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</si>
  <si>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</si>
  <si>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</si>
  <si>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Ед.  изм.</t>
  </si>
  <si>
    <t>Отчётный 2014 год</t>
  </si>
  <si>
    <t>Текущий 2015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</si>
  <si>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</si>
  <si>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</si>
  <si>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Всего</t>
  </si>
  <si>
    <t>в том числе на 01.07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</si>
  <si>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</si>
  <si>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«Город Астрахань»</t>
    </r>
  </si>
  <si>
    <t>%</t>
  </si>
  <si>
    <t>-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</si>
  <si>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 МО «Город Астрахань» в возрасте от 3 до 79 лет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</si>
  <si>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</si>
  <si>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</si>
  <si>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</si>
  <si>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>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</si>
  <si>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Уровень спортивной подготовленности обучающихся (доля воспитанников организаций, имеющих спортивные разряды от общего количества воспитанников) </t>
    </r>
  </si>
  <si>
    <r>
      <rPr>
        <b/>
        <sz val="8"/>
        <color indexed="8"/>
        <rFont val="Times New Roman"/>
        <family val="1"/>
        <charset val="204"/>
      </rPr>
      <t>Показатель 2</t>
    </r>
    <r>
      <rPr>
        <sz val="8"/>
        <color indexed="8"/>
        <rFont val="Times New Roman"/>
        <family val="1"/>
        <charset val="204"/>
      </rPr>
      <t>. Доля призовых мест, занятых обучающимися на региональных, федеральных, международных соревнованиях к общему числу спортсменов, направленных от учреждения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</si>
  <si>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граждан, привлеченных к массовым занятиям физической культурой и спортом</t>
    </r>
  </si>
  <si>
    <t>чел.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</si>
  <si>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Численность лиц, систематически занимающихся физической культурой и спортом 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</si>
  <si>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</si>
  <si>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и физкультурных мероприятий</t>
    </r>
  </si>
  <si>
    <t>ед.</t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</si>
  <si>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</si>
  <si>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t>Управление по капитальному строительству  администрации МО «Город Астрахань»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</si>
  <si>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«Город Астрахань» спортивными учреждениями от нормативной потребности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</si>
  <si>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учреждений, оказывающих услуги в области физической культуры и спорта различной организационно-правовой формы и формы собственности, соответствующих современным нормам и требованиями от общей численности спортивных организаций</t>
    </r>
  </si>
  <si>
    <r>
      <t xml:space="preserve">Мероприятие 1.3.2. </t>
    </r>
    <r>
      <rPr>
        <sz val="8"/>
        <color indexed="8"/>
        <rFont val="Times New Roman"/>
        <family val="1"/>
        <charset val="204"/>
      </rPr>
      <t xml:space="preserve"> Капитальный ремонт сетей теплоснабжения к зданию по площади Заводской, 95 "А" в Трусовском районе г. Астрахани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</si>
  <si>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Протяженность сетей теплоснабжения </t>
    </r>
  </si>
  <si>
    <t>м</t>
  </si>
  <si>
    <r>
      <rPr>
        <b/>
        <sz val="8"/>
        <rFont val="Times New Roman"/>
        <family val="1"/>
        <charset val="204"/>
      </rPr>
      <t xml:space="preserve">Мероприятие 1.3.3. </t>
    </r>
    <r>
      <rPr>
        <sz val="8"/>
        <rFont val="Times New Roman"/>
        <family val="1"/>
        <charset val="204"/>
      </rPr>
      <t xml:space="preserve"> Спортивная подготовка в соответствии с требованиями федеральных стандартов спортивной подготовки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</si>
  <si>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</si>
  <si>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t>Приложение 3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</si>
  <si>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>Расчет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</t>
  </si>
  <si>
    <t>Методика рассчета (формулы, описание расчетов) и (или) другие источники получения информации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</si>
  <si>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</si>
  <si>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 Астрахань" в возрасте от 3 до 79 лет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</si>
  <si>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</si>
  <si>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</si>
  <si>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</si>
  <si>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</si>
  <si>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</si>
  <si>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Уровень спортивной подготовленности обучающихся (доля воспитанников организаций, имеющих спортивные разряды от общего количества воспитанников) 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</si>
  <si>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призовых мест, занятых обучающимися на региональных, федеральных, международных соревнованиях к общему числу спортсменов, направленных от учреждения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</si>
  <si>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</si>
  <si>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t>Арифметический метод</t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</si>
  <si>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Реализация Календарного плана спортивных и физкультурных мероприятий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</si>
  <si>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"Город Астрахань" спортивными учреждениями от нормативной потребности</t>
    </r>
  </si>
  <si>
    <t>Форма федерального статистического наблюдения № 1-ФК</t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</si>
  <si>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</si>
  <si>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 от общей численности спортивных организаций</t>
    </r>
  </si>
  <si>
    <r>
      <rPr>
        <b/>
        <sz val="8"/>
        <rFont val="Times New Roman"/>
        <family val="1"/>
        <charset val="204"/>
      </rPr>
      <t xml:space="preserve">Мероприятие 1.3.2. </t>
    </r>
    <r>
      <rPr>
        <sz val="8"/>
        <rFont val="Times New Roman"/>
        <family val="1"/>
        <charset val="204"/>
      </rPr>
      <t>Строительство сетей теплоснабжения к зданию по площади Заводской, 95 "А" в Трусовском районе г.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</si>
  <si>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Протяженность сетей теплоснабжения </t>
    </r>
  </si>
  <si>
    <t>Считается измерительными приборами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</si>
  <si>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</si>
  <si>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t>2020 г в соотв. с росписью на 30.11.2020</t>
  </si>
  <si>
    <t>2021 год в соответствии с Думой №53 от 14.12.2020</t>
  </si>
  <si>
    <t>Рогачева Е.В.</t>
  </si>
  <si>
    <t>51-27-62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</si>
</sst>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9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6"/>
      <name val="Times New Roman"/>
      <family val="1"/>
      <charset val="204"/>
    </font>
    <font>
      <sz val="6"/>
      <name val="Times New Roman"/>
      <family val="1"/>
      <charset val="204"/>
    </font>
    <font>
      <sz val="7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indexed="8"/>
      <name val="Arial Cy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49" fontId="25" fillId="0" borderId="9">
      <alignment horizontal="left" vertical="top" wrapText="1" indent="2"/>
    </xf>
  </cellStyleXfs>
  <cellXfs count="135">
    <xf numFmtId="0" fontId="0" fillId="0" borderId="0" xfId="0"/>
    <xf numFmtId="0" fontId="6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4" fontId="4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3" fillId="0" borderId="0" xfId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0" xfId="1" applyFont="1" applyFill="1" applyAlignment="1">
      <alignment vertical="top"/>
    </xf>
    <xf numFmtId="0" fontId="6" fillId="0" borderId="0" xfId="0" applyFont="1" applyFill="1" applyBorder="1" applyAlignment="1">
      <alignment vertical="top"/>
    </xf>
    <xf numFmtId="0" fontId="0" fillId="0" borderId="0" xfId="0" applyFill="1" applyAlignment="1">
      <alignment wrapText="1"/>
    </xf>
    <xf numFmtId="0" fontId="6" fillId="0" borderId="0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4" fontId="0" fillId="0" borderId="0" xfId="0" applyNumberFormat="1" applyFill="1"/>
    <xf numFmtId="49" fontId="6" fillId="0" borderId="0" xfId="0" applyNumberFormat="1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17" fillId="0" borderId="8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vertical="top" wrapText="1"/>
    </xf>
    <xf numFmtId="49" fontId="6" fillId="0" borderId="0" xfId="0" applyNumberFormat="1" applyFont="1" applyFill="1" applyBorder="1" applyAlignment="1">
      <alignment horizontal="center" vertical="top" wrapText="1"/>
    </xf>
    <xf numFmtId="0" fontId="19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3" fillId="0" borderId="0" xfId="1" applyFont="1" applyBorder="1" applyAlignment="1">
      <alignment horizontal="center" vertical="top" wrapText="1"/>
    </xf>
    <xf numFmtId="0" fontId="20" fillId="0" borderId="0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3" fillId="0" borderId="0" xfId="1" applyFont="1" applyBorder="1" applyAlignment="1">
      <alignment vertical="top" wrapText="1"/>
    </xf>
    <xf numFmtId="0" fontId="6" fillId="0" borderId="0" xfId="0" applyFont="1" applyBorder="1" applyAlignment="1">
      <alignment horizontal="justify" vertical="top" wrapText="1"/>
    </xf>
    <xf numFmtId="0" fontId="6" fillId="0" borderId="0" xfId="0" applyFont="1" applyBorder="1" applyAlignment="1">
      <alignment vertical="top" wrapText="1"/>
    </xf>
    <xf numFmtId="49" fontId="6" fillId="0" borderId="0" xfId="0" applyNumberFormat="1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22" fillId="0" borderId="0" xfId="0" applyFont="1"/>
    <xf numFmtId="0" fontId="22" fillId="0" borderId="0" xfId="0" applyFont="1" applyAlignment="1">
      <alignment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23" fillId="0" borderId="1" xfId="0" applyFont="1" applyBorder="1" applyAlignment="1">
      <alignment horizontal="justify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0" xfId="1" applyFont="1" applyFill="1" applyBorder="1" applyAlignment="1">
      <alignment horizontal="center" vertical="top" wrapText="1"/>
    </xf>
    <xf numFmtId="0" fontId="2" fillId="0" borderId="0" xfId="1" applyFont="1" applyBorder="1" applyAlignment="1">
      <alignment horizontal="center" vertical="top" wrapText="1"/>
    </xf>
    <xf numFmtId="49" fontId="2" fillId="0" borderId="0" xfId="0" applyNumberFormat="1" applyFont="1" applyBorder="1" applyAlignment="1">
      <alignment horizontal="center" vertical="top" wrapText="1"/>
    </xf>
    <xf numFmtId="0" fontId="2" fillId="0" borderId="0" xfId="1" applyFont="1" applyBorder="1" applyAlignment="1">
      <alignment vertical="top" wrapText="1"/>
    </xf>
    <xf numFmtId="0" fontId="24" fillId="0" borderId="0" xfId="0" applyFont="1"/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top" wrapText="1"/>
    </xf>
    <xf numFmtId="49" fontId="19" fillId="0" borderId="1" xfId="0" applyNumberFormat="1" applyFont="1" applyFill="1" applyBorder="1" applyAlignment="1">
      <alignment horizontal="center" vertical="top" wrapText="1"/>
    </xf>
    <xf numFmtId="0" fontId="1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16" fillId="0" borderId="3" xfId="0" applyFont="1" applyFill="1" applyBorder="1" applyAlignment="1">
      <alignment horizontal="center" vertical="top" wrapText="1"/>
    </xf>
    <xf numFmtId="0" fontId="16" fillId="0" borderId="8" xfId="0" applyFont="1" applyFill="1" applyBorder="1" applyAlignment="1">
      <alignment horizontal="center" vertical="top" wrapText="1"/>
    </xf>
    <xf numFmtId="0" fontId="16" fillId="0" borderId="4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12" fillId="0" borderId="3" xfId="0" applyFont="1" applyFill="1" applyBorder="1" applyAlignment="1">
      <alignment horizontal="center" vertical="top" wrapText="1"/>
    </xf>
    <xf numFmtId="0" fontId="12" fillId="0" borderId="8" xfId="0" applyFont="1" applyFill="1" applyBorder="1" applyAlignment="1">
      <alignment horizontal="center" vertical="top" wrapText="1"/>
    </xf>
    <xf numFmtId="0" fontId="12" fillId="0" borderId="4" xfId="0" applyFont="1" applyFill="1" applyBorder="1" applyAlignment="1">
      <alignment horizontal="center" vertical="top" wrapText="1"/>
    </xf>
    <xf numFmtId="0" fontId="13" fillId="0" borderId="3" xfId="0" applyFont="1" applyFill="1" applyBorder="1" applyAlignment="1">
      <alignment horizontal="center" vertical="top" wrapText="1"/>
    </xf>
    <xf numFmtId="0" fontId="13" fillId="0" borderId="8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49" fontId="18" fillId="0" borderId="1" xfId="0" applyNumberFormat="1" applyFont="1" applyBorder="1" applyAlignment="1">
      <alignment horizontal="center" vertical="top" wrapText="1"/>
    </xf>
  </cellXfs>
  <cellStyles count="3">
    <cellStyle name="Excel Built-in Normal" xfId="1"/>
    <cellStyle name="xl36" xfId="2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52551</xdr:colOff>
      <xdr:row>10</xdr:row>
      <xdr:rowOff>91967</xdr:rowOff>
    </xdr:from>
    <xdr:ext cx="2962275" cy="8986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КГуд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ОКзн,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11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Кзн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ОЧд,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12</xdr:row>
      <xdr:rowOff>0</xdr:rowOff>
    </xdr:from>
    <xdr:ext cx="3371850" cy="113643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ККТр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ОКтр,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13</xdr:row>
      <xdr:rowOff>1</xdr:rowOff>
    </xdr:from>
    <xdr:ext cx="3314700" cy="7048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5695950" y="653415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Ср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5695950" y="653415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Ср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14</xdr:row>
      <xdr:rowOff>0</xdr:rowOff>
    </xdr:from>
    <xdr:ext cx="3371850" cy="7143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5695950" y="738187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ПМ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Кпрм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5695950" y="738187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:r>
                <a:rPr lang="ru-RU" sz="700" b="0" i="0">
                  <a:latin typeface="Cambria Math" panose="02040503050406030204" pitchFamily="18" charset="0"/>
                </a:rPr>
                <a:t>ПМ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Кпрм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114300</xdr:colOff>
      <xdr:row>18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5810250" y="1084897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КУУТ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ОКУ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5810250" y="1084897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КУУТ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ОКУ,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9</xdr:row>
      <xdr:rowOff>0</xdr:rowOff>
    </xdr:from>
    <xdr:ext cx="3295651" cy="69171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5695950" y="2219325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5695950" y="2219325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Чз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20</xdr:row>
      <xdr:rowOff>0</xdr:rowOff>
    </xdr:from>
    <xdr:ext cx="3322544" cy="8124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5695950" y="12734925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б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Чсб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5695950" y="12734925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:r>
                <a:rPr lang="ru-RU" sz="700" b="0" i="0">
                  <a:latin typeface="Cambria Math" panose="02040503050406030204" pitchFamily="18" charset="0"/>
                </a:rPr>
                <a:t>б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Чс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Чсб,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7"/>
  <sheetViews>
    <sheetView view="pageBreakPreview" zoomScale="90" zoomScaleNormal="90" zoomScaleSheetLayoutView="90" workbookViewId="0">
      <pane xSplit="9" ySplit="8" topLeftCell="J9" activePane="bottomRight" state="frozen"/>
      <selection pane="topRight" activeCell="J1" sqref="J1"/>
      <selection pane="bottomLeft" activeCell="A9" sqref="A9"/>
      <selection pane="bottomRight" activeCell="D21" sqref="D21"/>
    </sheetView>
  </sheetViews>
  <sheetFormatPr defaultRowHeight="15" x14ac:dyDescent="0.25"/>
  <cols>
    <col min="1" max="1" width="3.140625" customWidth="1"/>
    <col min="2" max="2" width="25.140625" style="56" customWidth="1"/>
    <col min="3" max="3" width="13.85546875" style="56" customWidth="1"/>
    <col min="4" max="4" width="21.42578125" style="56" customWidth="1"/>
    <col min="5" max="5" width="3.7109375" customWidth="1"/>
    <col min="6" max="6" width="5.85546875" customWidth="1"/>
    <col min="7" max="7" width="5.85546875" style="3" customWidth="1"/>
    <col min="8" max="8" width="6.7109375" style="3" customWidth="1"/>
    <col min="9" max="9" width="6.42578125" style="3" customWidth="1"/>
    <col min="10" max="10" width="6.5703125" style="3" customWidth="1"/>
    <col min="11" max="11" width="6" style="3" customWidth="1"/>
    <col min="12" max="12" width="6.5703125" style="3" customWidth="1"/>
    <col min="13" max="13" width="7.140625" style="3" customWidth="1"/>
    <col min="14" max="14" width="6.85546875" style="3" customWidth="1"/>
    <col min="15" max="15" width="6.42578125" style="3" customWidth="1"/>
    <col min="16" max="16" width="6.7109375" style="3" customWidth="1"/>
    <col min="17" max="17" width="6.42578125" style="3" customWidth="1"/>
    <col min="18" max="18" width="6.28515625" style="3" customWidth="1"/>
    <col min="19" max="19" width="6" style="3" customWidth="1"/>
    <col min="20" max="20" width="8.85546875" style="3" customWidth="1"/>
  </cols>
  <sheetData>
    <row r="1" spans="1:20" ht="39.75" customHeight="1" x14ac:dyDescent="0.25">
      <c r="A1" s="37"/>
      <c r="B1" s="17"/>
      <c r="C1" s="38"/>
      <c r="D1" s="39"/>
      <c r="E1" s="37"/>
      <c r="F1" s="37"/>
      <c r="G1" s="37"/>
      <c r="H1" s="37"/>
      <c r="I1" s="80" t="s">
        <v>54</v>
      </c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</row>
    <row r="2" spans="1:20" ht="27.75" customHeight="1" x14ac:dyDescent="0.25">
      <c r="A2" s="37"/>
      <c r="B2" s="17"/>
      <c r="C2" s="38"/>
      <c r="D2" s="39"/>
      <c r="E2" s="37"/>
      <c r="F2" s="37"/>
      <c r="G2" s="37"/>
      <c r="H2" s="37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</row>
    <row r="3" spans="1:20" x14ac:dyDescent="0.25">
      <c r="A3" s="81" t="s">
        <v>55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</row>
    <row r="4" spans="1:20" ht="15.75" customHeight="1" x14ac:dyDescent="0.25">
      <c r="A4" s="82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</row>
    <row r="5" spans="1:20" ht="15" customHeight="1" x14ac:dyDescent="0.25">
      <c r="A5" s="83">
        <v>1</v>
      </c>
      <c r="B5" s="84" t="s">
        <v>56</v>
      </c>
      <c r="C5" s="84" t="s">
        <v>1</v>
      </c>
      <c r="D5" s="85" t="s">
        <v>57</v>
      </c>
      <c r="E5" s="86" t="s">
        <v>58</v>
      </c>
      <c r="F5" s="86" t="s">
        <v>59</v>
      </c>
      <c r="G5" s="86" t="s">
        <v>60</v>
      </c>
      <c r="H5" s="86" t="s">
        <v>61</v>
      </c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 t="s">
        <v>62</v>
      </c>
    </row>
    <row r="6" spans="1:20" ht="15" customHeight="1" x14ac:dyDescent="0.25">
      <c r="A6" s="83"/>
      <c r="B6" s="84"/>
      <c r="C6" s="84"/>
      <c r="D6" s="85"/>
      <c r="E6" s="86"/>
      <c r="F6" s="86"/>
      <c r="G6" s="86"/>
      <c r="H6" s="86" t="s">
        <v>2</v>
      </c>
      <c r="I6" s="86"/>
      <c r="J6" s="86" t="s">
        <v>3</v>
      </c>
      <c r="K6" s="86"/>
      <c r="L6" s="86" t="s">
        <v>4</v>
      </c>
      <c r="M6" s="86"/>
      <c r="N6" s="86" t="s">
        <v>19</v>
      </c>
      <c r="O6" s="86"/>
      <c r="P6" s="86" t="s">
        <v>24</v>
      </c>
      <c r="Q6" s="86"/>
      <c r="R6" s="86" t="s">
        <v>26</v>
      </c>
      <c r="S6" s="86"/>
      <c r="T6" s="86"/>
    </row>
    <row r="7" spans="1:20" x14ac:dyDescent="0.25">
      <c r="A7" s="83"/>
      <c r="B7" s="84"/>
      <c r="C7" s="84"/>
      <c r="D7" s="85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</row>
    <row r="8" spans="1:20" ht="42.75" customHeight="1" x14ac:dyDescent="0.25">
      <c r="A8" s="83"/>
      <c r="B8" s="84"/>
      <c r="C8" s="84"/>
      <c r="D8" s="85"/>
      <c r="E8" s="86"/>
      <c r="F8" s="86"/>
      <c r="G8" s="86"/>
      <c r="H8" s="40" t="s">
        <v>63</v>
      </c>
      <c r="I8" s="40" t="s">
        <v>64</v>
      </c>
      <c r="J8" s="40" t="s">
        <v>63</v>
      </c>
      <c r="K8" s="40" t="s">
        <v>64</v>
      </c>
      <c r="L8" s="40" t="s">
        <v>63</v>
      </c>
      <c r="M8" s="40" t="s">
        <v>64</v>
      </c>
      <c r="N8" s="40" t="s">
        <v>63</v>
      </c>
      <c r="O8" s="40" t="s">
        <v>64</v>
      </c>
      <c r="P8" s="40" t="s">
        <v>63</v>
      </c>
      <c r="Q8" s="40" t="s">
        <v>64</v>
      </c>
      <c r="R8" s="40" t="s">
        <v>63</v>
      </c>
      <c r="S8" s="40" t="s">
        <v>64</v>
      </c>
      <c r="T8" s="86"/>
    </row>
    <row r="9" spans="1:20" x14ac:dyDescent="0.25">
      <c r="A9" s="8">
        <v>1</v>
      </c>
      <c r="B9" s="22">
        <v>2</v>
      </c>
      <c r="C9" s="22">
        <v>3</v>
      </c>
      <c r="D9" s="41">
        <v>4</v>
      </c>
      <c r="E9" s="8">
        <v>5</v>
      </c>
      <c r="F9" s="8">
        <v>6</v>
      </c>
      <c r="G9" s="8">
        <v>7</v>
      </c>
      <c r="H9" s="8">
        <v>8</v>
      </c>
      <c r="I9" s="8">
        <v>9</v>
      </c>
      <c r="J9" s="8">
        <v>10</v>
      </c>
      <c r="K9" s="8">
        <v>11</v>
      </c>
      <c r="L9" s="8">
        <v>12</v>
      </c>
      <c r="M9" s="8">
        <v>13</v>
      </c>
      <c r="N9" s="8">
        <v>14</v>
      </c>
      <c r="O9" s="8">
        <v>15</v>
      </c>
      <c r="P9" s="8">
        <v>16</v>
      </c>
      <c r="Q9" s="8">
        <v>17</v>
      </c>
      <c r="R9" s="8">
        <v>18</v>
      </c>
      <c r="S9" s="8">
        <v>19</v>
      </c>
      <c r="T9" s="8">
        <v>20</v>
      </c>
    </row>
    <row r="10" spans="1:20" x14ac:dyDescent="0.25">
      <c r="A10" s="88" t="s">
        <v>6</v>
      </c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90"/>
    </row>
    <row r="11" spans="1:20" ht="74.25" customHeight="1" x14ac:dyDescent="0.25">
      <c r="A11" s="8">
        <v>2</v>
      </c>
      <c r="B11" s="91" t="s">
        <v>65</v>
      </c>
      <c r="C11" s="87" t="s">
        <v>37</v>
      </c>
      <c r="D11" s="42" t="s">
        <v>66</v>
      </c>
      <c r="E11" s="8" t="s">
        <v>67</v>
      </c>
      <c r="F11" s="8">
        <v>34</v>
      </c>
      <c r="G11" s="8">
        <v>34</v>
      </c>
      <c r="H11" s="8">
        <v>35.003999999999998</v>
      </c>
      <c r="I11" s="8">
        <v>35.003999999999998</v>
      </c>
      <c r="J11" s="8">
        <v>35.200000000000003</v>
      </c>
      <c r="K11" s="8">
        <v>35.200000000000003</v>
      </c>
      <c r="L11" s="8" t="s">
        <v>68</v>
      </c>
      <c r="M11" s="8" t="s">
        <v>68</v>
      </c>
      <c r="N11" s="8" t="s">
        <v>68</v>
      </c>
      <c r="O11" s="8" t="s">
        <v>68</v>
      </c>
      <c r="P11" s="8" t="s">
        <v>68</v>
      </c>
      <c r="Q11" s="8" t="s">
        <v>68</v>
      </c>
      <c r="R11" s="8" t="s">
        <v>68</v>
      </c>
      <c r="S11" s="8" t="s">
        <v>68</v>
      </c>
      <c r="T11" s="8">
        <v>35.200000000000003</v>
      </c>
    </row>
    <row r="12" spans="1:20" ht="78" customHeight="1" x14ac:dyDescent="0.25">
      <c r="A12" s="8">
        <v>3</v>
      </c>
      <c r="B12" s="91"/>
      <c r="C12" s="87"/>
      <c r="D12" s="42" t="s">
        <v>69</v>
      </c>
      <c r="E12" s="8" t="s">
        <v>67</v>
      </c>
      <c r="F12" s="8" t="s">
        <v>68</v>
      </c>
      <c r="G12" s="8" t="s">
        <v>68</v>
      </c>
      <c r="H12" s="8" t="s">
        <v>68</v>
      </c>
      <c r="I12" s="8" t="s">
        <v>68</v>
      </c>
      <c r="J12" s="8">
        <v>52.24</v>
      </c>
      <c r="K12" s="8">
        <v>52.24</v>
      </c>
      <c r="L12" s="8">
        <v>52.49</v>
      </c>
      <c r="M12" s="8">
        <v>52.49</v>
      </c>
      <c r="N12" s="8">
        <v>52.5</v>
      </c>
      <c r="O12" s="8">
        <v>52.5</v>
      </c>
      <c r="P12" s="8">
        <v>52.5</v>
      </c>
      <c r="Q12" s="8">
        <v>52.5</v>
      </c>
      <c r="R12" s="8">
        <v>52.5</v>
      </c>
      <c r="S12" s="8">
        <v>52.5</v>
      </c>
      <c r="T12" s="8">
        <v>52.5</v>
      </c>
    </row>
    <row r="13" spans="1:20" ht="95.25" customHeight="1" x14ac:dyDescent="0.25">
      <c r="A13" s="8">
        <v>4</v>
      </c>
      <c r="B13" s="13" t="s">
        <v>70</v>
      </c>
      <c r="C13" s="87" t="s">
        <v>37</v>
      </c>
      <c r="D13" s="36" t="s">
        <v>53</v>
      </c>
      <c r="E13" s="8" t="s">
        <v>67</v>
      </c>
      <c r="F13" s="8">
        <v>79</v>
      </c>
      <c r="G13" s="8">
        <v>78</v>
      </c>
      <c r="H13" s="8">
        <v>79</v>
      </c>
      <c r="I13" s="8">
        <v>79</v>
      </c>
      <c r="J13" s="8">
        <v>80</v>
      </c>
      <c r="K13" s="8">
        <v>80</v>
      </c>
      <c r="L13" s="8">
        <v>81</v>
      </c>
      <c r="M13" s="8">
        <v>81</v>
      </c>
      <c r="N13" s="8">
        <v>82</v>
      </c>
      <c r="O13" s="8">
        <v>82</v>
      </c>
      <c r="P13" s="8">
        <v>85</v>
      </c>
      <c r="Q13" s="8">
        <v>85</v>
      </c>
      <c r="R13" s="8">
        <v>85</v>
      </c>
      <c r="S13" s="8">
        <v>85</v>
      </c>
      <c r="T13" s="8">
        <v>85</v>
      </c>
    </row>
    <row r="14" spans="1:20" ht="135" customHeight="1" x14ac:dyDescent="0.25">
      <c r="A14" s="8">
        <v>5</v>
      </c>
      <c r="B14" s="91" t="s">
        <v>13</v>
      </c>
      <c r="C14" s="87"/>
      <c r="D14" s="36" t="s">
        <v>71</v>
      </c>
      <c r="E14" s="8" t="s">
        <v>67</v>
      </c>
      <c r="F14" s="8">
        <v>39</v>
      </c>
      <c r="G14" s="8">
        <v>39</v>
      </c>
      <c r="H14" s="8">
        <v>43.3</v>
      </c>
      <c r="I14" s="8">
        <v>43.3</v>
      </c>
      <c r="J14" s="8">
        <v>46</v>
      </c>
      <c r="K14" s="8">
        <v>46</v>
      </c>
      <c r="L14" s="8">
        <v>49.3</v>
      </c>
      <c r="M14" s="8">
        <v>49.3</v>
      </c>
      <c r="N14" s="8">
        <v>51.9</v>
      </c>
      <c r="O14" s="8">
        <v>51.9</v>
      </c>
      <c r="P14" s="8">
        <v>62.3</v>
      </c>
      <c r="Q14" s="8">
        <v>62.3</v>
      </c>
      <c r="R14" s="8">
        <v>62.3</v>
      </c>
      <c r="S14" s="8">
        <v>62.3</v>
      </c>
      <c r="T14" s="8">
        <v>62.3</v>
      </c>
    </row>
    <row r="15" spans="1:20" ht="146.25" x14ac:dyDescent="0.25">
      <c r="A15" s="8">
        <v>6</v>
      </c>
      <c r="B15" s="91"/>
      <c r="C15" s="22" t="s">
        <v>37</v>
      </c>
      <c r="D15" s="36" t="s">
        <v>72</v>
      </c>
      <c r="E15" s="8" t="s">
        <v>67</v>
      </c>
      <c r="F15" s="8">
        <v>48</v>
      </c>
      <c r="G15" s="8">
        <v>48</v>
      </c>
      <c r="H15" s="8">
        <v>51</v>
      </c>
      <c r="I15" s="8">
        <v>51</v>
      </c>
      <c r="J15" s="8">
        <v>53</v>
      </c>
      <c r="K15" s="8">
        <v>53</v>
      </c>
      <c r="L15" s="8">
        <v>57</v>
      </c>
      <c r="M15" s="8">
        <v>57</v>
      </c>
      <c r="N15" s="8">
        <v>61</v>
      </c>
      <c r="O15" s="8">
        <v>61</v>
      </c>
      <c r="P15" s="8">
        <v>63</v>
      </c>
      <c r="Q15" s="8">
        <v>63</v>
      </c>
      <c r="R15" s="8">
        <v>63</v>
      </c>
      <c r="S15" s="8">
        <v>63</v>
      </c>
      <c r="T15" s="8">
        <v>63</v>
      </c>
    </row>
    <row r="16" spans="1:20" ht="85.5" customHeight="1" x14ac:dyDescent="0.25">
      <c r="A16" s="8">
        <v>7</v>
      </c>
      <c r="B16" s="87" t="s">
        <v>73</v>
      </c>
      <c r="C16" s="87" t="s">
        <v>37</v>
      </c>
      <c r="D16" s="36" t="s">
        <v>74</v>
      </c>
      <c r="E16" s="8" t="s">
        <v>67</v>
      </c>
      <c r="F16" s="8">
        <v>18</v>
      </c>
      <c r="G16" s="8">
        <v>20</v>
      </c>
      <c r="H16" s="8">
        <v>23</v>
      </c>
      <c r="I16" s="8">
        <v>21</v>
      </c>
      <c r="J16" s="8">
        <v>24</v>
      </c>
      <c r="K16" s="8">
        <v>23</v>
      </c>
      <c r="L16" s="8">
        <v>25</v>
      </c>
      <c r="M16" s="8">
        <v>24</v>
      </c>
      <c r="N16" s="8">
        <v>27</v>
      </c>
      <c r="O16" s="8">
        <v>22</v>
      </c>
      <c r="P16" s="8">
        <v>28</v>
      </c>
      <c r="Q16" s="8">
        <v>27</v>
      </c>
      <c r="R16" s="8">
        <v>28</v>
      </c>
      <c r="S16" s="8">
        <v>27</v>
      </c>
      <c r="T16" s="8">
        <v>28</v>
      </c>
    </row>
    <row r="17" spans="1:20" ht="97.5" customHeight="1" x14ac:dyDescent="0.25">
      <c r="A17" s="8">
        <v>8</v>
      </c>
      <c r="B17" s="87"/>
      <c r="C17" s="87"/>
      <c r="D17" s="36" t="s">
        <v>75</v>
      </c>
      <c r="E17" s="8" t="s">
        <v>67</v>
      </c>
      <c r="F17" s="8">
        <v>14</v>
      </c>
      <c r="G17" s="8">
        <v>15</v>
      </c>
      <c r="H17" s="8">
        <v>18</v>
      </c>
      <c r="I17" s="8">
        <v>15</v>
      </c>
      <c r="J17" s="8">
        <v>19</v>
      </c>
      <c r="K17" s="8">
        <v>16</v>
      </c>
      <c r="L17" s="8">
        <v>20</v>
      </c>
      <c r="M17" s="8">
        <v>17</v>
      </c>
      <c r="N17" s="8">
        <v>21</v>
      </c>
      <c r="O17" s="8">
        <v>19</v>
      </c>
      <c r="P17" s="8">
        <v>23</v>
      </c>
      <c r="Q17" s="8">
        <v>20</v>
      </c>
      <c r="R17" s="8">
        <v>23</v>
      </c>
      <c r="S17" s="8">
        <v>20</v>
      </c>
      <c r="T17" s="8">
        <v>23</v>
      </c>
    </row>
    <row r="18" spans="1:20" ht="60" customHeight="1" x14ac:dyDescent="0.25">
      <c r="A18" s="8">
        <v>9</v>
      </c>
      <c r="B18" s="87" t="s">
        <v>17</v>
      </c>
      <c r="C18" s="87" t="s">
        <v>37</v>
      </c>
      <c r="D18" s="42" t="s">
        <v>76</v>
      </c>
      <c r="E18" s="8" t="s">
        <v>77</v>
      </c>
      <c r="F18" s="8">
        <v>184780</v>
      </c>
      <c r="G18" s="8">
        <v>185001</v>
      </c>
      <c r="H18" s="8">
        <v>186490</v>
      </c>
      <c r="I18" s="8">
        <v>186490</v>
      </c>
      <c r="J18" s="8">
        <v>188304</v>
      </c>
      <c r="K18" s="8">
        <v>188304</v>
      </c>
      <c r="L18" s="8" t="s">
        <v>68</v>
      </c>
      <c r="M18" s="8" t="s">
        <v>68</v>
      </c>
      <c r="N18" s="43" t="s">
        <v>68</v>
      </c>
      <c r="O18" s="43" t="s">
        <v>68</v>
      </c>
      <c r="P18" s="43" t="s">
        <v>68</v>
      </c>
      <c r="Q18" s="43" t="s">
        <v>68</v>
      </c>
      <c r="R18" s="43" t="s">
        <v>68</v>
      </c>
      <c r="S18" s="43" t="s">
        <v>68</v>
      </c>
      <c r="T18" s="8">
        <v>188304</v>
      </c>
    </row>
    <row r="19" spans="1:20" ht="55.5" customHeight="1" x14ac:dyDescent="0.25">
      <c r="A19" s="8">
        <v>10</v>
      </c>
      <c r="B19" s="87"/>
      <c r="C19" s="87"/>
      <c r="D19" s="42" t="s">
        <v>78</v>
      </c>
      <c r="E19" s="8" t="s">
        <v>77</v>
      </c>
      <c r="F19" s="8" t="s">
        <v>68</v>
      </c>
      <c r="G19" s="8" t="s">
        <v>68</v>
      </c>
      <c r="H19" s="8" t="s">
        <v>68</v>
      </c>
      <c r="I19" s="8" t="s">
        <v>68</v>
      </c>
      <c r="J19" s="8">
        <v>256458</v>
      </c>
      <c r="K19" s="8">
        <v>256458</v>
      </c>
      <c r="L19" s="8">
        <v>258050</v>
      </c>
      <c r="M19" s="8">
        <v>258050</v>
      </c>
      <c r="N19" s="43">
        <v>260132</v>
      </c>
      <c r="O19" s="43">
        <v>260132</v>
      </c>
      <c r="P19" s="43">
        <v>261579</v>
      </c>
      <c r="Q19" s="43">
        <v>261579</v>
      </c>
      <c r="R19" s="43">
        <v>261579</v>
      </c>
      <c r="S19" s="43">
        <v>261579</v>
      </c>
      <c r="T19" s="8">
        <v>261579</v>
      </c>
    </row>
    <row r="20" spans="1:20" ht="62.25" customHeight="1" x14ac:dyDescent="0.25">
      <c r="A20" s="8">
        <v>11</v>
      </c>
      <c r="B20" s="13" t="s">
        <v>79</v>
      </c>
      <c r="C20" s="22" t="s">
        <v>37</v>
      </c>
      <c r="D20" s="42" t="s">
        <v>80</v>
      </c>
      <c r="E20" s="8" t="s">
        <v>81</v>
      </c>
      <c r="F20" s="8">
        <v>722</v>
      </c>
      <c r="G20" s="8">
        <v>578</v>
      </c>
      <c r="H20" s="8">
        <v>776</v>
      </c>
      <c r="I20" s="8">
        <v>360</v>
      </c>
      <c r="J20" s="8">
        <v>789</v>
      </c>
      <c r="K20" s="8">
        <v>380</v>
      </c>
      <c r="L20" s="8">
        <v>811</v>
      </c>
      <c r="M20" s="8">
        <v>390</v>
      </c>
      <c r="N20" s="8">
        <v>857</v>
      </c>
      <c r="O20" s="8">
        <v>402</v>
      </c>
      <c r="P20" s="8">
        <v>28</v>
      </c>
      <c r="Q20" s="8">
        <v>28</v>
      </c>
      <c r="R20" s="8">
        <v>855</v>
      </c>
      <c r="S20" s="8">
        <v>455</v>
      </c>
      <c r="T20" s="8">
        <v>4116</v>
      </c>
    </row>
    <row r="21" spans="1:20" ht="72" customHeight="1" x14ac:dyDescent="0.25">
      <c r="A21" s="8">
        <v>12</v>
      </c>
      <c r="B21" s="13" t="s">
        <v>82</v>
      </c>
      <c r="C21" s="22" t="s">
        <v>83</v>
      </c>
      <c r="D21" s="42" t="s">
        <v>84</v>
      </c>
      <c r="E21" s="8" t="s">
        <v>67</v>
      </c>
      <c r="F21" s="8">
        <v>27.9</v>
      </c>
      <c r="G21" s="8">
        <v>28.5</v>
      </c>
      <c r="H21" s="8">
        <v>28.9</v>
      </c>
      <c r="I21" s="8">
        <v>28.9</v>
      </c>
      <c r="J21" s="8">
        <v>29.2</v>
      </c>
      <c r="K21" s="8">
        <v>29.2</v>
      </c>
      <c r="L21" s="8">
        <v>31.1</v>
      </c>
      <c r="M21" s="8">
        <v>31.1</v>
      </c>
      <c r="N21" s="8">
        <v>32.299999999999997</v>
      </c>
      <c r="O21" s="8">
        <v>32.299999999999997</v>
      </c>
      <c r="P21" s="8">
        <v>32.299999999999997</v>
      </c>
      <c r="Q21" s="8">
        <v>32.299999999999997</v>
      </c>
      <c r="R21" s="8">
        <v>32.299999999999997</v>
      </c>
      <c r="S21" s="8">
        <v>32.299999999999997</v>
      </c>
      <c r="T21" s="8">
        <v>32.299999999999997</v>
      </c>
    </row>
    <row r="22" spans="1:20" ht="143.25" customHeight="1" x14ac:dyDescent="0.25">
      <c r="A22" s="8">
        <v>13</v>
      </c>
      <c r="B22" s="13" t="s">
        <v>39</v>
      </c>
      <c r="C22" s="22" t="s">
        <v>83</v>
      </c>
      <c r="D22" s="42" t="s">
        <v>85</v>
      </c>
      <c r="E22" s="8" t="s">
        <v>67</v>
      </c>
      <c r="F22" s="8">
        <v>9</v>
      </c>
      <c r="G22" s="8">
        <v>9</v>
      </c>
      <c r="H22" s="8">
        <v>11</v>
      </c>
      <c r="I22" s="8">
        <v>11</v>
      </c>
      <c r="J22" s="8">
        <v>11</v>
      </c>
      <c r="K22" s="8">
        <v>11</v>
      </c>
      <c r="L22" s="8">
        <v>11</v>
      </c>
      <c r="M22" s="8">
        <v>11</v>
      </c>
      <c r="N22" s="8">
        <v>11</v>
      </c>
      <c r="O22" s="8">
        <v>11</v>
      </c>
      <c r="P22" s="8">
        <v>11</v>
      </c>
      <c r="Q22" s="8">
        <v>11</v>
      </c>
      <c r="R22" s="8">
        <v>11</v>
      </c>
      <c r="S22" s="8">
        <v>11</v>
      </c>
      <c r="T22" s="8">
        <v>11</v>
      </c>
    </row>
    <row r="23" spans="1:20" ht="73.5" customHeight="1" x14ac:dyDescent="0.25">
      <c r="A23" s="8">
        <v>14</v>
      </c>
      <c r="B23" s="44" t="s">
        <v>86</v>
      </c>
      <c r="C23" s="22" t="s">
        <v>38</v>
      </c>
      <c r="D23" s="45" t="s">
        <v>87</v>
      </c>
      <c r="E23" s="46" t="s">
        <v>88</v>
      </c>
      <c r="F23" s="46"/>
      <c r="G23" s="46"/>
      <c r="H23" s="46"/>
      <c r="I23" s="5"/>
      <c r="J23" s="43">
        <v>55</v>
      </c>
      <c r="K23" s="5"/>
      <c r="L23" s="5"/>
      <c r="M23" s="5"/>
      <c r="N23" s="5"/>
      <c r="O23" s="8"/>
      <c r="P23" s="8"/>
      <c r="Q23" s="8"/>
      <c r="R23" s="8"/>
      <c r="S23" s="8"/>
      <c r="T23" s="8">
        <v>55</v>
      </c>
    </row>
    <row r="24" spans="1:20" ht="94.5" customHeight="1" x14ac:dyDescent="0.25">
      <c r="A24" s="47">
        <v>15</v>
      </c>
      <c r="B24" s="22" t="s">
        <v>89</v>
      </c>
      <c r="C24" s="22" t="s">
        <v>37</v>
      </c>
      <c r="D24" s="42" t="s">
        <v>90</v>
      </c>
      <c r="E24" s="8" t="s">
        <v>67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>
        <v>5</v>
      </c>
      <c r="Q24" s="8">
        <v>3</v>
      </c>
      <c r="R24" s="8"/>
      <c r="S24" s="8"/>
      <c r="T24" s="8">
        <v>5</v>
      </c>
    </row>
    <row r="25" spans="1:20" ht="18.75" x14ac:dyDescent="0.25">
      <c r="A25" s="48"/>
      <c r="B25" s="12" t="s">
        <v>35</v>
      </c>
      <c r="C25" s="49"/>
      <c r="D25" s="50"/>
      <c r="E25" s="51"/>
      <c r="F25" s="48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</row>
    <row r="26" spans="1:20" ht="18.75" x14ac:dyDescent="0.25">
      <c r="A26" s="48"/>
      <c r="B26" s="12" t="s">
        <v>5</v>
      </c>
      <c r="C26" s="52"/>
      <c r="D26" s="50"/>
      <c r="E26" s="51"/>
      <c r="F26" s="48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</row>
    <row r="27" spans="1:20" ht="18.75" x14ac:dyDescent="0.25">
      <c r="A27" s="48"/>
      <c r="B27" s="17"/>
      <c r="C27" s="53"/>
      <c r="D27" s="50"/>
      <c r="E27" s="51"/>
      <c r="F27" s="48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</row>
    <row r="28" spans="1:20" x14ac:dyDescent="0.25">
      <c r="A28" s="48"/>
      <c r="B28" s="17"/>
      <c r="C28" s="54"/>
      <c r="D28" s="55"/>
      <c r="E28" s="48"/>
      <c r="F28" s="48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</row>
    <row r="29" spans="1:20" x14ac:dyDescent="0.25">
      <c r="A29" s="48"/>
      <c r="B29" s="17"/>
      <c r="C29" s="54"/>
      <c r="D29" s="55"/>
      <c r="E29" s="48"/>
      <c r="F29" s="48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</row>
    <row r="30" spans="1:20" x14ac:dyDescent="0.25">
      <c r="A30" s="48"/>
      <c r="B30" s="17"/>
      <c r="C30" s="54"/>
      <c r="D30" s="55"/>
      <c r="E30" s="48"/>
      <c r="F30" s="48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</row>
    <row r="31" spans="1:20" x14ac:dyDescent="0.25">
      <c r="A31" s="48"/>
      <c r="B31" s="17"/>
      <c r="C31" s="54"/>
      <c r="D31" s="55"/>
      <c r="E31" s="48"/>
      <c r="F31" s="48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</row>
    <row r="32" spans="1:20" x14ac:dyDescent="0.25">
      <c r="A32" s="48"/>
      <c r="B32" s="17"/>
      <c r="C32" s="54"/>
      <c r="D32" s="55"/>
      <c r="E32" s="48"/>
      <c r="F32" s="48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</row>
    <row r="33" spans="1:20" x14ac:dyDescent="0.25">
      <c r="A33" s="48"/>
      <c r="B33" s="17"/>
      <c r="C33" s="54"/>
      <c r="D33" s="55"/>
      <c r="E33" s="48"/>
      <c r="F33" s="48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</row>
    <row r="34" spans="1:20" x14ac:dyDescent="0.25">
      <c r="A34" s="48"/>
      <c r="B34" s="17"/>
      <c r="C34" s="54"/>
      <c r="D34" s="55"/>
      <c r="E34" s="48"/>
      <c r="F34" s="48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</row>
    <row r="35" spans="1:20" x14ac:dyDescent="0.25">
      <c r="A35" s="48"/>
      <c r="B35" s="17"/>
      <c r="C35" s="54"/>
      <c r="D35" s="55"/>
      <c r="E35" s="48"/>
      <c r="F35" s="48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</row>
    <row r="36" spans="1:20" x14ac:dyDescent="0.25">
      <c r="A36" s="48"/>
      <c r="B36" s="17"/>
      <c r="C36" s="54"/>
      <c r="D36" s="55"/>
      <c r="E36" s="48"/>
      <c r="F36" s="48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</row>
    <row r="37" spans="1:20" x14ac:dyDescent="0.25">
      <c r="A37" s="48"/>
      <c r="B37" s="17"/>
      <c r="C37" s="54"/>
      <c r="D37" s="55"/>
      <c r="E37" s="48"/>
      <c r="F37" s="48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</row>
    <row r="38" spans="1:20" x14ac:dyDescent="0.25">
      <c r="A38" s="48"/>
      <c r="B38" s="17"/>
      <c r="C38" s="54"/>
      <c r="D38" s="55"/>
      <c r="E38" s="48"/>
      <c r="F38" s="48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</row>
    <row r="39" spans="1:20" x14ac:dyDescent="0.25">
      <c r="A39" s="48"/>
      <c r="B39" s="17"/>
      <c r="C39" s="54"/>
      <c r="D39" s="55"/>
      <c r="E39" s="48"/>
      <c r="F39" s="48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</row>
    <row r="40" spans="1:20" x14ac:dyDescent="0.25">
      <c r="A40" s="48"/>
      <c r="B40" s="17"/>
      <c r="C40" s="54"/>
      <c r="D40" s="55"/>
      <c r="E40" s="48"/>
      <c r="F40" s="48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</row>
    <row r="41" spans="1:20" x14ac:dyDescent="0.25">
      <c r="A41" s="48"/>
      <c r="B41" s="17"/>
      <c r="C41" s="54"/>
      <c r="D41" s="55"/>
      <c r="E41" s="48"/>
      <c r="F41" s="48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</row>
    <row r="42" spans="1:20" x14ac:dyDescent="0.25">
      <c r="A42" s="48"/>
      <c r="B42" s="17"/>
      <c r="C42" s="54"/>
      <c r="D42" s="55"/>
      <c r="E42" s="48"/>
      <c r="F42" s="48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</row>
    <row r="43" spans="1:20" x14ac:dyDescent="0.25">
      <c r="A43" s="48"/>
      <c r="B43" s="17"/>
      <c r="C43" s="54"/>
      <c r="D43" s="55"/>
      <c r="E43" s="48"/>
      <c r="F43" s="48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1:20" x14ac:dyDescent="0.25">
      <c r="A44" s="48"/>
      <c r="B44" s="17"/>
      <c r="C44" s="54"/>
      <c r="D44" s="55"/>
      <c r="E44" s="48"/>
      <c r="F44" s="48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</row>
    <row r="45" spans="1:20" x14ac:dyDescent="0.25">
      <c r="A45" s="48"/>
      <c r="B45" s="17"/>
      <c r="C45" s="54"/>
      <c r="D45" s="55"/>
      <c r="E45" s="48"/>
      <c r="F45" s="48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</row>
    <row r="46" spans="1:20" x14ac:dyDescent="0.25">
      <c r="A46" s="48"/>
      <c r="B46" s="17"/>
      <c r="C46" s="54"/>
      <c r="D46" s="55"/>
      <c r="E46" s="48"/>
      <c r="F46" s="48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</row>
    <row r="47" spans="1:20" x14ac:dyDescent="0.25">
      <c r="A47" s="48"/>
      <c r="B47" s="17"/>
      <c r="C47" s="54"/>
      <c r="D47" s="55"/>
      <c r="E47" s="48"/>
      <c r="F47" s="48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</row>
  </sheetData>
  <mergeCells count="26">
    <mergeCell ref="R6:S7"/>
    <mergeCell ref="B18:B19"/>
    <mergeCell ref="C18:C19"/>
    <mergeCell ref="A10:T10"/>
    <mergeCell ref="B11:B12"/>
    <mergeCell ref="C11:C12"/>
    <mergeCell ref="C13:C14"/>
    <mergeCell ref="B14:B15"/>
    <mergeCell ref="B16:B17"/>
    <mergeCell ref="C16:C17"/>
    <mergeCell ref="I1:T1"/>
    <mergeCell ref="A3:T4"/>
    <mergeCell ref="A5:A8"/>
    <mergeCell ref="B5:B8"/>
    <mergeCell ref="C5:C8"/>
    <mergeCell ref="D5:D8"/>
    <mergeCell ref="E5:E8"/>
    <mergeCell ref="F5:F8"/>
    <mergeCell ref="G5:G8"/>
    <mergeCell ref="H5:S5"/>
    <mergeCell ref="T5:T8"/>
    <mergeCell ref="H6:I7"/>
    <mergeCell ref="J6:K7"/>
    <mergeCell ref="L6:M7"/>
    <mergeCell ref="N6:O7"/>
    <mergeCell ref="P6:Q7"/>
  </mergeCells>
  <pageMargins left="0.70866141732283472" right="0.70866141732283472" top="0.74803149606299213" bottom="0.74803149606299213" header="0.31496062992125984" footer="0.31496062992125984"/>
  <pageSetup paperSize="9" scale="78" fitToHeight="0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238"/>
  <sheetViews>
    <sheetView view="pageBreakPreview" topLeftCell="B30" zoomScale="110" zoomScaleNormal="110" zoomScaleSheetLayoutView="110" workbookViewId="0">
      <selection activeCell="C61" sqref="C61"/>
    </sheetView>
  </sheetViews>
  <sheetFormatPr defaultRowHeight="15" x14ac:dyDescent="0.25"/>
  <cols>
    <col min="1" max="1" width="5.28515625" style="9" customWidth="1"/>
    <col min="2" max="2" width="29.85546875" style="9" customWidth="1"/>
    <col min="3" max="3" width="20" style="9" customWidth="1"/>
    <col min="4" max="4" width="13.140625" style="10" customWidth="1"/>
    <col min="5" max="5" width="8.5703125" style="11" customWidth="1"/>
    <col min="6" max="6" width="10.5703125" style="11" customWidth="1"/>
    <col min="7" max="10" width="13.28515625" style="32" customWidth="1"/>
    <col min="11" max="11" width="10.85546875" style="16" bestFit="1" customWidth="1"/>
    <col min="12" max="12" width="11.28515625" style="16" customWidth="1"/>
    <col min="13" max="13" width="11.42578125" style="27" customWidth="1"/>
    <col min="14" max="14" width="39.85546875" style="3" customWidth="1"/>
    <col min="15" max="16384" width="9.140625" style="3"/>
  </cols>
  <sheetData>
    <row r="1" spans="1:16" ht="30" hidden="1" customHeight="1" x14ac:dyDescent="0.25">
      <c r="G1" s="111"/>
      <c r="H1" s="111"/>
      <c r="I1" s="111"/>
      <c r="J1" s="111"/>
      <c r="K1" s="111"/>
      <c r="L1" s="111"/>
      <c r="M1" s="111"/>
    </row>
    <row r="2" spans="1:16" ht="30" customHeight="1" x14ac:dyDescent="0.25">
      <c r="B2" s="92"/>
      <c r="C2" s="92"/>
      <c r="G2" s="77"/>
      <c r="H2" s="77"/>
      <c r="I2" s="80" t="s">
        <v>40</v>
      </c>
      <c r="J2" s="80"/>
      <c r="K2" s="80"/>
      <c r="L2" s="80"/>
      <c r="M2" s="80"/>
    </row>
    <row r="3" spans="1:16" ht="15" customHeight="1" x14ac:dyDescent="0.25">
      <c r="A3" s="112" t="s">
        <v>27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3" t="s">
        <v>114</v>
      </c>
    </row>
    <row r="4" spans="1:16" ht="21.75" customHeight="1" x14ac:dyDescent="0.25">
      <c r="A4" s="113" t="s">
        <v>28</v>
      </c>
      <c r="B4" s="113"/>
      <c r="C4" s="113"/>
      <c r="D4" s="113"/>
      <c r="E4" s="113"/>
      <c r="F4" s="113"/>
      <c r="G4" s="114"/>
      <c r="H4" s="114"/>
      <c r="I4" s="114"/>
      <c r="J4" s="114"/>
      <c r="K4" s="114"/>
      <c r="L4" s="114"/>
      <c r="M4" s="114"/>
      <c r="N4" s="3" t="s">
        <v>115</v>
      </c>
    </row>
    <row r="5" spans="1:16" ht="15" customHeight="1" x14ac:dyDescent="0.25">
      <c r="A5" s="96" t="s">
        <v>0</v>
      </c>
      <c r="B5" s="96" t="s">
        <v>7</v>
      </c>
      <c r="C5" s="96" t="s">
        <v>1</v>
      </c>
      <c r="D5" s="96" t="s">
        <v>8</v>
      </c>
      <c r="E5" s="115" t="s">
        <v>29</v>
      </c>
      <c r="F5" s="116"/>
      <c r="G5" s="115" t="s">
        <v>9</v>
      </c>
      <c r="H5" s="116"/>
      <c r="I5" s="116"/>
      <c r="J5" s="116"/>
      <c r="K5" s="116"/>
      <c r="L5" s="116"/>
      <c r="M5" s="116"/>
    </row>
    <row r="6" spans="1:16" ht="33.75" x14ac:dyDescent="0.25">
      <c r="A6" s="98"/>
      <c r="B6" s="98"/>
      <c r="C6" s="98"/>
      <c r="D6" s="98"/>
      <c r="E6" s="8" t="s">
        <v>30</v>
      </c>
      <c r="F6" s="8" t="s">
        <v>31</v>
      </c>
      <c r="G6" s="8" t="s">
        <v>10</v>
      </c>
      <c r="H6" s="8" t="s">
        <v>2</v>
      </c>
      <c r="I6" s="8" t="s">
        <v>3</v>
      </c>
      <c r="J6" s="8" t="s">
        <v>4</v>
      </c>
      <c r="K6" s="8" t="s">
        <v>19</v>
      </c>
      <c r="L6" s="8" t="s">
        <v>24</v>
      </c>
      <c r="M6" s="8" t="s">
        <v>26</v>
      </c>
      <c r="N6" s="33"/>
    </row>
    <row r="7" spans="1:16" x14ac:dyDescent="0.25">
      <c r="A7" s="74">
        <v>1</v>
      </c>
      <c r="B7" s="74">
        <v>2</v>
      </c>
      <c r="C7" s="74">
        <v>3</v>
      </c>
      <c r="D7" s="74">
        <v>4</v>
      </c>
      <c r="E7" s="8">
        <v>5</v>
      </c>
      <c r="F7" s="8">
        <v>6</v>
      </c>
      <c r="G7" s="8">
        <v>7</v>
      </c>
      <c r="H7" s="8">
        <v>8</v>
      </c>
      <c r="I7" s="8">
        <v>9</v>
      </c>
      <c r="J7" s="8">
        <v>10</v>
      </c>
      <c r="K7" s="74">
        <v>11</v>
      </c>
      <c r="L7" s="8">
        <v>12</v>
      </c>
      <c r="M7" s="8">
        <v>13</v>
      </c>
    </row>
    <row r="8" spans="1:16" ht="15" customHeight="1" x14ac:dyDescent="0.25">
      <c r="A8" s="78">
        <v>1</v>
      </c>
      <c r="B8" s="117" t="s">
        <v>11</v>
      </c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9"/>
    </row>
    <row r="9" spans="1:16" x14ac:dyDescent="0.25">
      <c r="A9" s="96">
        <v>2</v>
      </c>
      <c r="B9" s="120" t="s">
        <v>6</v>
      </c>
      <c r="C9" s="96" t="s">
        <v>42</v>
      </c>
      <c r="D9" s="74" t="s">
        <v>21</v>
      </c>
      <c r="E9" s="2" t="s">
        <v>16</v>
      </c>
      <c r="F9" s="2" t="s">
        <v>16</v>
      </c>
      <c r="G9" s="4">
        <f>SUM(H9:M9)</f>
        <v>290827881.06999999</v>
      </c>
      <c r="H9" s="7">
        <f t="shared" ref="H9:L9" si="0">H10+H11+H12</f>
        <v>109618232</v>
      </c>
      <c r="I9" s="7">
        <f t="shared" si="0"/>
        <v>130909124.28</v>
      </c>
      <c r="J9" s="7">
        <f t="shared" si="0"/>
        <v>23509115.359999999</v>
      </c>
      <c r="K9" s="7">
        <f t="shared" si="0"/>
        <v>15282042.43</v>
      </c>
      <c r="L9" s="7">
        <f t="shared" si="0"/>
        <v>4423395</v>
      </c>
      <c r="M9" s="7">
        <f>M10+M11+M12</f>
        <v>7085972</v>
      </c>
      <c r="N9" s="23">
        <f>K9-K58</f>
        <v>0</v>
      </c>
      <c r="O9" s="23">
        <f>L9-L58</f>
        <v>0</v>
      </c>
      <c r="P9" s="23">
        <f>M9-M58</f>
        <v>0</v>
      </c>
    </row>
    <row r="10" spans="1:16" ht="22.5" x14ac:dyDescent="0.25">
      <c r="A10" s="97"/>
      <c r="B10" s="121"/>
      <c r="C10" s="97"/>
      <c r="D10" s="74" t="s">
        <v>22</v>
      </c>
      <c r="E10" s="2" t="s">
        <v>16</v>
      </c>
      <c r="F10" s="2" t="s">
        <v>16</v>
      </c>
      <c r="G10" s="4">
        <f>SUM(H10:M10)</f>
        <v>105066300</v>
      </c>
      <c r="H10" s="4">
        <f t="shared" ref="H10:M12" si="1">H14</f>
        <v>44000000</v>
      </c>
      <c r="I10" s="4">
        <f t="shared" si="1"/>
        <v>61066300</v>
      </c>
      <c r="J10" s="4">
        <f t="shared" si="1"/>
        <v>0</v>
      </c>
      <c r="K10" s="4">
        <f t="shared" si="1"/>
        <v>0</v>
      </c>
      <c r="L10" s="4">
        <f t="shared" si="1"/>
        <v>0</v>
      </c>
      <c r="M10" s="7">
        <f t="shared" si="1"/>
        <v>0</v>
      </c>
    </row>
    <row r="11" spans="1:16" x14ac:dyDescent="0.25">
      <c r="A11" s="97"/>
      <c r="B11" s="121"/>
      <c r="C11" s="97"/>
      <c r="D11" s="74" t="s">
        <v>20</v>
      </c>
      <c r="E11" s="2" t="s">
        <v>16</v>
      </c>
      <c r="F11" s="2" t="s">
        <v>16</v>
      </c>
      <c r="G11" s="4">
        <f>SUM(H11:M11)</f>
        <v>20100000</v>
      </c>
      <c r="H11" s="4">
        <f t="shared" si="1"/>
        <v>10000000</v>
      </c>
      <c r="I11" s="4">
        <f t="shared" si="1"/>
        <v>10000000</v>
      </c>
      <c r="J11" s="4">
        <f t="shared" si="1"/>
        <v>0</v>
      </c>
      <c r="K11" s="4">
        <f t="shared" si="1"/>
        <v>0</v>
      </c>
      <c r="L11" s="4">
        <f t="shared" si="1"/>
        <v>100000</v>
      </c>
      <c r="M11" s="7">
        <f t="shared" si="1"/>
        <v>0</v>
      </c>
    </row>
    <row r="12" spans="1:16" ht="54.75" customHeight="1" x14ac:dyDescent="0.25">
      <c r="A12" s="98"/>
      <c r="B12" s="122"/>
      <c r="C12" s="98"/>
      <c r="D12" s="74" t="s">
        <v>15</v>
      </c>
      <c r="E12" s="2" t="s">
        <v>16</v>
      </c>
      <c r="F12" s="2" t="s">
        <v>16</v>
      </c>
      <c r="G12" s="4">
        <f t="shared" ref="G12:G54" si="2">SUM(H12:M12)</f>
        <v>165661581.06999999</v>
      </c>
      <c r="H12" s="4">
        <f t="shared" si="1"/>
        <v>55618232</v>
      </c>
      <c r="I12" s="4">
        <f t="shared" si="1"/>
        <v>59842824.280000001</v>
      </c>
      <c r="J12" s="4">
        <f t="shared" si="1"/>
        <v>23509115.359999999</v>
      </c>
      <c r="K12" s="4">
        <f t="shared" si="1"/>
        <v>15282042.43</v>
      </c>
      <c r="L12" s="4">
        <f t="shared" si="1"/>
        <v>4323395</v>
      </c>
      <c r="M12" s="7">
        <f t="shared" si="1"/>
        <v>7085972</v>
      </c>
    </row>
    <row r="13" spans="1:16" x14ac:dyDescent="0.25">
      <c r="A13" s="96">
        <v>3</v>
      </c>
      <c r="B13" s="123" t="s">
        <v>41</v>
      </c>
      <c r="C13" s="102" t="s">
        <v>42</v>
      </c>
      <c r="D13" s="74" t="s">
        <v>21</v>
      </c>
      <c r="E13" s="2" t="s">
        <v>16</v>
      </c>
      <c r="F13" s="2" t="s">
        <v>16</v>
      </c>
      <c r="G13" s="4">
        <f t="shared" ref="G13:G22" si="3">SUM(H13:M13)</f>
        <v>290827881.06999999</v>
      </c>
      <c r="H13" s="7">
        <f>H14+H15+H16</f>
        <v>109618232</v>
      </c>
      <c r="I13" s="7">
        <f t="shared" ref="I13:L13" si="4">I14+I15+I16</f>
        <v>130909124.28</v>
      </c>
      <c r="J13" s="7">
        <f t="shared" si="4"/>
        <v>23509115.359999999</v>
      </c>
      <c r="K13" s="7">
        <f t="shared" si="4"/>
        <v>15282042.43</v>
      </c>
      <c r="L13" s="7">
        <f t="shared" si="4"/>
        <v>4423395</v>
      </c>
      <c r="M13" s="7">
        <f>M14+M15+M16</f>
        <v>7085972</v>
      </c>
    </row>
    <row r="14" spans="1:16" ht="22.5" x14ac:dyDescent="0.25">
      <c r="A14" s="97"/>
      <c r="B14" s="124"/>
      <c r="C14" s="103"/>
      <c r="D14" s="74" t="s">
        <v>22</v>
      </c>
      <c r="E14" s="2" t="s">
        <v>16</v>
      </c>
      <c r="F14" s="2" t="s">
        <v>16</v>
      </c>
      <c r="G14" s="4">
        <f t="shared" si="3"/>
        <v>105066300</v>
      </c>
      <c r="H14" s="5">
        <f t="shared" ref="H14:J15" si="5">H23</f>
        <v>44000000</v>
      </c>
      <c r="I14" s="5">
        <f t="shared" si="5"/>
        <v>61066300</v>
      </c>
      <c r="J14" s="5">
        <f t="shared" si="5"/>
        <v>0</v>
      </c>
      <c r="K14" s="5">
        <f t="shared" ref="K14:M15" si="6">K23</f>
        <v>0</v>
      </c>
      <c r="L14" s="5">
        <f t="shared" si="6"/>
        <v>0</v>
      </c>
      <c r="M14" s="6">
        <f>M23</f>
        <v>0</v>
      </c>
    </row>
    <row r="15" spans="1:16" x14ac:dyDescent="0.25">
      <c r="A15" s="97"/>
      <c r="B15" s="124"/>
      <c r="C15" s="103"/>
      <c r="D15" s="74" t="s">
        <v>20</v>
      </c>
      <c r="E15" s="2" t="s">
        <v>16</v>
      </c>
      <c r="F15" s="2" t="s">
        <v>16</v>
      </c>
      <c r="G15" s="4">
        <f t="shared" si="3"/>
        <v>20100000</v>
      </c>
      <c r="H15" s="5">
        <f>H24</f>
        <v>10000000</v>
      </c>
      <c r="I15" s="5">
        <f t="shared" si="5"/>
        <v>10000000</v>
      </c>
      <c r="J15" s="5">
        <f t="shared" si="5"/>
        <v>0</v>
      </c>
      <c r="K15" s="5">
        <f t="shared" si="6"/>
        <v>0</v>
      </c>
      <c r="L15" s="5">
        <f t="shared" si="6"/>
        <v>100000</v>
      </c>
      <c r="M15" s="6">
        <f t="shared" si="6"/>
        <v>0</v>
      </c>
    </row>
    <row r="16" spans="1:16" ht="51.75" customHeight="1" x14ac:dyDescent="0.25">
      <c r="A16" s="98"/>
      <c r="B16" s="125"/>
      <c r="C16" s="104"/>
      <c r="D16" s="74" t="s">
        <v>15</v>
      </c>
      <c r="E16" s="2" t="s">
        <v>16</v>
      </c>
      <c r="F16" s="2" t="s">
        <v>16</v>
      </c>
      <c r="G16" s="4">
        <f t="shared" si="3"/>
        <v>165661581.06999999</v>
      </c>
      <c r="H16" s="5">
        <f>H17+H20+H25</f>
        <v>55618232</v>
      </c>
      <c r="I16" s="5">
        <f t="shared" ref="I16:K16" si="7">I17+I20+I25</f>
        <v>59842824.280000001</v>
      </c>
      <c r="J16" s="5">
        <f t="shared" si="7"/>
        <v>23509115.359999999</v>
      </c>
      <c r="K16" s="5">
        <f t="shared" si="7"/>
        <v>15282042.43</v>
      </c>
      <c r="L16" s="5">
        <f>L17+L20+L25</f>
        <v>4323395</v>
      </c>
      <c r="M16" s="6">
        <f>M17+M20+M25</f>
        <v>7085972</v>
      </c>
    </row>
    <row r="17" spans="1:13" ht="48.75" customHeight="1" x14ac:dyDescent="0.25">
      <c r="A17" s="74">
        <v>4</v>
      </c>
      <c r="B17" s="1" t="s">
        <v>14</v>
      </c>
      <c r="C17" s="1" t="s">
        <v>37</v>
      </c>
      <c r="D17" s="74" t="s">
        <v>43</v>
      </c>
      <c r="E17" s="2">
        <v>741</v>
      </c>
      <c r="F17" s="2" t="s">
        <v>16</v>
      </c>
      <c r="G17" s="4">
        <f t="shared" si="3"/>
        <v>92250987.890000015</v>
      </c>
      <c r="H17" s="5">
        <f t="shared" ref="H17:L17" si="8">H18+H19</f>
        <v>28367602</v>
      </c>
      <c r="I17" s="5">
        <f t="shared" si="8"/>
        <v>24541284.100000001</v>
      </c>
      <c r="J17" s="5">
        <f t="shared" si="8"/>
        <v>19409115.359999999</v>
      </c>
      <c r="K17" s="5">
        <f t="shared" si="8"/>
        <v>11812042.43</v>
      </c>
      <c r="L17" s="5">
        <f t="shared" si="8"/>
        <v>4134972</v>
      </c>
      <c r="M17" s="6">
        <f>M18+M19</f>
        <v>3985972</v>
      </c>
    </row>
    <row r="18" spans="1:13" ht="45" x14ac:dyDescent="0.25">
      <c r="A18" s="74">
        <v>5</v>
      </c>
      <c r="B18" s="75" t="s">
        <v>13</v>
      </c>
      <c r="C18" s="1" t="s">
        <v>37</v>
      </c>
      <c r="D18" s="74" t="s">
        <v>43</v>
      </c>
      <c r="E18" s="2">
        <v>741</v>
      </c>
      <c r="F18" s="2" t="s">
        <v>32</v>
      </c>
      <c r="G18" s="4">
        <f t="shared" si="3"/>
        <v>85305343.460000008</v>
      </c>
      <c r="H18" s="5">
        <v>26460050</v>
      </c>
      <c r="I18" s="5">
        <v>22145784.100000001</v>
      </c>
      <c r="J18" s="5">
        <f>26799379+822990-1000000+5000000-12263253.64</f>
        <v>19359115.359999999</v>
      </c>
      <c r="K18" s="5">
        <v>9219450</v>
      </c>
      <c r="L18" s="5">
        <f>3985972-1000+150000</f>
        <v>4134972</v>
      </c>
      <c r="M18" s="5">
        <v>3985972</v>
      </c>
    </row>
    <row r="19" spans="1:13" ht="156" customHeight="1" x14ac:dyDescent="0.25">
      <c r="A19" s="74">
        <v>6</v>
      </c>
      <c r="B19" s="79" t="s">
        <v>23</v>
      </c>
      <c r="C19" s="1" t="s">
        <v>37</v>
      </c>
      <c r="D19" s="74" t="s">
        <v>43</v>
      </c>
      <c r="E19" s="2">
        <v>741</v>
      </c>
      <c r="F19" s="2" t="s">
        <v>33</v>
      </c>
      <c r="G19" s="4">
        <f t="shared" si="3"/>
        <v>6945644.4299999997</v>
      </c>
      <c r="H19" s="5">
        <v>1907552</v>
      </c>
      <c r="I19" s="5">
        <v>2395500</v>
      </c>
      <c r="J19" s="5">
        <v>50000</v>
      </c>
      <c r="K19" s="5">
        <v>2592592.4300000002</v>
      </c>
      <c r="L19" s="5">
        <v>0</v>
      </c>
      <c r="M19" s="6">
        <v>0</v>
      </c>
    </row>
    <row r="20" spans="1:13" ht="56.25" x14ac:dyDescent="0.25">
      <c r="A20" s="74">
        <v>7</v>
      </c>
      <c r="B20" s="74" t="s">
        <v>17</v>
      </c>
      <c r="C20" s="1" t="s">
        <v>37</v>
      </c>
      <c r="D20" s="74" t="s">
        <v>43</v>
      </c>
      <c r="E20" s="2">
        <v>741</v>
      </c>
      <c r="F20" s="2" t="s">
        <v>16</v>
      </c>
      <c r="G20" s="4">
        <f t="shared" si="3"/>
        <v>19507548</v>
      </c>
      <c r="H20" s="5">
        <f t="shared" ref="H20:M20" si="9">H21</f>
        <v>5250648</v>
      </c>
      <c r="I20" s="5">
        <f t="shared" si="9"/>
        <v>3400000</v>
      </c>
      <c r="J20" s="5">
        <f t="shared" si="9"/>
        <v>4100000</v>
      </c>
      <c r="K20" s="5">
        <f t="shared" si="9"/>
        <v>3470000</v>
      </c>
      <c r="L20" s="5">
        <f t="shared" si="9"/>
        <v>186900</v>
      </c>
      <c r="M20" s="6">
        <f t="shared" si="9"/>
        <v>3100000</v>
      </c>
    </row>
    <row r="21" spans="1:13" ht="45" x14ac:dyDescent="0.25">
      <c r="A21" s="74">
        <v>8</v>
      </c>
      <c r="B21" s="75" t="s">
        <v>18</v>
      </c>
      <c r="C21" s="1" t="s">
        <v>37</v>
      </c>
      <c r="D21" s="74" t="s">
        <v>43</v>
      </c>
      <c r="E21" s="2">
        <v>741</v>
      </c>
      <c r="F21" s="2" t="s">
        <v>34</v>
      </c>
      <c r="G21" s="4">
        <f t="shared" si="3"/>
        <v>19507548</v>
      </c>
      <c r="H21" s="5">
        <v>5250648</v>
      </c>
      <c r="I21" s="5">
        <v>3400000</v>
      </c>
      <c r="J21" s="5">
        <v>4100000</v>
      </c>
      <c r="K21" s="5">
        <f>5000000-1900000+370000</f>
        <v>3470000</v>
      </c>
      <c r="L21" s="5">
        <f>5000000-1900000+1000000-523-150000-3762577</f>
        <v>186900</v>
      </c>
      <c r="M21" s="5">
        <f>5000000-1900000</f>
        <v>3100000</v>
      </c>
    </row>
    <row r="22" spans="1:13" x14ac:dyDescent="0.25">
      <c r="A22" s="96">
        <v>9</v>
      </c>
      <c r="B22" s="96" t="s">
        <v>36</v>
      </c>
      <c r="C22" s="96" t="s">
        <v>51</v>
      </c>
      <c r="D22" s="74" t="s">
        <v>21</v>
      </c>
      <c r="E22" s="2" t="s">
        <v>16</v>
      </c>
      <c r="F22" s="2" t="s">
        <v>16</v>
      </c>
      <c r="G22" s="4">
        <f t="shared" si="3"/>
        <v>179069345.18000001</v>
      </c>
      <c r="H22" s="6">
        <f>H23+H24+H25</f>
        <v>75999982</v>
      </c>
      <c r="I22" s="6">
        <f>I23+I24+I25</f>
        <v>102967840.18000001</v>
      </c>
      <c r="J22" s="6">
        <f t="shared" ref="J22:M22" si="10">J23+J24+J25</f>
        <v>0</v>
      </c>
      <c r="K22" s="6">
        <f t="shared" si="10"/>
        <v>0</v>
      </c>
      <c r="L22" s="6">
        <f t="shared" si="10"/>
        <v>101523</v>
      </c>
      <c r="M22" s="5">
        <f t="shared" si="10"/>
        <v>0</v>
      </c>
    </row>
    <row r="23" spans="1:13" ht="22.5" x14ac:dyDescent="0.25">
      <c r="A23" s="97"/>
      <c r="B23" s="97"/>
      <c r="C23" s="97"/>
      <c r="D23" s="74" t="s">
        <v>22</v>
      </c>
      <c r="E23" s="2" t="s">
        <v>16</v>
      </c>
      <c r="F23" s="2" t="s">
        <v>16</v>
      </c>
      <c r="G23" s="4">
        <f t="shared" si="2"/>
        <v>105066300</v>
      </c>
      <c r="H23" s="5">
        <f>H27</f>
        <v>44000000</v>
      </c>
      <c r="I23" s="5">
        <f t="shared" ref="I23:J23" si="11">I27</f>
        <v>61066300</v>
      </c>
      <c r="J23" s="5">
        <f t="shared" si="11"/>
        <v>0</v>
      </c>
      <c r="K23" s="5">
        <f t="shared" ref="K23:M23" si="12">K27</f>
        <v>0</v>
      </c>
      <c r="L23" s="5">
        <f t="shared" si="12"/>
        <v>0</v>
      </c>
      <c r="M23" s="5">
        <f t="shared" si="12"/>
        <v>0</v>
      </c>
    </row>
    <row r="24" spans="1:13" x14ac:dyDescent="0.25">
      <c r="A24" s="97"/>
      <c r="B24" s="97"/>
      <c r="C24" s="97"/>
      <c r="D24" s="74" t="s">
        <v>20</v>
      </c>
      <c r="E24" s="2" t="s">
        <v>16</v>
      </c>
      <c r="F24" s="2" t="s">
        <v>16</v>
      </c>
      <c r="G24" s="4">
        <f t="shared" ref="G24:G30" si="13">SUM(H24:M24)</f>
        <v>20100000</v>
      </c>
      <c r="H24" s="5">
        <f>H28+H56</f>
        <v>10000000</v>
      </c>
      <c r="I24" s="5">
        <f t="shared" ref="I24:M24" si="14">I28+I56</f>
        <v>10000000</v>
      </c>
      <c r="J24" s="5">
        <f t="shared" si="14"/>
        <v>0</v>
      </c>
      <c r="K24" s="5">
        <f t="shared" si="14"/>
        <v>0</v>
      </c>
      <c r="L24" s="5">
        <f t="shared" si="14"/>
        <v>100000</v>
      </c>
      <c r="M24" s="5">
        <f t="shared" si="14"/>
        <v>0</v>
      </c>
    </row>
    <row r="25" spans="1:13" ht="33.75" x14ac:dyDescent="0.25">
      <c r="A25" s="98"/>
      <c r="B25" s="98"/>
      <c r="C25" s="98"/>
      <c r="D25" s="74" t="s">
        <v>43</v>
      </c>
      <c r="E25" s="2" t="s">
        <v>16</v>
      </c>
      <c r="F25" s="2" t="s">
        <v>16</v>
      </c>
      <c r="G25" s="4">
        <f t="shared" si="13"/>
        <v>53903045.18</v>
      </c>
      <c r="H25" s="5">
        <f t="shared" ref="H25:M25" si="15">H29+H30+H54+H57</f>
        <v>21999982</v>
      </c>
      <c r="I25" s="5">
        <f t="shared" si="15"/>
        <v>31901540.18</v>
      </c>
      <c r="J25" s="5">
        <f t="shared" si="15"/>
        <v>0</v>
      </c>
      <c r="K25" s="5">
        <f t="shared" si="15"/>
        <v>0</v>
      </c>
      <c r="L25" s="5">
        <f t="shared" si="15"/>
        <v>1523</v>
      </c>
      <c r="M25" s="5">
        <f t="shared" si="15"/>
        <v>0</v>
      </c>
    </row>
    <row r="26" spans="1:13" x14ac:dyDescent="0.25">
      <c r="A26" s="96">
        <v>10</v>
      </c>
      <c r="B26" s="123" t="s">
        <v>39</v>
      </c>
      <c r="C26" s="96" t="s">
        <v>38</v>
      </c>
      <c r="D26" s="74" t="s">
        <v>21</v>
      </c>
      <c r="E26" s="2">
        <v>737</v>
      </c>
      <c r="F26" s="2" t="s">
        <v>16</v>
      </c>
      <c r="G26" s="4">
        <f t="shared" si="13"/>
        <v>177546837.86000001</v>
      </c>
      <c r="H26" s="6">
        <f t="shared" ref="H26:M26" si="16">H27+H28+H29</f>
        <v>75999982</v>
      </c>
      <c r="I26" s="6">
        <f t="shared" si="16"/>
        <v>101546855.86</v>
      </c>
      <c r="J26" s="6">
        <f t="shared" si="16"/>
        <v>0</v>
      </c>
      <c r="K26" s="6">
        <f t="shared" si="16"/>
        <v>0</v>
      </c>
      <c r="L26" s="6">
        <f t="shared" si="16"/>
        <v>0</v>
      </c>
      <c r="M26" s="5">
        <f t="shared" si="16"/>
        <v>0</v>
      </c>
    </row>
    <row r="27" spans="1:13" ht="22.5" x14ac:dyDescent="0.25">
      <c r="A27" s="97"/>
      <c r="B27" s="124"/>
      <c r="C27" s="97"/>
      <c r="D27" s="74" t="s">
        <v>22</v>
      </c>
      <c r="E27" s="2">
        <v>737</v>
      </c>
      <c r="F27" s="2" t="s">
        <v>16</v>
      </c>
      <c r="G27" s="4">
        <f t="shared" si="13"/>
        <v>105066300</v>
      </c>
      <c r="H27" s="6">
        <v>44000000</v>
      </c>
      <c r="I27" s="6">
        <v>61066300</v>
      </c>
      <c r="J27" s="5">
        <v>0</v>
      </c>
      <c r="K27" s="6">
        <v>0</v>
      </c>
      <c r="L27" s="6">
        <v>0</v>
      </c>
      <c r="M27" s="5">
        <v>0</v>
      </c>
    </row>
    <row r="28" spans="1:13" x14ac:dyDescent="0.25">
      <c r="A28" s="97"/>
      <c r="B28" s="124"/>
      <c r="C28" s="97"/>
      <c r="D28" s="74" t="s">
        <v>20</v>
      </c>
      <c r="E28" s="2">
        <v>737</v>
      </c>
      <c r="F28" s="2" t="s">
        <v>16</v>
      </c>
      <c r="G28" s="4">
        <f t="shared" si="13"/>
        <v>20000000</v>
      </c>
      <c r="H28" s="6">
        <v>10000000</v>
      </c>
      <c r="I28" s="6">
        <v>10000000</v>
      </c>
      <c r="J28" s="5">
        <v>0</v>
      </c>
      <c r="K28" s="6">
        <v>0</v>
      </c>
      <c r="L28" s="6">
        <v>0</v>
      </c>
      <c r="M28" s="5">
        <v>0</v>
      </c>
    </row>
    <row r="29" spans="1:13" ht="33.75" x14ac:dyDescent="0.25">
      <c r="A29" s="98"/>
      <c r="B29" s="125"/>
      <c r="C29" s="98"/>
      <c r="D29" s="74" t="s">
        <v>43</v>
      </c>
      <c r="E29" s="2">
        <v>737</v>
      </c>
      <c r="F29" s="2" t="s">
        <v>16</v>
      </c>
      <c r="G29" s="4">
        <f t="shared" si="13"/>
        <v>52480537.859999999</v>
      </c>
      <c r="H29" s="6">
        <v>21999982</v>
      </c>
      <c r="I29" s="6">
        <v>30480555.859999999</v>
      </c>
      <c r="J29" s="5">
        <v>0</v>
      </c>
      <c r="K29" s="6">
        <v>0</v>
      </c>
      <c r="L29" s="6">
        <v>0</v>
      </c>
      <c r="M29" s="5">
        <v>0</v>
      </c>
    </row>
    <row r="30" spans="1:13" ht="56.25" x14ac:dyDescent="0.25">
      <c r="A30" s="76">
        <v>11</v>
      </c>
      <c r="B30" s="76" t="s">
        <v>25</v>
      </c>
      <c r="C30" s="76" t="s">
        <v>38</v>
      </c>
      <c r="D30" s="74" t="s">
        <v>43</v>
      </c>
      <c r="E30" s="2">
        <v>737</v>
      </c>
      <c r="F30" s="2" t="s">
        <v>16</v>
      </c>
      <c r="G30" s="4">
        <f t="shared" si="13"/>
        <v>1420984.3200000001</v>
      </c>
      <c r="H30" s="6">
        <v>0</v>
      </c>
      <c r="I30" s="6">
        <v>1420984.3200000001</v>
      </c>
      <c r="J30" s="5">
        <v>0</v>
      </c>
      <c r="K30" s="6">
        <v>0</v>
      </c>
      <c r="L30" s="6">
        <v>0</v>
      </c>
      <c r="M30" s="5">
        <v>0</v>
      </c>
    </row>
    <row r="31" spans="1:13" ht="15" hidden="1" customHeight="1" x14ac:dyDescent="0.25">
      <c r="A31" s="105">
        <v>12</v>
      </c>
      <c r="B31" s="108" t="s">
        <v>44</v>
      </c>
      <c r="C31" s="105" t="s">
        <v>38</v>
      </c>
      <c r="D31" s="18" t="s">
        <v>21</v>
      </c>
      <c r="E31" s="19">
        <v>737</v>
      </c>
      <c r="F31" s="19" t="s">
        <v>16</v>
      </c>
      <c r="G31" s="4">
        <f t="shared" si="2"/>
        <v>0</v>
      </c>
      <c r="H31" s="20">
        <f t="shared" ref="H31:M31" si="17">H32+H33+H34</f>
        <v>0</v>
      </c>
      <c r="I31" s="20">
        <f t="shared" si="17"/>
        <v>0</v>
      </c>
      <c r="J31" s="20">
        <f t="shared" si="17"/>
        <v>0</v>
      </c>
      <c r="K31" s="20">
        <f t="shared" si="17"/>
        <v>0</v>
      </c>
      <c r="L31" s="20">
        <f t="shared" si="17"/>
        <v>0</v>
      </c>
      <c r="M31" s="20">
        <f t="shared" si="17"/>
        <v>0</v>
      </c>
    </row>
    <row r="32" spans="1:13" ht="22.5" hidden="1" x14ac:dyDescent="0.25">
      <c r="A32" s="106"/>
      <c r="B32" s="109"/>
      <c r="C32" s="106"/>
      <c r="D32" s="18" t="s">
        <v>22</v>
      </c>
      <c r="E32" s="19">
        <v>737</v>
      </c>
      <c r="F32" s="19" t="s">
        <v>16</v>
      </c>
      <c r="G32" s="4">
        <f t="shared" si="2"/>
        <v>0</v>
      </c>
      <c r="H32" s="20">
        <v>0</v>
      </c>
      <c r="I32" s="20">
        <v>0</v>
      </c>
      <c r="J32" s="20">
        <v>0</v>
      </c>
      <c r="K32" s="20">
        <v>0</v>
      </c>
      <c r="L32" s="20">
        <v>0</v>
      </c>
      <c r="M32" s="20">
        <v>0</v>
      </c>
    </row>
    <row r="33" spans="1:13" hidden="1" x14ac:dyDescent="0.25">
      <c r="A33" s="106"/>
      <c r="B33" s="109"/>
      <c r="C33" s="106"/>
      <c r="D33" s="18" t="s">
        <v>20</v>
      </c>
      <c r="E33" s="19">
        <v>737</v>
      </c>
      <c r="F33" s="19" t="s">
        <v>16</v>
      </c>
      <c r="G33" s="4">
        <f t="shared" si="2"/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</row>
    <row r="34" spans="1:13" ht="33.75" hidden="1" x14ac:dyDescent="0.25">
      <c r="A34" s="107"/>
      <c r="B34" s="110"/>
      <c r="C34" s="107"/>
      <c r="D34" s="18" t="s">
        <v>43</v>
      </c>
      <c r="E34" s="19">
        <v>737</v>
      </c>
      <c r="F34" s="19" t="s">
        <v>16</v>
      </c>
      <c r="G34" s="4">
        <f t="shared" si="2"/>
        <v>0</v>
      </c>
      <c r="H34" s="20">
        <v>0</v>
      </c>
      <c r="I34" s="20">
        <v>0</v>
      </c>
      <c r="J34" s="20">
        <v>0</v>
      </c>
      <c r="K34" s="20">
        <v>0</v>
      </c>
      <c r="L34" s="20">
        <v>0</v>
      </c>
      <c r="M34" s="20">
        <v>0</v>
      </c>
    </row>
    <row r="35" spans="1:13" ht="15" hidden="1" customHeight="1" x14ac:dyDescent="0.25">
      <c r="A35" s="105">
        <v>13</v>
      </c>
      <c r="B35" s="108" t="s">
        <v>45</v>
      </c>
      <c r="C35" s="105" t="s">
        <v>38</v>
      </c>
      <c r="D35" s="18" t="s">
        <v>21</v>
      </c>
      <c r="E35" s="19">
        <v>737</v>
      </c>
      <c r="F35" s="19" t="s">
        <v>16</v>
      </c>
      <c r="G35" s="4">
        <f t="shared" si="2"/>
        <v>0</v>
      </c>
      <c r="H35" s="20">
        <f t="shared" ref="H35:M35" si="18">H36+H37+H38</f>
        <v>0</v>
      </c>
      <c r="I35" s="20">
        <f t="shared" si="18"/>
        <v>0</v>
      </c>
      <c r="J35" s="20">
        <f t="shared" si="18"/>
        <v>0</v>
      </c>
      <c r="K35" s="20">
        <f t="shared" si="18"/>
        <v>0</v>
      </c>
      <c r="L35" s="20">
        <f t="shared" si="18"/>
        <v>0</v>
      </c>
      <c r="M35" s="20">
        <f t="shared" si="18"/>
        <v>0</v>
      </c>
    </row>
    <row r="36" spans="1:13" ht="22.5" hidden="1" x14ac:dyDescent="0.25">
      <c r="A36" s="106"/>
      <c r="B36" s="109"/>
      <c r="C36" s="106"/>
      <c r="D36" s="18" t="s">
        <v>22</v>
      </c>
      <c r="E36" s="19">
        <v>737</v>
      </c>
      <c r="F36" s="19" t="s">
        <v>16</v>
      </c>
      <c r="G36" s="4">
        <f t="shared" si="2"/>
        <v>0</v>
      </c>
      <c r="H36" s="20">
        <v>0</v>
      </c>
      <c r="I36" s="20">
        <v>0</v>
      </c>
      <c r="J36" s="20">
        <v>0</v>
      </c>
      <c r="K36" s="20">
        <v>0</v>
      </c>
      <c r="L36" s="20">
        <v>0</v>
      </c>
      <c r="M36" s="20">
        <v>0</v>
      </c>
    </row>
    <row r="37" spans="1:13" hidden="1" x14ac:dyDescent="0.25">
      <c r="A37" s="106"/>
      <c r="B37" s="109"/>
      <c r="C37" s="106"/>
      <c r="D37" s="18" t="s">
        <v>20</v>
      </c>
      <c r="E37" s="19">
        <v>737</v>
      </c>
      <c r="F37" s="19" t="s">
        <v>16</v>
      </c>
      <c r="G37" s="4">
        <f t="shared" si="2"/>
        <v>0</v>
      </c>
      <c r="H37" s="20">
        <v>0</v>
      </c>
      <c r="I37" s="20">
        <v>0</v>
      </c>
      <c r="J37" s="20">
        <v>0</v>
      </c>
      <c r="K37" s="20">
        <v>0</v>
      </c>
      <c r="L37" s="20">
        <v>0</v>
      </c>
      <c r="M37" s="20">
        <v>0</v>
      </c>
    </row>
    <row r="38" spans="1:13" ht="33.75" hidden="1" x14ac:dyDescent="0.25">
      <c r="A38" s="107"/>
      <c r="B38" s="110"/>
      <c r="C38" s="107"/>
      <c r="D38" s="18" t="s">
        <v>43</v>
      </c>
      <c r="E38" s="19">
        <v>737</v>
      </c>
      <c r="F38" s="19" t="s">
        <v>16</v>
      </c>
      <c r="G38" s="4">
        <f t="shared" si="2"/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</row>
    <row r="39" spans="1:13" ht="15" hidden="1" customHeight="1" x14ac:dyDescent="0.25">
      <c r="A39" s="105">
        <v>14</v>
      </c>
      <c r="B39" s="108" t="s">
        <v>46</v>
      </c>
      <c r="C39" s="105" t="s">
        <v>38</v>
      </c>
      <c r="D39" s="18" t="s">
        <v>21</v>
      </c>
      <c r="E39" s="19">
        <v>737</v>
      </c>
      <c r="F39" s="19" t="s">
        <v>16</v>
      </c>
      <c r="G39" s="4">
        <f t="shared" si="2"/>
        <v>0</v>
      </c>
      <c r="H39" s="20">
        <f t="shared" ref="H39:M39" si="19">H40+H41+H42</f>
        <v>0</v>
      </c>
      <c r="I39" s="20">
        <f t="shared" si="19"/>
        <v>0</v>
      </c>
      <c r="J39" s="20">
        <f t="shared" si="19"/>
        <v>0</v>
      </c>
      <c r="K39" s="20">
        <f t="shared" si="19"/>
        <v>0</v>
      </c>
      <c r="L39" s="20">
        <f t="shared" si="19"/>
        <v>0</v>
      </c>
      <c r="M39" s="20">
        <f t="shared" si="19"/>
        <v>0</v>
      </c>
    </row>
    <row r="40" spans="1:13" ht="22.5" hidden="1" x14ac:dyDescent="0.25">
      <c r="A40" s="106"/>
      <c r="B40" s="109"/>
      <c r="C40" s="106"/>
      <c r="D40" s="18" t="s">
        <v>22</v>
      </c>
      <c r="E40" s="19">
        <v>737</v>
      </c>
      <c r="F40" s="19" t="s">
        <v>16</v>
      </c>
      <c r="G40" s="4">
        <f t="shared" si="2"/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</row>
    <row r="41" spans="1:13" hidden="1" x14ac:dyDescent="0.25">
      <c r="A41" s="106"/>
      <c r="B41" s="109"/>
      <c r="C41" s="106"/>
      <c r="D41" s="18" t="s">
        <v>20</v>
      </c>
      <c r="E41" s="19">
        <v>737</v>
      </c>
      <c r="F41" s="19" t="s">
        <v>16</v>
      </c>
      <c r="G41" s="4">
        <f t="shared" si="2"/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</row>
    <row r="42" spans="1:13" ht="33.75" hidden="1" x14ac:dyDescent="0.25">
      <c r="A42" s="107"/>
      <c r="B42" s="110"/>
      <c r="C42" s="107"/>
      <c r="D42" s="18" t="s">
        <v>43</v>
      </c>
      <c r="E42" s="19">
        <v>737</v>
      </c>
      <c r="F42" s="19" t="s">
        <v>16</v>
      </c>
      <c r="G42" s="4">
        <f t="shared" si="2"/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</row>
    <row r="43" spans="1:13" ht="15" hidden="1" customHeight="1" x14ac:dyDescent="0.25">
      <c r="A43" s="105">
        <v>15</v>
      </c>
      <c r="B43" s="108" t="s">
        <v>47</v>
      </c>
      <c r="C43" s="105" t="s">
        <v>38</v>
      </c>
      <c r="D43" s="18" t="s">
        <v>21</v>
      </c>
      <c r="E43" s="19">
        <v>737</v>
      </c>
      <c r="F43" s="19" t="s">
        <v>16</v>
      </c>
      <c r="G43" s="4">
        <f t="shared" si="2"/>
        <v>0</v>
      </c>
      <c r="H43" s="20">
        <f t="shared" ref="H43:M43" si="20">H44+H45+H46</f>
        <v>0</v>
      </c>
      <c r="I43" s="20">
        <f t="shared" si="20"/>
        <v>0</v>
      </c>
      <c r="J43" s="20">
        <f t="shared" si="20"/>
        <v>0</v>
      </c>
      <c r="K43" s="20">
        <f t="shared" si="20"/>
        <v>0</v>
      </c>
      <c r="L43" s="20">
        <f t="shared" si="20"/>
        <v>0</v>
      </c>
      <c r="M43" s="20">
        <f t="shared" si="20"/>
        <v>0</v>
      </c>
    </row>
    <row r="44" spans="1:13" ht="22.5" hidden="1" x14ac:dyDescent="0.25">
      <c r="A44" s="106"/>
      <c r="B44" s="109"/>
      <c r="C44" s="106"/>
      <c r="D44" s="18" t="s">
        <v>22</v>
      </c>
      <c r="E44" s="19">
        <v>737</v>
      </c>
      <c r="F44" s="19" t="s">
        <v>16</v>
      </c>
      <c r="G44" s="4">
        <f t="shared" si="2"/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</row>
    <row r="45" spans="1:13" hidden="1" x14ac:dyDescent="0.25">
      <c r="A45" s="106"/>
      <c r="B45" s="109"/>
      <c r="C45" s="106"/>
      <c r="D45" s="18" t="s">
        <v>20</v>
      </c>
      <c r="E45" s="19">
        <v>737</v>
      </c>
      <c r="F45" s="19" t="s">
        <v>16</v>
      </c>
      <c r="G45" s="4">
        <f t="shared" si="2"/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</row>
    <row r="46" spans="1:13" ht="33.75" hidden="1" x14ac:dyDescent="0.25">
      <c r="A46" s="107"/>
      <c r="B46" s="110"/>
      <c r="C46" s="107"/>
      <c r="D46" s="18" t="s">
        <v>43</v>
      </c>
      <c r="E46" s="19">
        <v>737</v>
      </c>
      <c r="F46" s="19" t="s">
        <v>16</v>
      </c>
      <c r="G46" s="4">
        <f t="shared" si="2"/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</row>
    <row r="47" spans="1:13" ht="15" hidden="1" customHeight="1" x14ac:dyDescent="0.25">
      <c r="A47" s="105">
        <v>16</v>
      </c>
      <c r="B47" s="108" t="s">
        <v>48</v>
      </c>
      <c r="C47" s="105" t="s">
        <v>38</v>
      </c>
      <c r="D47" s="18" t="s">
        <v>21</v>
      </c>
      <c r="E47" s="19">
        <v>737</v>
      </c>
      <c r="F47" s="19" t="s">
        <v>16</v>
      </c>
      <c r="G47" s="4">
        <f t="shared" si="2"/>
        <v>0</v>
      </c>
      <c r="H47" s="20">
        <f t="shared" ref="H47:M47" si="21">H48+H49+H50</f>
        <v>0</v>
      </c>
      <c r="I47" s="20">
        <f t="shared" si="21"/>
        <v>0</v>
      </c>
      <c r="J47" s="20">
        <f t="shared" si="21"/>
        <v>0</v>
      </c>
      <c r="K47" s="20">
        <f t="shared" si="21"/>
        <v>0</v>
      </c>
      <c r="L47" s="20">
        <f t="shared" si="21"/>
        <v>0</v>
      </c>
      <c r="M47" s="20">
        <f t="shared" si="21"/>
        <v>0</v>
      </c>
    </row>
    <row r="48" spans="1:13" ht="22.5" hidden="1" x14ac:dyDescent="0.25">
      <c r="A48" s="106"/>
      <c r="B48" s="109"/>
      <c r="C48" s="106"/>
      <c r="D48" s="18" t="s">
        <v>22</v>
      </c>
      <c r="E48" s="19">
        <v>737</v>
      </c>
      <c r="F48" s="19" t="s">
        <v>16</v>
      </c>
      <c r="G48" s="4">
        <f t="shared" si="2"/>
        <v>0</v>
      </c>
      <c r="H48" s="20">
        <v>0</v>
      </c>
      <c r="I48" s="20">
        <v>0</v>
      </c>
      <c r="J48" s="20">
        <v>0</v>
      </c>
      <c r="K48" s="20">
        <v>0</v>
      </c>
      <c r="L48" s="20">
        <v>0</v>
      </c>
      <c r="M48" s="20">
        <v>0</v>
      </c>
    </row>
    <row r="49" spans="1:13" hidden="1" x14ac:dyDescent="0.25">
      <c r="A49" s="106"/>
      <c r="B49" s="109"/>
      <c r="C49" s="106"/>
      <c r="D49" s="18" t="s">
        <v>20</v>
      </c>
      <c r="E49" s="19">
        <v>737</v>
      </c>
      <c r="F49" s="19" t="s">
        <v>16</v>
      </c>
      <c r="G49" s="4">
        <f t="shared" si="2"/>
        <v>0</v>
      </c>
      <c r="H49" s="20">
        <v>0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</row>
    <row r="50" spans="1:13" ht="33.75" hidden="1" x14ac:dyDescent="0.25">
      <c r="A50" s="107"/>
      <c r="B50" s="110"/>
      <c r="C50" s="107"/>
      <c r="D50" s="18" t="s">
        <v>43</v>
      </c>
      <c r="E50" s="19">
        <v>737</v>
      </c>
      <c r="F50" s="19" t="s">
        <v>16</v>
      </c>
      <c r="G50" s="4">
        <f t="shared" si="2"/>
        <v>0</v>
      </c>
      <c r="H50" s="20">
        <v>0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</row>
    <row r="51" spans="1:13" ht="15" hidden="1" customHeight="1" x14ac:dyDescent="0.25">
      <c r="A51" s="105">
        <v>17</v>
      </c>
      <c r="B51" s="108" t="s">
        <v>49</v>
      </c>
      <c r="C51" s="105" t="s">
        <v>38</v>
      </c>
      <c r="D51" s="18" t="s">
        <v>21</v>
      </c>
      <c r="E51" s="19">
        <v>737</v>
      </c>
      <c r="F51" s="19" t="s">
        <v>16</v>
      </c>
      <c r="G51" s="4">
        <f t="shared" si="2"/>
        <v>0</v>
      </c>
      <c r="H51" s="20">
        <f t="shared" ref="H51:M51" si="22">H52+H53+H54</f>
        <v>0</v>
      </c>
      <c r="I51" s="20">
        <f t="shared" si="22"/>
        <v>0</v>
      </c>
      <c r="J51" s="20">
        <f t="shared" si="22"/>
        <v>0</v>
      </c>
      <c r="K51" s="20">
        <f t="shared" si="22"/>
        <v>0</v>
      </c>
      <c r="L51" s="20">
        <f t="shared" si="22"/>
        <v>0</v>
      </c>
      <c r="M51" s="20">
        <f t="shared" si="22"/>
        <v>0</v>
      </c>
    </row>
    <row r="52" spans="1:13" ht="22.5" hidden="1" x14ac:dyDescent="0.25">
      <c r="A52" s="106"/>
      <c r="B52" s="109"/>
      <c r="C52" s="106"/>
      <c r="D52" s="18" t="s">
        <v>22</v>
      </c>
      <c r="E52" s="19">
        <v>737</v>
      </c>
      <c r="F52" s="19" t="s">
        <v>16</v>
      </c>
      <c r="G52" s="4">
        <f t="shared" si="2"/>
        <v>0</v>
      </c>
      <c r="H52" s="20">
        <v>0</v>
      </c>
      <c r="I52" s="20">
        <v>0</v>
      </c>
      <c r="J52" s="20">
        <v>0</v>
      </c>
      <c r="K52" s="20">
        <v>0</v>
      </c>
      <c r="L52" s="20">
        <v>0</v>
      </c>
      <c r="M52" s="20">
        <v>0</v>
      </c>
    </row>
    <row r="53" spans="1:13" hidden="1" x14ac:dyDescent="0.25">
      <c r="A53" s="106"/>
      <c r="B53" s="109"/>
      <c r="C53" s="106"/>
      <c r="D53" s="18" t="s">
        <v>20</v>
      </c>
      <c r="E53" s="19">
        <v>737</v>
      </c>
      <c r="F53" s="19" t="s">
        <v>16</v>
      </c>
      <c r="G53" s="4">
        <f t="shared" si="2"/>
        <v>0</v>
      </c>
      <c r="H53" s="20">
        <v>0</v>
      </c>
      <c r="I53" s="20">
        <v>0</v>
      </c>
      <c r="J53" s="20">
        <v>0</v>
      </c>
      <c r="K53" s="20">
        <v>0</v>
      </c>
      <c r="L53" s="20">
        <v>0</v>
      </c>
      <c r="M53" s="20">
        <v>0</v>
      </c>
    </row>
    <row r="54" spans="1:13" ht="33.75" hidden="1" x14ac:dyDescent="0.25">
      <c r="A54" s="107"/>
      <c r="B54" s="110"/>
      <c r="C54" s="107"/>
      <c r="D54" s="18" t="s">
        <v>43</v>
      </c>
      <c r="E54" s="19">
        <v>737</v>
      </c>
      <c r="F54" s="19" t="s">
        <v>16</v>
      </c>
      <c r="G54" s="4">
        <f t="shared" si="2"/>
        <v>0</v>
      </c>
      <c r="H54" s="20">
        <v>0</v>
      </c>
      <c r="I54" s="20">
        <v>0</v>
      </c>
      <c r="J54" s="20">
        <v>0</v>
      </c>
      <c r="K54" s="20">
        <v>0</v>
      </c>
      <c r="L54" s="20">
        <v>0</v>
      </c>
      <c r="M54" s="20">
        <v>0</v>
      </c>
    </row>
    <row r="55" spans="1:13" ht="28.5" customHeight="1" x14ac:dyDescent="0.25">
      <c r="A55" s="96">
        <v>12</v>
      </c>
      <c r="B55" s="99" t="s">
        <v>52</v>
      </c>
      <c r="C55" s="102" t="s">
        <v>37</v>
      </c>
      <c r="D55" s="74" t="s">
        <v>21</v>
      </c>
      <c r="E55" s="93">
        <v>741</v>
      </c>
      <c r="F55" s="93" t="s">
        <v>50</v>
      </c>
      <c r="G55" s="4">
        <f>SUM(H55:M55)</f>
        <v>101523</v>
      </c>
      <c r="H55" s="6">
        <f t="shared" ref="H55:M55" si="23">H56+H57</f>
        <v>0</v>
      </c>
      <c r="I55" s="6">
        <f t="shared" si="23"/>
        <v>0</v>
      </c>
      <c r="J55" s="6">
        <f t="shared" si="23"/>
        <v>0</v>
      </c>
      <c r="K55" s="6">
        <f t="shared" si="23"/>
        <v>0</v>
      </c>
      <c r="L55" s="6">
        <f t="shared" si="23"/>
        <v>101523</v>
      </c>
      <c r="M55" s="6">
        <f t="shared" si="23"/>
        <v>0</v>
      </c>
    </row>
    <row r="56" spans="1:13" ht="15" customHeight="1" x14ac:dyDescent="0.25">
      <c r="A56" s="97"/>
      <c r="B56" s="100"/>
      <c r="C56" s="103"/>
      <c r="D56" s="74" t="s">
        <v>20</v>
      </c>
      <c r="E56" s="94"/>
      <c r="F56" s="94"/>
      <c r="G56" s="4">
        <f>SUM(H56:M56)</f>
        <v>100000</v>
      </c>
      <c r="H56" s="5">
        <v>0</v>
      </c>
      <c r="I56" s="6">
        <v>0</v>
      </c>
      <c r="J56" s="5">
        <v>0</v>
      </c>
      <c r="K56" s="6">
        <v>0</v>
      </c>
      <c r="L56" s="6">
        <v>100000</v>
      </c>
      <c r="M56" s="5">
        <v>0</v>
      </c>
    </row>
    <row r="57" spans="1:13" ht="40.5" customHeight="1" x14ac:dyDescent="0.25">
      <c r="A57" s="98"/>
      <c r="B57" s="101"/>
      <c r="C57" s="104"/>
      <c r="D57" s="74" t="s">
        <v>43</v>
      </c>
      <c r="E57" s="95"/>
      <c r="F57" s="95"/>
      <c r="G57" s="4">
        <f>SUM(H57:M57)</f>
        <v>1523</v>
      </c>
      <c r="H57" s="5">
        <v>0</v>
      </c>
      <c r="I57" s="6">
        <v>0</v>
      </c>
      <c r="J57" s="5">
        <v>0</v>
      </c>
      <c r="K57" s="6">
        <v>0</v>
      </c>
      <c r="L57" s="6">
        <f>1000+523</f>
        <v>1523</v>
      </c>
      <c r="M57" s="5">
        <v>0</v>
      </c>
    </row>
    <row r="58" spans="1:13" x14ac:dyDescent="0.25">
      <c r="A58" s="74">
        <v>13</v>
      </c>
      <c r="B58" s="21" t="s">
        <v>12</v>
      </c>
      <c r="C58" s="74"/>
      <c r="D58" s="74"/>
      <c r="E58" s="2" t="s">
        <v>16</v>
      </c>
      <c r="F58" s="2" t="s">
        <v>16</v>
      </c>
      <c r="G58" s="4">
        <f>SUM(H58:M58)</f>
        <v>290827881.06999999</v>
      </c>
      <c r="H58" s="4">
        <f>H18+H21+H26+H19+H30+H31+H35+H39+H43+H47+H51+H55</f>
        <v>109618232</v>
      </c>
      <c r="I58" s="4">
        <f t="shared" ref="I58:M58" si="24">I18+I21+I26+I19+I30+I31+I35+I39+I43+I47+I51+I55</f>
        <v>130909124.28</v>
      </c>
      <c r="J58" s="4">
        <f t="shared" si="24"/>
        <v>23509115.359999999</v>
      </c>
      <c r="K58" s="4">
        <f t="shared" si="24"/>
        <v>15282042.43</v>
      </c>
      <c r="L58" s="4">
        <f t="shared" si="24"/>
        <v>4423395</v>
      </c>
      <c r="M58" s="4">
        <f t="shared" si="24"/>
        <v>7085972</v>
      </c>
    </row>
    <row r="59" spans="1:13" x14ac:dyDescent="0.25">
      <c r="A59" s="17"/>
      <c r="B59" s="12"/>
      <c r="C59" s="12"/>
      <c r="D59" s="24"/>
      <c r="E59" s="25"/>
      <c r="F59" s="25"/>
      <c r="G59" s="26"/>
      <c r="H59" s="26"/>
      <c r="I59" s="26"/>
      <c r="J59" s="26"/>
    </row>
    <row r="60" spans="1:13" x14ac:dyDescent="0.25">
      <c r="A60" s="17"/>
      <c r="B60" s="12" t="s">
        <v>116</v>
      </c>
      <c r="C60" s="12"/>
      <c r="D60" s="24"/>
      <c r="E60" s="25"/>
      <c r="F60" s="25"/>
      <c r="G60" s="28"/>
      <c r="H60" s="28"/>
      <c r="I60" s="28"/>
      <c r="J60" s="28"/>
    </row>
    <row r="61" spans="1:13" x14ac:dyDescent="0.25">
      <c r="A61" s="17"/>
      <c r="B61" s="12" t="s">
        <v>117</v>
      </c>
      <c r="C61" s="12"/>
      <c r="D61" s="24"/>
      <c r="E61" s="25"/>
      <c r="F61" s="25"/>
      <c r="G61" s="28"/>
      <c r="H61" s="28"/>
      <c r="I61" s="28"/>
      <c r="J61" s="28"/>
    </row>
    <row r="62" spans="1:13" x14ac:dyDescent="0.25">
      <c r="B62" s="14"/>
      <c r="C62" s="29"/>
      <c r="G62" s="28"/>
      <c r="H62" s="28"/>
      <c r="I62" s="28"/>
      <c r="J62" s="28"/>
    </row>
    <row r="63" spans="1:13" x14ac:dyDescent="0.25">
      <c r="G63" s="28"/>
      <c r="H63" s="28"/>
      <c r="I63" s="28"/>
      <c r="J63" s="28"/>
    </row>
    <row r="65" spans="2:10" x14ac:dyDescent="0.25">
      <c r="B65" s="15"/>
      <c r="C65" s="30"/>
      <c r="D65" s="30"/>
      <c r="E65" s="31"/>
      <c r="F65" s="31"/>
      <c r="G65" s="28"/>
      <c r="H65" s="28"/>
      <c r="I65" s="28"/>
      <c r="J65" s="28"/>
    </row>
    <row r="66" spans="2:10" x14ac:dyDescent="0.25">
      <c r="B66" s="15"/>
      <c r="C66" s="30"/>
      <c r="D66" s="30"/>
      <c r="E66" s="31"/>
      <c r="F66" s="31"/>
      <c r="G66" s="28"/>
      <c r="H66" s="28"/>
      <c r="I66" s="28"/>
      <c r="J66" s="28"/>
    </row>
    <row r="67" spans="2:10" x14ac:dyDescent="0.25">
      <c r="B67" s="15"/>
      <c r="C67" s="30"/>
      <c r="D67" s="30"/>
      <c r="E67" s="31"/>
      <c r="F67" s="31"/>
      <c r="G67" s="28"/>
      <c r="H67" s="28"/>
      <c r="I67" s="28"/>
      <c r="J67" s="28"/>
    </row>
    <row r="68" spans="2:10" x14ac:dyDescent="0.25">
      <c r="B68" s="15"/>
      <c r="C68" s="30"/>
      <c r="D68" s="30"/>
      <c r="E68" s="31"/>
      <c r="F68" s="31"/>
      <c r="G68" s="28"/>
      <c r="H68" s="28"/>
      <c r="I68" s="28"/>
      <c r="J68" s="28"/>
    </row>
    <row r="69" spans="2:10" x14ac:dyDescent="0.25">
      <c r="B69" s="15"/>
      <c r="C69" s="30"/>
      <c r="D69" s="30"/>
      <c r="E69" s="31"/>
      <c r="F69" s="31"/>
      <c r="G69" s="28"/>
      <c r="H69" s="28"/>
      <c r="I69" s="28"/>
      <c r="J69" s="28"/>
    </row>
    <row r="70" spans="2:10" x14ac:dyDescent="0.25">
      <c r="B70" s="15"/>
      <c r="C70" s="30"/>
      <c r="D70" s="30"/>
      <c r="E70" s="31"/>
      <c r="F70" s="31"/>
      <c r="G70" s="28"/>
      <c r="H70" s="28"/>
      <c r="I70" s="28"/>
      <c r="J70" s="28"/>
    </row>
    <row r="71" spans="2:10" x14ac:dyDescent="0.25">
      <c r="B71" s="15"/>
      <c r="C71" s="30"/>
      <c r="D71" s="30"/>
      <c r="E71" s="31"/>
      <c r="F71" s="31"/>
      <c r="G71" s="28"/>
      <c r="H71" s="28"/>
      <c r="I71" s="28"/>
      <c r="J71" s="28"/>
    </row>
    <row r="72" spans="2:10" x14ac:dyDescent="0.25">
      <c r="B72" s="15"/>
      <c r="C72" s="30"/>
      <c r="D72" s="30"/>
      <c r="E72" s="31"/>
      <c r="F72" s="31"/>
      <c r="G72" s="28"/>
      <c r="H72" s="28"/>
      <c r="I72" s="28"/>
      <c r="J72" s="28"/>
    </row>
    <row r="73" spans="2:10" x14ac:dyDescent="0.25">
      <c r="B73" s="15"/>
      <c r="C73" s="30"/>
      <c r="D73" s="30"/>
      <c r="E73" s="31"/>
      <c r="F73" s="31"/>
      <c r="G73" s="28"/>
      <c r="H73" s="28"/>
      <c r="I73" s="28"/>
      <c r="J73" s="28"/>
    </row>
    <row r="74" spans="2:10" x14ac:dyDescent="0.25">
      <c r="B74" s="15"/>
      <c r="C74" s="30"/>
      <c r="D74" s="30"/>
      <c r="E74" s="31"/>
      <c r="F74" s="31"/>
      <c r="G74" s="28"/>
      <c r="H74" s="28"/>
      <c r="I74" s="28"/>
      <c r="J74" s="28"/>
    </row>
    <row r="75" spans="2:10" x14ac:dyDescent="0.25">
      <c r="B75" s="15"/>
      <c r="C75" s="30"/>
      <c r="D75" s="30"/>
      <c r="E75" s="31"/>
      <c r="F75" s="31"/>
      <c r="G75" s="28"/>
      <c r="H75" s="28"/>
      <c r="I75" s="28"/>
      <c r="J75" s="28"/>
    </row>
    <row r="76" spans="2:10" x14ac:dyDescent="0.25">
      <c r="B76" s="15"/>
      <c r="C76" s="30"/>
      <c r="D76" s="30"/>
      <c r="E76" s="31"/>
      <c r="F76" s="31"/>
      <c r="G76" s="28"/>
      <c r="H76" s="28"/>
      <c r="I76" s="28"/>
      <c r="J76" s="28"/>
    </row>
    <row r="77" spans="2:10" x14ac:dyDescent="0.25">
      <c r="B77" s="15"/>
      <c r="C77" s="30"/>
      <c r="D77" s="30"/>
      <c r="E77" s="31"/>
      <c r="F77" s="31"/>
      <c r="G77" s="28"/>
      <c r="H77" s="28"/>
      <c r="I77" s="28"/>
      <c r="J77" s="28"/>
    </row>
    <row r="78" spans="2:10" x14ac:dyDescent="0.25">
      <c r="B78" s="15"/>
      <c r="C78" s="30"/>
      <c r="D78" s="30"/>
      <c r="E78" s="31"/>
      <c r="F78" s="31"/>
      <c r="G78" s="28"/>
      <c r="H78" s="28"/>
      <c r="I78" s="28"/>
      <c r="J78" s="28"/>
    </row>
    <row r="79" spans="2:10" x14ac:dyDescent="0.25">
      <c r="B79" s="15"/>
      <c r="C79" s="30"/>
      <c r="D79" s="30"/>
      <c r="E79" s="31"/>
      <c r="F79" s="31"/>
      <c r="G79" s="28"/>
      <c r="H79" s="28"/>
      <c r="I79" s="28"/>
      <c r="J79" s="28"/>
    </row>
    <row r="80" spans="2:10" x14ac:dyDescent="0.25">
      <c r="B80" s="15"/>
      <c r="C80" s="30"/>
      <c r="D80" s="30"/>
      <c r="E80" s="31"/>
      <c r="F80" s="31"/>
      <c r="G80" s="28"/>
      <c r="H80" s="28"/>
      <c r="I80" s="28"/>
      <c r="J80" s="28"/>
    </row>
    <row r="81" spans="2:10" x14ac:dyDescent="0.25">
      <c r="B81" s="15"/>
      <c r="C81" s="30"/>
      <c r="D81" s="30"/>
      <c r="E81" s="31"/>
      <c r="F81" s="31"/>
      <c r="G81" s="28"/>
      <c r="H81" s="28"/>
      <c r="I81" s="28"/>
      <c r="J81" s="28"/>
    </row>
    <row r="82" spans="2:10" x14ac:dyDescent="0.25">
      <c r="B82" s="15"/>
      <c r="C82" s="30"/>
      <c r="D82" s="30"/>
      <c r="E82" s="31"/>
      <c r="F82" s="31"/>
      <c r="G82" s="28"/>
      <c r="H82" s="28"/>
      <c r="I82" s="28"/>
      <c r="J82" s="28"/>
    </row>
    <row r="83" spans="2:10" x14ac:dyDescent="0.25">
      <c r="B83" s="15"/>
      <c r="C83" s="30"/>
      <c r="D83" s="30"/>
      <c r="E83" s="31"/>
      <c r="F83" s="31"/>
      <c r="G83" s="28"/>
      <c r="H83" s="28"/>
      <c r="I83" s="28"/>
      <c r="J83" s="28"/>
    </row>
    <row r="84" spans="2:10" x14ac:dyDescent="0.25">
      <c r="B84" s="15"/>
      <c r="C84" s="30"/>
      <c r="D84" s="30"/>
      <c r="E84" s="31"/>
      <c r="F84" s="31"/>
      <c r="G84" s="28"/>
      <c r="H84" s="28"/>
      <c r="I84" s="28"/>
      <c r="J84" s="28"/>
    </row>
    <row r="85" spans="2:10" x14ac:dyDescent="0.25">
      <c r="B85" s="15"/>
      <c r="C85" s="30"/>
      <c r="D85" s="30"/>
      <c r="E85" s="31"/>
      <c r="F85" s="31"/>
      <c r="G85" s="28"/>
      <c r="H85" s="28"/>
      <c r="I85" s="28"/>
      <c r="J85" s="28"/>
    </row>
    <row r="86" spans="2:10" x14ac:dyDescent="0.25">
      <c r="B86" s="15"/>
      <c r="C86" s="30"/>
      <c r="D86" s="30"/>
      <c r="E86" s="31"/>
      <c r="F86" s="31"/>
      <c r="G86" s="28"/>
      <c r="H86" s="28"/>
      <c r="I86" s="28"/>
      <c r="J86" s="28"/>
    </row>
    <row r="87" spans="2:10" x14ac:dyDescent="0.25">
      <c r="B87" s="15"/>
      <c r="C87" s="30"/>
      <c r="D87" s="30"/>
      <c r="E87" s="31"/>
      <c r="F87" s="31"/>
      <c r="G87" s="28"/>
      <c r="H87" s="28"/>
      <c r="I87" s="28"/>
      <c r="J87" s="28"/>
    </row>
    <row r="88" spans="2:10" x14ac:dyDescent="0.25">
      <c r="B88" s="15"/>
      <c r="C88" s="30"/>
      <c r="D88" s="30"/>
      <c r="E88" s="31"/>
      <c r="F88" s="31"/>
      <c r="G88" s="28"/>
      <c r="H88" s="28"/>
      <c r="I88" s="28"/>
      <c r="J88" s="28"/>
    </row>
    <row r="89" spans="2:10" x14ac:dyDescent="0.25">
      <c r="B89" s="15"/>
      <c r="C89" s="30"/>
      <c r="D89" s="30"/>
      <c r="E89" s="31"/>
      <c r="F89" s="31"/>
      <c r="G89" s="28"/>
      <c r="H89" s="28"/>
      <c r="I89" s="28"/>
      <c r="J89" s="28"/>
    </row>
    <row r="90" spans="2:10" x14ac:dyDescent="0.25">
      <c r="B90" s="15"/>
      <c r="C90" s="30"/>
      <c r="D90" s="30"/>
      <c r="E90" s="31"/>
      <c r="F90" s="31"/>
      <c r="G90" s="28"/>
      <c r="H90" s="28"/>
      <c r="I90" s="28"/>
      <c r="J90" s="28"/>
    </row>
    <row r="91" spans="2:10" x14ac:dyDescent="0.25">
      <c r="B91" s="15"/>
      <c r="C91" s="30"/>
      <c r="D91" s="30"/>
      <c r="E91" s="31"/>
      <c r="F91" s="31"/>
      <c r="G91" s="28"/>
      <c r="H91" s="28"/>
      <c r="I91" s="28"/>
      <c r="J91" s="28"/>
    </row>
    <row r="92" spans="2:10" x14ac:dyDescent="0.25">
      <c r="B92" s="15"/>
      <c r="C92" s="30"/>
      <c r="D92" s="30"/>
      <c r="E92" s="31"/>
      <c r="F92" s="31"/>
      <c r="G92" s="28"/>
      <c r="H92" s="28"/>
      <c r="I92" s="28"/>
      <c r="J92" s="28"/>
    </row>
    <row r="93" spans="2:10" x14ac:dyDescent="0.25">
      <c r="B93" s="15"/>
      <c r="C93" s="30"/>
      <c r="D93" s="30"/>
      <c r="E93" s="31"/>
      <c r="F93" s="31"/>
      <c r="G93" s="28"/>
      <c r="H93" s="28"/>
      <c r="I93" s="28"/>
      <c r="J93" s="28"/>
    </row>
    <row r="94" spans="2:10" x14ac:dyDescent="0.25">
      <c r="B94" s="15"/>
      <c r="C94" s="30"/>
      <c r="D94" s="30"/>
      <c r="E94" s="31"/>
      <c r="F94" s="31"/>
      <c r="G94" s="28"/>
      <c r="H94" s="28"/>
      <c r="I94" s="28"/>
      <c r="J94" s="28"/>
    </row>
    <row r="95" spans="2:10" x14ac:dyDescent="0.25">
      <c r="B95" s="15"/>
      <c r="C95" s="30"/>
      <c r="D95" s="30"/>
      <c r="E95" s="31"/>
      <c r="F95" s="31"/>
      <c r="G95" s="28"/>
      <c r="H95" s="28"/>
      <c r="I95" s="28"/>
      <c r="J95" s="28"/>
    </row>
    <row r="96" spans="2:10" x14ac:dyDescent="0.25">
      <c r="B96" s="15"/>
      <c r="C96" s="30"/>
      <c r="D96" s="30"/>
      <c r="E96" s="31"/>
      <c r="F96" s="31"/>
      <c r="G96" s="28"/>
      <c r="H96" s="28"/>
      <c r="I96" s="28"/>
      <c r="J96" s="28"/>
    </row>
    <row r="97" spans="2:10" x14ac:dyDescent="0.25">
      <c r="B97" s="15"/>
      <c r="C97" s="30"/>
      <c r="D97" s="30"/>
      <c r="E97" s="31"/>
      <c r="F97" s="31"/>
      <c r="G97" s="28"/>
      <c r="H97" s="28"/>
      <c r="I97" s="28"/>
      <c r="J97" s="28"/>
    </row>
    <row r="98" spans="2:10" x14ac:dyDescent="0.25">
      <c r="B98" s="15"/>
      <c r="C98" s="30"/>
      <c r="D98" s="30"/>
      <c r="E98" s="31"/>
      <c r="F98" s="31"/>
      <c r="G98" s="28"/>
      <c r="H98" s="28"/>
      <c r="I98" s="28"/>
      <c r="J98" s="28"/>
    </row>
    <row r="99" spans="2:10" x14ac:dyDescent="0.25">
      <c r="B99" s="15"/>
      <c r="C99" s="30"/>
      <c r="D99" s="30"/>
      <c r="E99" s="31"/>
      <c r="F99" s="31"/>
      <c r="G99" s="28"/>
      <c r="H99" s="28"/>
      <c r="I99" s="28"/>
      <c r="J99" s="28"/>
    </row>
    <row r="100" spans="2:10" x14ac:dyDescent="0.25">
      <c r="B100" s="15"/>
      <c r="C100" s="30"/>
      <c r="D100" s="30"/>
      <c r="E100" s="31"/>
      <c r="F100" s="31"/>
      <c r="G100" s="28"/>
      <c r="H100" s="28"/>
      <c r="I100" s="28"/>
      <c r="J100" s="28"/>
    </row>
    <row r="101" spans="2:10" x14ac:dyDescent="0.25">
      <c r="B101" s="15"/>
      <c r="C101" s="30"/>
      <c r="D101" s="30"/>
      <c r="E101" s="31"/>
      <c r="F101" s="31"/>
      <c r="G101" s="28"/>
      <c r="H101" s="28"/>
      <c r="I101" s="28"/>
      <c r="J101" s="28"/>
    </row>
    <row r="102" spans="2:10" x14ac:dyDescent="0.25">
      <c r="B102" s="15"/>
      <c r="C102" s="30"/>
      <c r="D102" s="30"/>
      <c r="E102" s="31"/>
      <c r="F102" s="31"/>
      <c r="G102" s="28"/>
      <c r="H102" s="28"/>
      <c r="I102" s="28"/>
      <c r="J102" s="28"/>
    </row>
    <row r="103" spans="2:10" x14ac:dyDescent="0.25">
      <c r="B103" s="15"/>
      <c r="C103" s="30"/>
      <c r="D103" s="30"/>
      <c r="E103" s="31"/>
      <c r="F103" s="31"/>
      <c r="G103" s="28"/>
      <c r="H103" s="28"/>
      <c r="I103" s="28"/>
      <c r="J103" s="28"/>
    </row>
    <row r="104" spans="2:10" x14ac:dyDescent="0.25">
      <c r="B104" s="15"/>
      <c r="C104" s="30"/>
      <c r="D104" s="30"/>
      <c r="E104" s="31"/>
      <c r="F104" s="31"/>
      <c r="G104" s="28"/>
      <c r="H104" s="28"/>
      <c r="I104" s="28"/>
      <c r="J104" s="28"/>
    </row>
    <row r="105" spans="2:10" x14ac:dyDescent="0.25">
      <c r="B105" s="15"/>
      <c r="C105" s="30"/>
      <c r="D105" s="30"/>
      <c r="E105" s="31"/>
      <c r="F105" s="31"/>
      <c r="G105" s="28"/>
      <c r="H105" s="28"/>
      <c r="I105" s="28"/>
      <c r="J105" s="28"/>
    </row>
    <row r="106" spans="2:10" x14ac:dyDescent="0.25">
      <c r="B106" s="15"/>
      <c r="C106" s="30"/>
      <c r="D106" s="30"/>
      <c r="E106" s="31"/>
      <c r="F106" s="31"/>
      <c r="G106" s="28"/>
      <c r="H106" s="28"/>
      <c r="I106" s="28"/>
      <c r="J106" s="28"/>
    </row>
    <row r="107" spans="2:10" x14ac:dyDescent="0.25">
      <c r="B107" s="15"/>
      <c r="C107" s="30"/>
      <c r="D107" s="30"/>
      <c r="E107" s="31"/>
      <c r="F107" s="31"/>
      <c r="G107" s="28"/>
      <c r="H107" s="28"/>
      <c r="I107" s="28"/>
      <c r="J107" s="28"/>
    </row>
    <row r="108" spans="2:10" x14ac:dyDescent="0.25">
      <c r="B108" s="15"/>
      <c r="C108" s="30"/>
      <c r="D108" s="30"/>
      <c r="E108" s="31"/>
      <c r="F108" s="31"/>
      <c r="G108" s="28"/>
      <c r="H108" s="28"/>
      <c r="I108" s="28"/>
      <c r="J108" s="28"/>
    </row>
    <row r="109" spans="2:10" x14ac:dyDescent="0.25">
      <c r="B109" s="15"/>
      <c r="C109" s="30"/>
      <c r="D109" s="30"/>
      <c r="E109" s="31"/>
      <c r="F109" s="31"/>
      <c r="G109" s="28"/>
      <c r="H109" s="28"/>
      <c r="I109" s="28"/>
      <c r="J109" s="28"/>
    </row>
    <row r="110" spans="2:10" x14ac:dyDescent="0.25">
      <c r="B110" s="15"/>
      <c r="C110" s="30"/>
      <c r="D110" s="30"/>
      <c r="E110" s="31"/>
      <c r="F110" s="31"/>
      <c r="G110" s="28"/>
      <c r="H110" s="28"/>
      <c r="I110" s="28"/>
      <c r="J110" s="28"/>
    </row>
    <row r="111" spans="2:10" x14ac:dyDescent="0.25">
      <c r="B111" s="15"/>
      <c r="C111" s="30"/>
      <c r="D111" s="30"/>
      <c r="E111" s="31"/>
      <c r="F111" s="31"/>
      <c r="G111" s="28"/>
      <c r="H111" s="28"/>
      <c r="I111" s="28"/>
      <c r="J111" s="28"/>
    </row>
    <row r="112" spans="2:10" x14ac:dyDescent="0.25">
      <c r="B112" s="15"/>
      <c r="C112" s="30"/>
      <c r="D112" s="30"/>
      <c r="E112" s="31"/>
      <c r="F112" s="31"/>
      <c r="G112" s="28"/>
      <c r="H112" s="28"/>
      <c r="I112" s="28"/>
      <c r="J112" s="28"/>
    </row>
    <row r="113" spans="2:10" x14ac:dyDescent="0.25">
      <c r="B113" s="15"/>
      <c r="C113" s="30"/>
      <c r="D113" s="30"/>
      <c r="E113" s="31"/>
      <c r="F113" s="31"/>
      <c r="G113" s="28"/>
      <c r="H113" s="28"/>
      <c r="I113" s="28"/>
      <c r="J113" s="28"/>
    </row>
    <row r="114" spans="2:10" x14ac:dyDescent="0.25">
      <c r="B114" s="15"/>
      <c r="C114" s="30"/>
      <c r="D114" s="30"/>
      <c r="E114" s="31"/>
      <c r="F114" s="31"/>
      <c r="G114" s="28"/>
      <c r="H114" s="28"/>
      <c r="I114" s="28"/>
      <c r="J114" s="28"/>
    </row>
    <row r="115" spans="2:10" x14ac:dyDescent="0.25">
      <c r="B115" s="15"/>
      <c r="C115" s="30"/>
      <c r="D115" s="30"/>
      <c r="E115" s="31"/>
      <c r="F115" s="31"/>
      <c r="G115" s="28"/>
      <c r="H115" s="28"/>
      <c r="I115" s="28"/>
      <c r="J115" s="28"/>
    </row>
    <row r="116" spans="2:10" x14ac:dyDescent="0.25">
      <c r="B116" s="15"/>
      <c r="C116" s="30"/>
      <c r="D116" s="30"/>
      <c r="E116" s="31"/>
      <c r="F116" s="31"/>
      <c r="G116" s="28"/>
      <c r="H116" s="28"/>
      <c r="I116" s="28"/>
      <c r="J116" s="28"/>
    </row>
    <row r="117" spans="2:10" x14ac:dyDescent="0.25">
      <c r="B117" s="15"/>
      <c r="C117" s="30"/>
      <c r="D117" s="30"/>
      <c r="E117" s="31"/>
      <c r="F117" s="31"/>
      <c r="G117" s="28"/>
      <c r="H117" s="28"/>
      <c r="I117" s="28"/>
      <c r="J117" s="28"/>
    </row>
    <row r="118" spans="2:10" x14ac:dyDescent="0.25">
      <c r="B118" s="15"/>
      <c r="C118" s="30"/>
      <c r="D118" s="30"/>
      <c r="E118" s="31"/>
      <c r="F118" s="31"/>
      <c r="G118" s="28"/>
      <c r="H118" s="28"/>
      <c r="I118" s="28"/>
      <c r="J118" s="28"/>
    </row>
    <row r="119" spans="2:10" x14ac:dyDescent="0.25">
      <c r="B119" s="15"/>
      <c r="C119" s="30"/>
      <c r="D119" s="30"/>
      <c r="E119" s="31"/>
      <c r="F119" s="31"/>
      <c r="G119" s="28"/>
      <c r="H119" s="28"/>
      <c r="I119" s="28"/>
      <c r="J119" s="28"/>
    </row>
    <row r="120" spans="2:10" x14ac:dyDescent="0.25">
      <c r="B120" s="15"/>
      <c r="C120" s="30"/>
      <c r="D120" s="30"/>
      <c r="E120" s="31"/>
      <c r="F120" s="31"/>
      <c r="G120" s="28"/>
      <c r="H120" s="28"/>
      <c r="I120" s="28"/>
      <c r="J120" s="28"/>
    </row>
    <row r="121" spans="2:10" x14ac:dyDescent="0.25">
      <c r="B121" s="15"/>
      <c r="C121" s="30"/>
      <c r="D121" s="30"/>
      <c r="E121" s="31"/>
      <c r="F121" s="31"/>
      <c r="G121" s="28"/>
      <c r="H121" s="28"/>
      <c r="I121" s="28"/>
      <c r="J121" s="28"/>
    </row>
    <row r="122" spans="2:10" x14ac:dyDescent="0.25">
      <c r="B122" s="15"/>
      <c r="C122" s="30"/>
      <c r="D122" s="30"/>
      <c r="E122" s="31"/>
      <c r="F122" s="31"/>
      <c r="G122" s="28"/>
      <c r="H122" s="28"/>
      <c r="I122" s="28"/>
      <c r="J122" s="28"/>
    </row>
    <row r="123" spans="2:10" x14ac:dyDescent="0.25">
      <c r="B123" s="15"/>
      <c r="C123" s="30"/>
      <c r="D123" s="30"/>
      <c r="E123" s="31"/>
      <c r="F123" s="31"/>
      <c r="G123" s="28"/>
      <c r="H123" s="28"/>
      <c r="I123" s="28"/>
      <c r="J123" s="28"/>
    </row>
    <row r="124" spans="2:10" x14ac:dyDescent="0.25">
      <c r="B124" s="15"/>
      <c r="C124" s="30"/>
      <c r="D124" s="30"/>
      <c r="E124" s="31"/>
      <c r="F124" s="31"/>
      <c r="G124" s="28"/>
      <c r="H124" s="28"/>
      <c r="I124" s="28"/>
      <c r="J124" s="28"/>
    </row>
    <row r="125" spans="2:10" x14ac:dyDescent="0.25">
      <c r="B125" s="15"/>
      <c r="C125" s="30"/>
      <c r="D125" s="30"/>
      <c r="E125" s="31"/>
      <c r="F125" s="31"/>
      <c r="G125" s="28"/>
      <c r="H125" s="28"/>
      <c r="I125" s="28"/>
      <c r="J125" s="28"/>
    </row>
    <row r="126" spans="2:10" x14ac:dyDescent="0.25">
      <c r="B126" s="15"/>
      <c r="C126" s="30"/>
      <c r="D126" s="30"/>
      <c r="E126" s="31"/>
      <c r="F126" s="31"/>
      <c r="G126" s="28"/>
      <c r="H126" s="28"/>
      <c r="I126" s="28"/>
      <c r="J126" s="28"/>
    </row>
    <row r="127" spans="2:10" x14ac:dyDescent="0.25">
      <c r="B127" s="15"/>
      <c r="C127" s="30"/>
      <c r="D127" s="30"/>
      <c r="E127" s="31"/>
      <c r="F127" s="31"/>
      <c r="G127" s="28"/>
      <c r="H127" s="28"/>
      <c r="I127" s="28"/>
      <c r="J127" s="28"/>
    </row>
    <row r="128" spans="2:10" x14ac:dyDescent="0.25">
      <c r="B128" s="15"/>
      <c r="C128" s="30"/>
      <c r="D128" s="30"/>
      <c r="E128" s="31"/>
      <c r="F128" s="31"/>
      <c r="G128" s="28"/>
      <c r="H128" s="28"/>
      <c r="I128" s="28"/>
      <c r="J128" s="28"/>
    </row>
    <row r="129" spans="2:10" x14ac:dyDescent="0.25">
      <c r="B129" s="15"/>
      <c r="C129" s="30"/>
      <c r="D129" s="30"/>
      <c r="E129" s="31"/>
      <c r="F129" s="31"/>
      <c r="G129" s="28"/>
      <c r="H129" s="28"/>
      <c r="I129" s="28"/>
      <c r="J129" s="28"/>
    </row>
    <row r="130" spans="2:10" x14ac:dyDescent="0.25">
      <c r="B130" s="15"/>
      <c r="C130" s="30"/>
      <c r="D130" s="30"/>
      <c r="E130" s="31"/>
      <c r="F130" s="31"/>
      <c r="G130" s="28"/>
      <c r="H130" s="28"/>
      <c r="I130" s="28"/>
      <c r="J130" s="28"/>
    </row>
    <row r="131" spans="2:10" x14ac:dyDescent="0.25">
      <c r="B131" s="15"/>
      <c r="C131" s="30"/>
      <c r="D131" s="30"/>
      <c r="E131" s="31"/>
      <c r="F131" s="31"/>
      <c r="G131" s="28"/>
      <c r="H131" s="28"/>
      <c r="I131" s="28"/>
      <c r="J131" s="28"/>
    </row>
    <row r="132" spans="2:10" x14ac:dyDescent="0.25">
      <c r="B132" s="15"/>
      <c r="C132" s="30"/>
      <c r="D132" s="30"/>
      <c r="E132" s="31"/>
      <c r="F132" s="31"/>
      <c r="G132" s="28"/>
      <c r="H132" s="28"/>
      <c r="I132" s="28"/>
      <c r="J132" s="28"/>
    </row>
    <row r="133" spans="2:10" x14ac:dyDescent="0.25">
      <c r="B133" s="15"/>
      <c r="C133" s="30"/>
      <c r="D133" s="30"/>
      <c r="E133" s="31"/>
      <c r="F133" s="31"/>
      <c r="G133" s="28"/>
      <c r="H133" s="28"/>
      <c r="I133" s="28"/>
      <c r="J133" s="28"/>
    </row>
    <row r="134" spans="2:10" x14ac:dyDescent="0.25">
      <c r="B134" s="15"/>
      <c r="C134" s="30"/>
      <c r="D134" s="30"/>
      <c r="E134" s="31"/>
      <c r="F134" s="31"/>
      <c r="G134" s="28"/>
      <c r="H134" s="28"/>
      <c r="I134" s="28"/>
      <c r="J134" s="28"/>
    </row>
    <row r="135" spans="2:10" x14ac:dyDescent="0.25">
      <c r="B135" s="15"/>
      <c r="C135" s="30"/>
      <c r="D135" s="30"/>
      <c r="E135" s="31"/>
      <c r="F135" s="31"/>
      <c r="G135" s="28"/>
      <c r="H135" s="28"/>
      <c r="I135" s="28"/>
      <c r="J135" s="28"/>
    </row>
    <row r="136" spans="2:10" x14ac:dyDescent="0.25">
      <c r="B136" s="15"/>
      <c r="C136" s="30"/>
      <c r="D136" s="30"/>
      <c r="E136" s="31"/>
      <c r="F136" s="31"/>
      <c r="G136" s="28"/>
      <c r="H136" s="28"/>
      <c r="I136" s="28"/>
      <c r="J136" s="28"/>
    </row>
    <row r="137" spans="2:10" x14ac:dyDescent="0.25">
      <c r="B137" s="15"/>
      <c r="C137" s="30"/>
      <c r="D137" s="30"/>
      <c r="E137" s="31"/>
      <c r="F137" s="31"/>
      <c r="G137" s="28"/>
      <c r="H137" s="28"/>
      <c r="I137" s="28"/>
      <c r="J137" s="28"/>
    </row>
    <row r="138" spans="2:10" x14ac:dyDescent="0.25">
      <c r="B138" s="15"/>
      <c r="C138" s="30"/>
      <c r="D138" s="30"/>
      <c r="E138" s="31"/>
      <c r="F138" s="31"/>
      <c r="G138" s="28"/>
      <c r="H138" s="28"/>
      <c r="I138" s="28"/>
      <c r="J138" s="28"/>
    </row>
    <row r="139" spans="2:10" x14ac:dyDescent="0.25">
      <c r="B139" s="15"/>
      <c r="C139" s="30"/>
      <c r="D139" s="30"/>
      <c r="E139" s="31"/>
      <c r="F139" s="31"/>
      <c r="G139" s="28"/>
      <c r="H139" s="28"/>
      <c r="I139" s="28"/>
      <c r="J139" s="28"/>
    </row>
    <row r="140" spans="2:10" x14ac:dyDescent="0.25">
      <c r="B140" s="15"/>
      <c r="C140" s="30"/>
      <c r="D140" s="30"/>
      <c r="E140" s="31"/>
      <c r="F140" s="31"/>
      <c r="G140" s="28"/>
      <c r="H140" s="28"/>
      <c r="I140" s="28"/>
      <c r="J140" s="28"/>
    </row>
    <row r="141" spans="2:10" x14ac:dyDescent="0.25">
      <c r="B141" s="15"/>
      <c r="C141" s="30"/>
      <c r="D141" s="30"/>
      <c r="E141" s="31"/>
      <c r="F141" s="31"/>
      <c r="G141" s="28"/>
      <c r="H141" s="28"/>
      <c r="I141" s="28"/>
      <c r="J141" s="28"/>
    </row>
    <row r="142" spans="2:10" x14ac:dyDescent="0.25">
      <c r="B142" s="15"/>
      <c r="C142" s="30"/>
      <c r="D142" s="30"/>
      <c r="E142" s="31"/>
      <c r="F142" s="31"/>
      <c r="G142" s="28"/>
      <c r="H142" s="28"/>
      <c r="I142" s="28"/>
      <c r="J142" s="28"/>
    </row>
    <row r="143" spans="2:10" x14ac:dyDescent="0.25">
      <c r="B143" s="15"/>
      <c r="C143" s="30"/>
      <c r="D143" s="30"/>
      <c r="E143" s="31"/>
      <c r="F143" s="31"/>
      <c r="G143" s="28"/>
      <c r="H143" s="28"/>
      <c r="I143" s="28"/>
      <c r="J143" s="28"/>
    </row>
    <row r="144" spans="2:10" x14ac:dyDescent="0.25">
      <c r="B144" s="15"/>
      <c r="C144" s="30"/>
      <c r="D144" s="30"/>
      <c r="E144" s="31"/>
      <c r="F144" s="31"/>
      <c r="G144" s="28"/>
      <c r="H144" s="28"/>
      <c r="I144" s="28"/>
      <c r="J144" s="28"/>
    </row>
    <row r="145" spans="2:10" x14ac:dyDescent="0.25">
      <c r="B145" s="15"/>
      <c r="C145" s="30"/>
      <c r="D145" s="30"/>
      <c r="E145" s="31"/>
      <c r="F145" s="31"/>
      <c r="G145" s="28"/>
      <c r="H145" s="28"/>
      <c r="I145" s="28"/>
      <c r="J145" s="28"/>
    </row>
    <row r="146" spans="2:10" x14ac:dyDescent="0.25">
      <c r="B146" s="15"/>
      <c r="C146" s="30"/>
      <c r="D146" s="30"/>
      <c r="E146" s="31"/>
      <c r="F146" s="31"/>
      <c r="G146" s="28"/>
      <c r="H146" s="28"/>
      <c r="I146" s="28"/>
      <c r="J146" s="28"/>
    </row>
    <row r="147" spans="2:10" x14ac:dyDescent="0.25">
      <c r="B147" s="15"/>
      <c r="C147" s="30"/>
      <c r="D147" s="30"/>
      <c r="E147" s="31"/>
      <c r="F147" s="31"/>
      <c r="G147" s="28"/>
      <c r="H147" s="28"/>
      <c r="I147" s="28"/>
      <c r="J147" s="28"/>
    </row>
    <row r="148" spans="2:10" x14ac:dyDescent="0.25">
      <c r="B148" s="15"/>
      <c r="C148" s="30"/>
      <c r="D148" s="30"/>
      <c r="E148" s="31"/>
      <c r="F148" s="31"/>
      <c r="G148" s="28"/>
      <c r="H148" s="28"/>
      <c r="I148" s="28"/>
      <c r="J148" s="28"/>
    </row>
    <row r="149" spans="2:10" x14ac:dyDescent="0.25">
      <c r="B149" s="15"/>
      <c r="C149" s="30"/>
      <c r="D149" s="30"/>
      <c r="E149" s="31"/>
      <c r="F149" s="31"/>
      <c r="G149" s="28"/>
      <c r="H149" s="28"/>
      <c r="I149" s="28"/>
      <c r="J149" s="28"/>
    </row>
    <row r="150" spans="2:10" x14ac:dyDescent="0.25">
      <c r="B150" s="15"/>
      <c r="C150" s="30"/>
      <c r="D150" s="30"/>
      <c r="E150" s="31"/>
      <c r="F150" s="31"/>
      <c r="G150" s="28"/>
      <c r="H150" s="28"/>
      <c r="I150" s="28"/>
      <c r="J150" s="28"/>
    </row>
    <row r="151" spans="2:10" x14ac:dyDescent="0.25">
      <c r="B151" s="15"/>
      <c r="C151" s="30"/>
      <c r="D151" s="30"/>
      <c r="E151" s="31"/>
      <c r="F151" s="31"/>
      <c r="G151" s="28"/>
      <c r="H151" s="28"/>
      <c r="I151" s="28"/>
      <c r="J151" s="28"/>
    </row>
    <row r="152" spans="2:10" x14ac:dyDescent="0.25">
      <c r="B152" s="15"/>
      <c r="C152" s="30"/>
      <c r="D152" s="30"/>
      <c r="E152" s="31"/>
      <c r="F152" s="31"/>
      <c r="G152" s="28"/>
      <c r="H152" s="28"/>
      <c r="I152" s="28"/>
      <c r="J152" s="28"/>
    </row>
    <row r="153" spans="2:10" x14ac:dyDescent="0.25">
      <c r="B153" s="15"/>
      <c r="C153" s="30"/>
      <c r="D153" s="30"/>
      <c r="E153" s="31"/>
      <c r="F153" s="31"/>
      <c r="G153" s="28"/>
      <c r="H153" s="28"/>
      <c r="I153" s="28"/>
      <c r="J153" s="28"/>
    </row>
    <row r="154" spans="2:10" x14ac:dyDescent="0.25">
      <c r="B154" s="15"/>
      <c r="C154" s="30"/>
      <c r="D154" s="30"/>
      <c r="E154" s="31"/>
      <c r="F154" s="31"/>
      <c r="G154" s="28"/>
      <c r="H154" s="28"/>
      <c r="I154" s="28"/>
      <c r="J154" s="28"/>
    </row>
    <row r="155" spans="2:10" x14ac:dyDescent="0.25">
      <c r="B155" s="15"/>
      <c r="C155" s="30"/>
      <c r="D155" s="30"/>
      <c r="E155" s="31"/>
      <c r="F155" s="31"/>
      <c r="G155" s="28"/>
      <c r="H155" s="28"/>
      <c r="I155" s="28"/>
      <c r="J155" s="28"/>
    </row>
    <row r="156" spans="2:10" x14ac:dyDescent="0.25">
      <c r="B156" s="15"/>
      <c r="C156" s="30"/>
      <c r="D156" s="30"/>
      <c r="E156" s="31"/>
      <c r="F156" s="31"/>
      <c r="G156" s="28"/>
      <c r="H156" s="28"/>
      <c r="I156" s="28"/>
      <c r="J156" s="28"/>
    </row>
    <row r="157" spans="2:10" x14ac:dyDescent="0.25">
      <c r="B157" s="15"/>
      <c r="C157" s="30"/>
      <c r="D157" s="30"/>
      <c r="E157" s="31"/>
      <c r="F157" s="31"/>
      <c r="G157" s="28"/>
      <c r="H157" s="28"/>
      <c r="I157" s="28"/>
      <c r="J157" s="28"/>
    </row>
    <row r="158" spans="2:10" x14ac:dyDescent="0.25">
      <c r="B158" s="15"/>
      <c r="C158" s="30"/>
      <c r="D158" s="30"/>
      <c r="E158" s="31"/>
      <c r="F158" s="31"/>
      <c r="G158" s="28"/>
      <c r="H158" s="28"/>
      <c r="I158" s="28"/>
      <c r="J158" s="28"/>
    </row>
    <row r="159" spans="2:10" x14ac:dyDescent="0.25">
      <c r="B159" s="15"/>
      <c r="C159" s="30"/>
      <c r="D159" s="30"/>
      <c r="E159" s="31"/>
      <c r="F159" s="31"/>
      <c r="G159" s="28"/>
      <c r="H159" s="28"/>
      <c r="I159" s="28"/>
      <c r="J159" s="28"/>
    </row>
    <row r="160" spans="2:10" x14ac:dyDescent="0.25">
      <c r="B160" s="15"/>
      <c r="C160" s="30"/>
      <c r="D160" s="30"/>
      <c r="E160" s="31"/>
      <c r="F160" s="31"/>
      <c r="G160" s="28"/>
      <c r="H160" s="28"/>
      <c r="I160" s="28"/>
      <c r="J160" s="28"/>
    </row>
    <row r="161" spans="2:10" x14ac:dyDescent="0.25">
      <c r="B161" s="15"/>
      <c r="C161" s="30"/>
      <c r="D161" s="30"/>
      <c r="E161" s="31"/>
      <c r="F161" s="31"/>
      <c r="G161" s="28"/>
      <c r="H161" s="28"/>
      <c r="I161" s="28"/>
      <c r="J161" s="28"/>
    </row>
    <row r="162" spans="2:10" x14ac:dyDescent="0.25">
      <c r="B162" s="15"/>
      <c r="C162" s="30"/>
      <c r="D162" s="30"/>
      <c r="E162" s="31"/>
      <c r="F162" s="31"/>
      <c r="G162" s="28"/>
      <c r="H162" s="28"/>
      <c r="I162" s="28"/>
      <c r="J162" s="28"/>
    </row>
    <row r="163" spans="2:10" x14ac:dyDescent="0.25">
      <c r="B163" s="15"/>
      <c r="C163" s="30"/>
      <c r="D163" s="30"/>
      <c r="E163" s="31"/>
      <c r="F163" s="31"/>
      <c r="G163" s="28"/>
      <c r="H163" s="28"/>
      <c r="I163" s="28"/>
      <c r="J163" s="28"/>
    </row>
    <row r="164" spans="2:10" x14ac:dyDescent="0.25">
      <c r="B164" s="15"/>
      <c r="C164" s="30"/>
      <c r="D164" s="30"/>
      <c r="E164" s="31"/>
      <c r="F164" s="31"/>
      <c r="G164" s="28"/>
      <c r="H164" s="28"/>
      <c r="I164" s="28"/>
      <c r="J164" s="28"/>
    </row>
    <row r="165" spans="2:10" x14ac:dyDescent="0.25">
      <c r="B165" s="15"/>
      <c r="C165" s="30"/>
      <c r="D165" s="30"/>
      <c r="E165" s="31"/>
      <c r="F165" s="31"/>
      <c r="G165" s="28"/>
      <c r="H165" s="28"/>
      <c r="I165" s="28"/>
      <c r="J165" s="28"/>
    </row>
    <row r="166" spans="2:10" x14ac:dyDescent="0.25">
      <c r="B166" s="15"/>
      <c r="C166" s="30"/>
      <c r="D166" s="30"/>
      <c r="E166" s="31"/>
      <c r="F166" s="31"/>
      <c r="G166" s="28"/>
      <c r="H166" s="28"/>
      <c r="I166" s="28"/>
      <c r="J166" s="28"/>
    </row>
    <row r="167" spans="2:10" x14ac:dyDescent="0.25">
      <c r="B167" s="15"/>
      <c r="C167" s="30"/>
      <c r="D167" s="30"/>
      <c r="E167" s="31"/>
      <c r="F167" s="31"/>
      <c r="G167" s="28"/>
      <c r="H167" s="28"/>
      <c r="I167" s="28"/>
      <c r="J167" s="28"/>
    </row>
    <row r="168" spans="2:10" x14ac:dyDescent="0.25">
      <c r="B168" s="15"/>
      <c r="C168" s="30"/>
      <c r="D168" s="30"/>
      <c r="E168" s="31"/>
      <c r="F168" s="31"/>
      <c r="G168" s="28"/>
      <c r="H168" s="28"/>
      <c r="I168" s="28"/>
      <c r="J168" s="28"/>
    </row>
    <row r="169" spans="2:10" x14ac:dyDescent="0.25">
      <c r="B169" s="15"/>
      <c r="C169" s="30"/>
      <c r="D169" s="30"/>
      <c r="E169" s="31"/>
      <c r="F169" s="31"/>
      <c r="G169" s="28"/>
      <c r="H169" s="28"/>
      <c r="I169" s="28"/>
      <c r="J169" s="28"/>
    </row>
    <row r="170" spans="2:10" x14ac:dyDescent="0.25">
      <c r="B170" s="15"/>
      <c r="C170" s="30"/>
      <c r="D170" s="30"/>
      <c r="E170" s="31"/>
      <c r="F170" s="31"/>
      <c r="G170" s="28"/>
      <c r="H170" s="28"/>
      <c r="I170" s="28"/>
      <c r="J170" s="28"/>
    </row>
    <row r="171" spans="2:10" x14ac:dyDescent="0.25">
      <c r="B171" s="15"/>
      <c r="C171" s="30"/>
      <c r="D171" s="30"/>
      <c r="E171" s="31"/>
      <c r="F171" s="31"/>
      <c r="G171" s="28"/>
      <c r="H171" s="28"/>
      <c r="I171" s="28"/>
      <c r="J171" s="28"/>
    </row>
    <row r="172" spans="2:10" x14ac:dyDescent="0.25">
      <c r="B172" s="15"/>
      <c r="C172" s="30"/>
      <c r="D172" s="30"/>
      <c r="E172" s="31"/>
      <c r="F172" s="31"/>
      <c r="G172" s="28"/>
      <c r="H172" s="28"/>
      <c r="I172" s="28"/>
      <c r="J172" s="28"/>
    </row>
    <row r="173" spans="2:10" x14ac:dyDescent="0.25">
      <c r="B173" s="15"/>
      <c r="C173" s="30"/>
      <c r="D173" s="30"/>
      <c r="E173" s="31"/>
      <c r="F173" s="31"/>
      <c r="G173" s="28"/>
      <c r="H173" s="28"/>
      <c r="I173" s="28"/>
      <c r="J173" s="28"/>
    </row>
    <row r="174" spans="2:10" x14ac:dyDescent="0.25">
      <c r="B174" s="15"/>
      <c r="C174" s="30"/>
      <c r="D174" s="30"/>
      <c r="E174" s="31"/>
      <c r="F174" s="31"/>
      <c r="G174" s="28"/>
      <c r="H174" s="28"/>
      <c r="I174" s="28"/>
      <c r="J174" s="28"/>
    </row>
    <row r="175" spans="2:10" x14ac:dyDescent="0.25">
      <c r="B175" s="15"/>
      <c r="C175" s="30"/>
      <c r="D175" s="30"/>
      <c r="E175" s="31"/>
      <c r="F175" s="31"/>
      <c r="G175" s="28"/>
      <c r="H175" s="28"/>
      <c r="I175" s="28"/>
      <c r="J175" s="28"/>
    </row>
    <row r="176" spans="2:10" x14ac:dyDescent="0.25">
      <c r="B176" s="15"/>
      <c r="C176" s="30"/>
      <c r="D176" s="30"/>
      <c r="E176" s="31"/>
      <c r="F176" s="31"/>
      <c r="G176" s="28"/>
      <c r="H176" s="28"/>
      <c r="I176" s="28"/>
      <c r="J176" s="28"/>
    </row>
    <row r="177" spans="2:10" x14ac:dyDescent="0.25">
      <c r="B177" s="15"/>
      <c r="C177" s="30"/>
      <c r="D177" s="30"/>
      <c r="E177" s="31"/>
      <c r="F177" s="31"/>
      <c r="G177" s="28"/>
      <c r="H177" s="28"/>
      <c r="I177" s="28"/>
      <c r="J177" s="28"/>
    </row>
    <row r="178" spans="2:10" x14ac:dyDescent="0.25">
      <c r="B178" s="15"/>
      <c r="C178" s="30"/>
      <c r="D178" s="30"/>
      <c r="E178" s="31"/>
      <c r="F178" s="31"/>
      <c r="G178" s="28"/>
      <c r="H178" s="28"/>
      <c r="I178" s="28"/>
      <c r="J178" s="28"/>
    </row>
    <row r="179" spans="2:10" x14ac:dyDescent="0.25">
      <c r="B179" s="15"/>
      <c r="C179" s="30"/>
      <c r="D179" s="30"/>
      <c r="E179" s="31"/>
      <c r="F179" s="31"/>
      <c r="G179" s="28"/>
      <c r="H179" s="28"/>
      <c r="I179" s="28"/>
      <c r="J179" s="28"/>
    </row>
    <row r="180" spans="2:10" x14ac:dyDescent="0.25">
      <c r="B180" s="15"/>
      <c r="C180" s="30"/>
      <c r="D180" s="30"/>
      <c r="E180" s="31"/>
      <c r="F180" s="31"/>
      <c r="G180" s="28"/>
      <c r="H180" s="28"/>
      <c r="I180" s="28"/>
      <c r="J180" s="28"/>
    </row>
    <row r="181" spans="2:10" x14ac:dyDescent="0.25">
      <c r="B181" s="15"/>
      <c r="C181" s="30"/>
      <c r="D181" s="30"/>
      <c r="E181" s="31"/>
      <c r="F181" s="31"/>
      <c r="G181" s="28"/>
      <c r="H181" s="28"/>
      <c r="I181" s="28"/>
      <c r="J181" s="28"/>
    </row>
    <row r="182" spans="2:10" x14ac:dyDescent="0.25">
      <c r="B182" s="15"/>
      <c r="C182" s="30"/>
      <c r="D182" s="30"/>
      <c r="E182" s="31"/>
      <c r="F182" s="31"/>
      <c r="G182" s="28"/>
      <c r="H182" s="28"/>
      <c r="I182" s="28"/>
      <c r="J182" s="28"/>
    </row>
    <row r="183" spans="2:10" x14ac:dyDescent="0.25">
      <c r="B183" s="15"/>
      <c r="C183" s="30"/>
      <c r="D183" s="30"/>
      <c r="E183" s="31"/>
      <c r="F183" s="31"/>
      <c r="G183" s="28"/>
      <c r="H183" s="28"/>
      <c r="I183" s="28"/>
      <c r="J183" s="28"/>
    </row>
    <row r="184" spans="2:10" x14ac:dyDescent="0.25">
      <c r="B184" s="15"/>
      <c r="C184" s="30"/>
      <c r="D184" s="30"/>
      <c r="E184" s="31"/>
      <c r="F184" s="31"/>
      <c r="G184" s="28"/>
      <c r="H184" s="28"/>
      <c r="I184" s="28"/>
      <c r="J184" s="28"/>
    </row>
    <row r="185" spans="2:10" x14ac:dyDescent="0.25">
      <c r="B185" s="15"/>
      <c r="C185" s="30"/>
      <c r="D185" s="30"/>
      <c r="E185" s="31"/>
      <c r="F185" s="31"/>
      <c r="G185" s="28"/>
      <c r="H185" s="28"/>
      <c r="I185" s="28"/>
      <c r="J185" s="28"/>
    </row>
    <row r="186" spans="2:10" x14ac:dyDescent="0.25">
      <c r="B186" s="15"/>
      <c r="C186" s="30"/>
      <c r="D186" s="30"/>
      <c r="E186" s="31"/>
      <c r="F186" s="31"/>
      <c r="G186" s="28"/>
      <c r="H186" s="28"/>
      <c r="I186" s="28"/>
      <c r="J186" s="28"/>
    </row>
    <row r="187" spans="2:10" x14ac:dyDescent="0.25">
      <c r="B187" s="15"/>
      <c r="C187" s="30"/>
      <c r="D187" s="30"/>
      <c r="E187" s="31"/>
      <c r="F187" s="31"/>
      <c r="G187" s="28"/>
      <c r="H187" s="28"/>
      <c r="I187" s="28"/>
      <c r="J187" s="28"/>
    </row>
    <row r="188" spans="2:10" x14ac:dyDescent="0.25">
      <c r="B188" s="15"/>
      <c r="C188" s="30"/>
      <c r="D188" s="30"/>
      <c r="E188" s="31"/>
      <c r="F188" s="31"/>
      <c r="G188" s="28"/>
      <c r="H188" s="28"/>
      <c r="I188" s="28"/>
      <c r="J188" s="28"/>
    </row>
    <row r="189" spans="2:10" x14ac:dyDescent="0.25">
      <c r="B189" s="15"/>
      <c r="C189" s="30"/>
      <c r="D189" s="30"/>
      <c r="E189" s="31"/>
      <c r="F189" s="31"/>
      <c r="G189" s="28"/>
      <c r="H189" s="28"/>
      <c r="I189" s="28"/>
      <c r="J189" s="28"/>
    </row>
    <row r="190" spans="2:10" x14ac:dyDescent="0.25">
      <c r="B190" s="15"/>
      <c r="C190" s="30"/>
      <c r="D190" s="30"/>
      <c r="E190" s="31"/>
      <c r="F190" s="31"/>
      <c r="G190" s="28"/>
      <c r="H190" s="28"/>
      <c r="I190" s="28"/>
      <c r="J190" s="28"/>
    </row>
    <row r="191" spans="2:10" x14ac:dyDescent="0.25">
      <c r="B191" s="15"/>
      <c r="C191" s="30"/>
      <c r="D191" s="30"/>
      <c r="E191" s="31"/>
      <c r="F191" s="31"/>
      <c r="G191" s="28"/>
      <c r="H191" s="28"/>
      <c r="I191" s="28"/>
      <c r="J191" s="28"/>
    </row>
    <row r="192" spans="2:10" x14ac:dyDescent="0.25">
      <c r="B192" s="15"/>
      <c r="C192" s="30"/>
      <c r="D192" s="30"/>
      <c r="E192" s="31"/>
      <c r="F192" s="31"/>
      <c r="G192" s="28"/>
      <c r="H192" s="28"/>
      <c r="I192" s="28"/>
      <c r="J192" s="28"/>
    </row>
    <row r="193" spans="2:10" x14ac:dyDescent="0.25">
      <c r="B193" s="15"/>
      <c r="C193" s="30"/>
      <c r="D193" s="30"/>
      <c r="E193" s="31"/>
      <c r="F193" s="31"/>
      <c r="G193" s="28"/>
      <c r="H193" s="28"/>
      <c r="I193" s="28"/>
      <c r="J193" s="28"/>
    </row>
    <row r="194" spans="2:10" x14ac:dyDescent="0.25">
      <c r="B194" s="15"/>
      <c r="C194" s="30"/>
      <c r="D194" s="30"/>
      <c r="E194" s="31"/>
      <c r="F194" s="31"/>
      <c r="G194" s="28"/>
      <c r="H194" s="28"/>
      <c r="I194" s="28"/>
      <c r="J194" s="28"/>
    </row>
    <row r="195" spans="2:10" x14ac:dyDescent="0.25">
      <c r="B195" s="15"/>
      <c r="C195" s="30"/>
      <c r="D195" s="30"/>
      <c r="E195" s="31"/>
      <c r="F195" s="31"/>
      <c r="G195" s="28"/>
      <c r="H195" s="28"/>
      <c r="I195" s="28"/>
      <c r="J195" s="28"/>
    </row>
    <row r="196" spans="2:10" x14ac:dyDescent="0.25">
      <c r="B196" s="15"/>
      <c r="C196" s="30"/>
      <c r="D196" s="30"/>
      <c r="E196" s="31"/>
      <c r="F196" s="31"/>
      <c r="G196" s="28"/>
      <c r="H196" s="28"/>
      <c r="I196" s="28"/>
      <c r="J196" s="28"/>
    </row>
    <row r="197" spans="2:10" x14ac:dyDescent="0.25">
      <c r="B197" s="15"/>
      <c r="C197" s="30"/>
      <c r="D197" s="30"/>
      <c r="E197" s="31"/>
      <c r="F197" s="31"/>
      <c r="G197" s="28"/>
      <c r="H197" s="28"/>
      <c r="I197" s="28"/>
      <c r="J197" s="28"/>
    </row>
    <row r="198" spans="2:10" x14ac:dyDescent="0.25">
      <c r="B198" s="15"/>
      <c r="C198" s="30"/>
      <c r="D198" s="30"/>
      <c r="E198" s="31"/>
      <c r="F198" s="31"/>
      <c r="G198" s="28"/>
      <c r="H198" s="28"/>
      <c r="I198" s="28"/>
      <c r="J198" s="28"/>
    </row>
    <row r="199" spans="2:10" x14ac:dyDescent="0.25">
      <c r="B199" s="15"/>
      <c r="C199" s="30"/>
      <c r="D199" s="30"/>
      <c r="E199" s="31"/>
      <c r="F199" s="31"/>
      <c r="G199" s="28"/>
      <c r="H199" s="28"/>
      <c r="I199" s="28"/>
      <c r="J199" s="28"/>
    </row>
    <row r="200" spans="2:10" x14ac:dyDescent="0.25">
      <c r="B200" s="15"/>
      <c r="C200" s="30"/>
      <c r="D200" s="30"/>
      <c r="E200" s="31"/>
      <c r="F200" s="31"/>
      <c r="G200" s="28"/>
      <c r="H200" s="28"/>
      <c r="I200" s="28"/>
      <c r="J200" s="28"/>
    </row>
    <row r="201" spans="2:10" x14ac:dyDescent="0.25">
      <c r="B201" s="15"/>
      <c r="C201" s="30"/>
      <c r="D201" s="30"/>
      <c r="E201" s="31"/>
      <c r="F201" s="31"/>
      <c r="G201" s="28"/>
      <c r="H201" s="28"/>
      <c r="I201" s="28"/>
      <c r="J201" s="28"/>
    </row>
    <row r="202" spans="2:10" x14ac:dyDescent="0.25">
      <c r="B202" s="15"/>
      <c r="C202" s="30"/>
      <c r="D202" s="30"/>
      <c r="E202" s="31"/>
      <c r="F202" s="31"/>
      <c r="G202" s="28"/>
      <c r="H202" s="28"/>
      <c r="I202" s="28"/>
      <c r="J202" s="28"/>
    </row>
    <row r="203" spans="2:10" x14ac:dyDescent="0.25">
      <c r="B203" s="15"/>
      <c r="C203" s="30"/>
      <c r="D203" s="30"/>
      <c r="E203" s="31"/>
      <c r="F203" s="31"/>
      <c r="G203" s="28"/>
      <c r="H203" s="28"/>
      <c r="I203" s="28"/>
      <c r="J203" s="28"/>
    </row>
    <row r="204" spans="2:10" x14ac:dyDescent="0.25">
      <c r="B204" s="15"/>
      <c r="C204" s="30"/>
      <c r="D204" s="30"/>
      <c r="E204" s="31"/>
      <c r="F204" s="31"/>
      <c r="G204" s="28"/>
      <c r="H204" s="28"/>
      <c r="I204" s="28"/>
      <c r="J204" s="28"/>
    </row>
    <row r="205" spans="2:10" x14ac:dyDescent="0.25">
      <c r="B205" s="15"/>
      <c r="C205" s="30"/>
      <c r="D205" s="30"/>
      <c r="E205" s="31"/>
      <c r="F205" s="31"/>
      <c r="G205" s="28"/>
      <c r="H205" s="28"/>
      <c r="I205" s="28"/>
      <c r="J205" s="28"/>
    </row>
    <row r="206" spans="2:10" x14ac:dyDescent="0.25">
      <c r="B206" s="15"/>
      <c r="C206" s="30"/>
      <c r="D206" s="30"/>
      <c r="E206" s="31"/>
      <c r="F206" s="31"/>
      <c r="G206" s="28"/>
      <c r="H206" s="28"/>
      <c r="I206" s="28"/>
      <c r="J206" s="28"/>
    </row>
    <row r="207" spans="2:10" x14ac:dyDescent="0.25">
      <c r="B207" s="15"/>
      <c r="C207" s="30"/>
      <c r="D207" s="30"/>
      <c r="E207" s="31"/>
      <c r="F207" s="31"/>
      <c r="G207" s="28"/>
      <c r="H207" s="28"/>
      <c r="I207" s="28"/>
      <c r="J207" s="28"/>
    </row>
    <row r="208" spans="2:10" x14ac:dyDescent="0.25">
      <c r="B208" s="15"/>
      <c r="C208" s="30"/>
      <c r="D208" s="30"/>
      <c r="E208" s="31"/>
      <c r="F208" s="31"/>
      <c r="G208" s="28"/>
      <c r="H208" s="28"/>
      <c r="I208" s="28"/>
      <c r="J208" s="28"/>
    </row>
    <row r="209" spans="2:10" x14ac:dyDescent="0.25">
      <c r="B209" s="15"/>
      <c r="C209" s="30"/>
      <c r="D209" s="30"/>
      <c r="E209" s="31"/>
      <c r="F209" s="31"/>
      <c r="G209" s="28"/>
      <c r="H209" s="28"/>
      <c r="I209" s="28"/>
      <c r="J209" s="28"/>
    </row>
    <row r="210" spans="2:10" x14ac:dyDescent="0.25">
      <c r="B210" s="15"/>
      <c r="C210" s="30"/>
      <c r="D210" s="30"/>
      <c r="E210" s="31"/>
      <c r="F210" s="31"/>
      <c r="G210" s="28"/>
      <c r="H210" s="28"/>
      <c r="I210" s="28"/>
      <c r="J210" s="28"/>
    </row>
    <row r="211" spans="2:10" x14ac:dyDescent="0.25">
      <c r="B211" s="15"/>
      <c r="C211" s="30"/>
      <c r="D211" s="30"/>
      <c r="E211" s="31"/>
      <c r="F211" s="31"/>
      <c r="G211" s="28"/>
      <c r="H211" s="28"/>
      <c r="I211" s="28"/>
      <c r="J211" s="28"/>
    </row>
    <row r="212" spans="2:10" x14ac:dyDescent="0.25">
      <c r="B212" s="15"/>
      <c r="C212" s="30"/>
      <c r="D212" s="30"/>
      <c r="E212" s="31"/>
      <c r="F212" s="31"/>
      <c r="G212" s="28"/>
      <c r="H212" s="28"/>
      <c r="I212" s="28"/>
      <c r="J212" s="28"/>
    </row>
    <row r="213" spans="2:10" x14ac:dyDescent="0.25">
      <c r="B213" s="15"/>
      <c r="C213" s="30"/>
      <c r="D213" s="30"/>
      <c r="E213" s="31"/>
      <c r="F213" s="31"/>
      <c r="G213" s="28"/>
      <c r="H213" s="28"/>
      <c r="I213" s="28"/>
      <c r="J213" s="28"/>
    </row>
    <row r="214" spans="2:10" x14ac:dyDescent="0.25">
      <c r="B214" s="15"/>
      <c r="C214" s="30"/>
      <c r="D214" s="30"/>
      <c r="E214" s="31"/>
      <c r="F214" s="31"/>
      <c r="G214" s="28"/>
      <c r="H214" s="28"/>
      <c r="I214" s="28"/>
      <c r="J214" s="28"/>
    </row>
    <row r="215" spans="2:10" x14ac:dyDescent="0.25">
      <c r="B215" s="15"/>
      <c r="C215" s="30"/>
      <c r="D215" s="30"/>
      <c r="E215" s="31"/>
      <c r="F215" s="31"/>
      <c r="G215" s="28"/>
      <c r="H215" s="28"/>
      <c r="I215" s="28"/>
      <c r="J215" s="28"/>
    </row>
    <row r="216" spans="2:10" x14ac:dyDescent="0.25">
      <c r="B216" s="15"/>
      <c r="C216" s="30"/>
      <c r="D216" s="30"/>
      <c r="E216" s="31"/>
      <c r="F216" s="31"/>
      <c r="G216" s="28"/>
      <c r="H216" s="28"/>
      <c r="I216" s="28"/>
      <c r="J216" s="28"/>
    </row>
    <row r="217" spans="2:10" x14ac:dyDescent="0.25">
      <c r="B217" s="15"/>
      <c r="C217" s="30"/>
      <c r="D217" s="30"/>
      <c r="E217" s="31"/>
      <c r="F217" s="31"/>
      <c r="G217" s="28"/>
      <c r="H217" s="28"/>
      <c r="I217" s="28"/>
      <c r="J217" s="28"/>
    </row>
    <row r="218" spans="2:10" x14ac:dyDescent="0.25">
      <c r="B218" s="15"/>
      <c r="C218" s="30"/>
      <c r="D218" s="30"/>
      <c r="E218" s="31"/>
      <c r="F218" s="31"/>
      <c r="G218" s="28"/>
      <c r="H218" s="28"/>
      <c r="I218" s="28"/>
      <c r="J218" s="28"/>
    </row>
    <row r="219" spans="2:10" x14ac:dyDescent="0.25">
      <c r="B219" s="15"/>
      <c r="C219" s="30"/>
      <c r="D219" s="30"/>
      <c r="E219" s="31"/>
      <c r="F219" s="31"/>
      <c r="G219" s="28"/>
      <c r="H219" s="28"/>
      <c r="I219" s="28"/>
      <c r="J219" s="28"/>
    </row>
    <row r="220" spans="2:10" x14ac:dyDescent="0.25">
      <c r="B220" s="15"/>
      <c r="C220" s="30"/>
      <c r="D220" s="30"/>
      <c r="E220" s="31"/>
      <c r="F220" s="31"/>
      <c r="G220" s="28"/>
      <c r="H220" s="28"/>
      <c r="I220" s="28"/>
      <c r="J220" s="28"/>
    </row>
    <row r="221" spans="2:10" x14ac:dyDescent="0.25">
      <c r="B221" s="15"/>
      <c r="C221" s="30"/>
      <c r="D221" s="30"/>
      <c r="E221" s="31"/>
      <c r="F221" s="31"/>
      <c r="G221" s="28"/>
      <c r="H221" s="28"/>
      <c r="I221" s="28"/>
      <c r="J221" s="28"/>
    </row>
    <row r="222" spans="2:10" x14ac:dyDescent="0.25">
      <c r="B222" s="15"/>
      <c r="C222" s="30"/>
      <c r="D222" s="30"/>
      <c r="E222" s="31"/>
      <c r="F222" s="31"/>
      <c r="G222" s="28"/>
      <c r="H222" s="28"/>
      <c r="I222" s="28"/>
      <c r="J222" s="28"/>
    </row>
    <row r="223" spans="2:10" x14ac:dyDescent="0.25">
      <c r="B223" s="15"/>
      <c r="C223" s="30"/>
      <c r="D223" s="30"/>
      <c r="E223" s="31"/>
      <c r="F223" s="31"/>
      <c r="G223" s="28"/>
      <c r="H223" s="28"/>
      <c r="I223" s="28"/>
      <c r="J223" s="28"/>
    </row>
    <row r="224" spans="2:10" x14ac:dyDescent="0.25">
      <c r="B224" s="15"/>
      <c r="C224" s="30"/>
      <c r="D224" s="30"/>
      <c r="E224" s="31"/>
      <c r="F224" s="31"/>
      <c r="G224" s="28"/>
      <c r="H224" s="28"/>
      <c r="I224" s="28"/>
      <c r="J224" s="28"/>
    </row>
    <row r="225" spans="2:10" x14ac:dyDescent="0.25">
      <c r="B225" s="15"/>
      <c r="C225" s="30"/>
      <c r="D225" s="30"/>
      <c r="E225" s="31"/>
      <c r="F225" s="31"/>
      <c r="G225" s="28"/>
      <c r="H225" s="28"/>
      <c r="I225" s="28"/>
      <c r="J225" s="28"/>
    </row>
    <row r="226" spans="2:10" x14ac:dyDescent="0.25">
      <c r="B226" s="15"/>
      <c r="C226" s="30"/>
      <c r="D226" s="30"/>
      <c r="E226" s="31"/>
      <c r="F226" s="31"/>
      <c r="G226" s="28"/>
      <c r="H226" s="28"/>
      <c r="I226" s="28"/>
      <c r="J226" s="28"/>
    </row>
    <row r="227" spans="2:10" x14ac:dyDescent="0.25">
      <c r="B227" s="15"/>
      <c r="C227" s="30"/>
      <c r="D227" s="30"/>
      <c r="E227" s="31"/>
      <c r="F227" s="31"/>
      <c r="G227" s="28"/>
      <c r="H227" s="28"/>
      <c r="I227" s="28"/>
      <c r="J227" s="28"/>
    </row>
    <row r="228" spans="2:10" x14ac:dyDescent="0.25">
      <c r="B228" s="15"/>
      <c r="C228" s="30"/>
      <c r="D228" s="30"/>
      <c r="E228" s="31"/>
      <c r="F228" s="31"/>
      <c r="G228" s="28"/>
      <c r="H228" s="28"/>
      <c r="I228" s="28"/>
      <c r="J228" s="28"/>
    </row>
    <row r="229" spans="2:10" x14ac:dyDescent="0.25">
      <c r="B229" s="15"/>
      <c r="C229" s="30"/>
      <c r="D229" s="30"/>
      <c r="E229" s="31"/>
      <c r="F229" s="31"/>
      <c r="G229" s="28"/>
      <c r="H229" s="28"/>
      <c r="I229" s="28"/>
      <c r="J229" s="28"/>
    </row>
    <row r="230" spans="2:10" x14ac:dyDescent="0.25">
      <c r="B230" s="15"/>
      <c r="C230" s="30"/>
      <c r="D230" s="30"/>
      <c r="E230" s="31"/>
      <c r="F230" s="31"/>
      <c r="G230" s="28"/>
      <c r="H230" s="28"/>
      <c r="I230" s="28"/>
      <c r="J230" s="28"/>
    </row>
    <row r="231" spans="2:10" x14ac:dyDescent="0.25">
      <c r="B231" s="15"/>
      <c r="C231" s="30"/>
      <c r="D231" s="30"/>
      <c r="E231" s="31"/>
      <c r="F231" s="31"/>
      <c r="G231" s="28"/>
      <c r="H231" s="28"/>
      <c r="I231" s="28"/>
      <c r="J231" s="28"/>
    </row>
    <row r="232" spans="2:10" x14ac:dyDescent="0.25">
      <c r="B232" s="15"/>
      <c r="C232" s="30"/>
      <c r="D232" s="30"/>
      <c r="E232" s="31"/>
      <c r="F232" s="31"/>
      <c r="G232" s="28"/>
      <c r="H232" s="28"/>
      <c r="I232" s="28"/>
      <c r="J232" s="28"/>
    </row>
    <row r="233" spans="2:10" x14ac:dyDescent="0.25">
      <c r="B233" s="15"/>
      <c r="C233" s="30"/>
      <c r="D233" s="30"/>
      <c r="E233" s="31"/>
      <c r="F233" s="31"/>
      <c r="G233" s="28"/>
      <c r="H233" s="28"/>
      <c r="I233" s="28"/>
      <c r="J233" s="28"/>
    </row>
    <row r="234" spans="2:10" x14ac:dyDescent="0.25">
      <c r="B234" s="15"/>
      <c r="C234" s="30"/>
      <c r="D234" s="30"/>
      <c r="E234" s="31"/>
      <c r="F234" s="31"/>
      <c r="G234" s="28"/>
      <c r="H234" s="28"/>
      <c r="I234" s="28"/>
      <c r="J234" s="28"/>
    </row>
    <row r="235" spans="2:10" x14ac:dyDescent="0.25">
      <c r="B235" s="15"/>
      <c r="C235" s="30"/>
      <c r="D235" s="30"/>
      <c r="E235" s="31"/>
      <c r="F235" s="31"/>
      <c r="G235" s="28"/>
      <c r="H235" s="28"/>
      <c r="I235" s="28"/>
      <c r="J235" s="28"/>
    </row>
    <row r="236" spans="2:10" x14ac:dyDescent="0.25">
      <c r="B236" s="15"/>
      <c r="C236" s="30"/>
      <c r="D236" s="30"/>
      <c r="E236" s="31"/>
      <c r="F236" s="31"/>
      <c r="G236" s="28"/>
      <c r="H236" s="28"/>
      <c r="I236" s="28"/>
      <c r="J236" s="28"/>
    </row>
    <row r="237" spans="2:10" x14ac:dyDescent="0.25">
      <c r="B237" s="15"/>
      <c r="C237" s="30"/>
      <c r="D237" s="30"/>
      <c r="E237" s="31"/>
      <c r="F237" s="31"/>
      <c r="G237" s="28"/>
      <c r="H237" s="28"/>
      <c r="I237" s="28"/>
      <c r="J237" s="28"/>
    </row>
    <row r="238" spans="2:10" x14ac:dyDescent="0.25">
      <c r="B238" s="15"/>
      <c r="C238" s="30"/>
      <c r="D238" s="30"/>
      <c r="E238" s="31"/>
      <c r="F238" s="31"/>
      <c r="G238" s="28"/>
      <c r="H238" s="28"/>
      <c r="I238" s="28"/>
      <c r="J238" s="28"/>
    </row>
  </sheetData>
  <autoFilter ref="A7:P58"/>
  <mergeCells count="47">
    <mergeCell ref="A26:A29"/>
    <mergeCell ref="B26:B29"/>
    <mergeCell ref="C26:C29"/>
    <mergeCell ref="C9:C12"/>
    <mergeCell ref="A13:A16"/>
    <mergeCell ref="B13:B16"/>
    <mergeCell ref="C13:C16"/>
    <mergeCell ref="A22:A25"/>
    <mergeCell ref="B22:B25"/>
    <mergeCell ref="C22:C25"/>
    <mergeCell ref="I2:M2"/>
    <mergeCell ref="C39:C42"/>
    <mergeCell ref="A39:A42"/>
    <mergeCell ref="A35:A38"/>
    <mergeCell ref="G1:M1"/>
    <mergeCell ref="A3:M3"/>
    <mergeCell ref="A4:M4"/>
    <mergeCell ref="A5:A6"/>
    <mergeCell ref="B5:B6"/>
    <mergeCell ref="C5:C6"/>
    <mergeCell ref="D5:D6"/>
    <mergeCell ref="E5:F5"/>
    <mergeCell ref="B8:M8"/>
    <mergeCell ref="A9:A12"/>
    <mergeCell ref="B9:B12"/>
    <mergeCell ref="G5:M5"/>
    <mergeCell ref="B51:B54"/>
    <mergeCell ref="A51:A54"/>
    <mergeCell ref="C47:C50"/>
    <mergeCell ref="B47:B50"/>
    <mergeCell ref="A47:A50"/>
    <mergeCell ref="B2:C2"/>
    <mergeCell ref="E55:E57"/>
    <mergeCell ref="F55:F57"/>
    <mergeCell ref="A55:A57"/>
    <mergeCell ref="B55:B57"/>
    <mergeCell ref="C55:C57"/>
    <mergeCell ref="C31:C34"/>
    <mergeCell ref="B31:B34"/>
    <mergeCell ref="A31:A34"/>
    <mergeCell ref="C43:C46"/>
    <mergeCell ref="B43:B46"/>
    <mergeCell ref="A43:A46"/>
    <mergeCell ref="B39:B42"/>
    <mergeCell ref="C35:C38"/>
    <mergeCell ref="B35:B38"/>
    <mergeCell ref="C51:C54"/>
  </mergeCells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8"/>
  <sheetViews>
    <sheetView tabSelected="1" zoomScale="120" zoomScaleNormal="120" workbookViewId="0">
      <pane ySplit="3" topLeftCell="A19" activePane="bottomLeft" state="frozen"/>
      <selection pane="bottomLeft" activeCell="D21" sqref="D21:F21"/>
    </sheetView>
  </sheetViews>
  <sheetFormatPr defaultRowHeight="15" x14ac:dyDescent="0.25"/>
  <cols>
    <col min="1" max="1" width="3.140625" customWidth="1"/>
    <col min="2" max="2" width="29.140625" style="56" customWidth="1"/>
    <col min="3" max="3" width="17.140625" style="56" customWidth="1"/>
    <col min="4" max="4" width="32.28515625" style="56" customWidth="1"/>
    <col min="5" max="5" width="3.7109375" customWidth="1"/>
    <col min="6" max="6" width="51.5703125" style="73" customWidth="1"/>
  </cols>
  <sheetData>
    <row r="1" spans="1:6" ht="36" customHeight="1" x14ac:dyDescent="0.25">
      <c r="A1" s="57"/>
      <c r="B1" s="58"/>
      <c r="C1" s="58"/>
      <c r="D1" s="58"/>
      <c r="E1" s="128" t="s">
        <v>91</v>
      </c>
      <c r="F1" s="128"/>
    </row>
    <row r="2" spans="1:6" ht="15" customHeight="1" x14ac:dyDescent="0.25">
      <c r="A2" s="129"/>
      <c r="B2" s="129"/>
      <c r="C2" s="129"/>
      <c r="D2" s="129"/>
      <c r="E2" s="129"/>
      <c r="F2" s="129"/>
    </row>
    <row r="3" spans="1:6" ht="23.45" customHeight="1" x14ac:dyDescent="0.25">
      <c r="A3" s="130" t="s">
        <v>92</v>
      </c>
      <c r="B3" s="130"/>
      <c r="C3" s="130"/>
      <c r="D3" s="130"/>
      <c r="E3" s="130"/>
      <c r="F3" s="130"/>
    </row>
    <row r="4" spans="1:6" ht="18" customHeight="1" x14ac:dyDescent="0.25">
      <c r="A4" s="131" t="s">
        <v>0</v>
      </c>
      <c r="B4" s="132" t="s">
        <v>56</v>
      </c>
      <c r="C4" s="133" t="s">
        <v>1</v>
      </c>
      <c r="D4" s="134" t="s">
        <v>57</v>
      </c>
      <c r="E4" s="131" t="s">
        <v>58</v>
      </c>
      <c r="F4" s="83" t="s">
        <v>93</v>
      </c>
    </row>
    <row r="5" spans="1:6" x14ac:dyDescent="0.25">
      <c r="A5" s="131"/>
      <c r="B5" s="132"/>
      <c r="C5" s="133"/>
      <c r="D5" s="134"/>
      <c r="E5" s="131"/>
      <c r="F5" s="83"/>
    </row>
    <row r="6" spans="1:6" ht="3" customHeight="1" x14ac:dyDescent="0.25">
      <c r="A6" s="131"/>
      <c r="B6" s="132"/>
      <c r="C6" s="133"/>
      <c r="D6" s="134"/>
      <c r="E6" s="131"/>
      <c r="F6" s="83"/>
    </row>
    <row r="7" spans="1:6" ht="27" customHeight="1" x14ac:dyDescent="0.25">
      <c r="A7" s="131"/>
      <c r="B7" s="132"/>
      <c r="C7" s="133"/>
      <c r="D7" s="134"/>
      <c r="E7" s="131"/>
      <c r="F7" s="83"/>
    </row>
    <row r="8" spans="1:6" x14ac:dyDescent="0.25">
      <c r="A8" s="59">
        <v>1</v>
      </c>
      <c r="B8" s="22">
        <v>2</v>
      </c>
      <c r="C8" s="60">
        <v>3</v>
      </c>
      <c r="D8" s="61">
        <v>4</v>
      </c>
      <c r="E8" s="59">
        <v>5</v>
      </c>
      <c r="F8" s="59">
        <v>6</v>
      </c>
    </row>
    <row r="9" spans="1:6" ht="22.9" customHeight="1" x14ac:dyDescent="0.25">
      <c r="A9" s="126" t="s">
        <v>6</v>
      </c>
      <c r="B9" s="126"/>
      <c r="C9" s="126"/>
      <c r="D9" s="126"/>
      <c r="E9" s="126"/>
      <c r="F9" s="126"/>
    </row>
    <row r="10" spans="1:6" ht="64.5" customHeight="1" x14ac:dyDescent="0.25">
      <c r="A10" s="62">
        <v>2</v>
      </c>
      <c r="B10" s="34" t="s">
        <v>94</v>
      </c>
      <c r="C10" s="63" t="s">
        <v>37</v>
      </c>
      <c r="D10" s="61" t="s">
        <v>95</v>
      </c>
      <c r="E10" s="59" t="s">
        <v>67</v>
      </c>
      <c r="F10" s="64"/>
    </row>
    <row r="11" spans="1:6" ht="84.75" customHeight="1" x14ac:dyDescent="0.25">
      <c r="A11" s="59">
        <v>3</v>
      </c>
      <c r="B11" s="22" t="s">
        <v>96</v>
      </c>
      <c r="C11" s="60" t="s">
        <v>37</v>
      </c>
      <c r="D11" s="60" t="s">
        <v>97</v>
      </c>
      <c r="E11" s="59" t="s">
        <v>67</v>
      </c>
      <c r="F11" s="59"/>
    </row>
    <row r="12" spans="1:6" ht="99" customHeight="1" x14ac:dyDescent="0.25">
      <c r="A12" s="59">
        <v>4</v>
      </c>
      <c r="B12" s="87" t="s">
        <v>98</v>
      </c>
      <c r="C12" s="60" t="s">
        <v>37</v>
      </c>
      <c r="D12" s="60" t="s">
        <v>99</v>
      </c>
      <c r="E12" s="59" t="s">
        <v>67</v>
      </c>
      <c r="F12" s="59"/>
    </row>
    <row r="13" spans="1:6" ht="91.5" customHeight="1" x14ac:dyDescent="0.25">
      <c r="A13" s="59">
        <v>5</v>
      </c>
      <c r="B13" s="87"/>
      <c r="C13" s="60" t="s">
        <v>37</v>
      </c>
      <c r="D13" s="60" t="s">
        <v>100</v>
      </c>
      <c r="E13" s="59" t="s">
        <v>67</v>
      </c>
      <c r="F13" s="59"/>
    </row>
    <row r="14" spans="1:6" ht="66.75" customHeight="1" x14ac:dyDescent="0.25">
      <c r="A14" s="59">
        <v>6</v>
      </c>
      <c r="B14" s="87" t="s">
        <v>73</v>
      </c>
      <c r="C14" s="127" t="s">
        <v>37</v>
      </c>
      <c r="D14" s="60" t="s">
        <v>101</v>
      </c>
      <c r="E14" s="59" t="s">
        <v>67</v>
      </c>
      <c r="F14" s="59"/>
    </row>
    <row r="15" spans="1:6" ht="87" customHeight="1" x14ac:dyDescent="0.25">
      <c r="A15" s="59">
        <v>7</v>
      </c>
      <c r="B15" s="87"/>
      <c r="C15" s="127"/>
      <c r="D15" s="60" t="s">
        <v>102</v>
      </c>
      <c r="E15" s="59" t="s">
        <v>67</v>
      </c>
      <c r="F15" s="59"/>
    </row>
    <row r="16" spans="1:6" ht="55.5" customHeight="1" x14ac:dyDescent="0.25">
      <c r="A16" s="59">
        <v>8</v>
      </c>
      <c r="B16" s="22" t="s">
        <v>17</v>
      </c>
      <c r="C16" s="60" t="s">
        <v>37</v>
      </c>
      <c r="D16" s="61" t="s">
        <v>103</v>
      </c>
      <c r="E16" s="59" t="s">
        <v>77</v>
      </c>
      <c r="F16" s="65" t="s">
        <v>104</v>
      </c>
    </row>
    <row r="17" spans="1:6" ht="66.75" customHeight="1" x14ac:dyDescent="0.25">
      <c r="A17" s="59">
        <v>9</v>
      </c>
      <c r="B17" s="22" t="s">
        <v>105</v>
      </c>
      <c r="C17" s="60" t="s">
        <v>37</v>
      </c>
      <c r="D17" s="61" t="s">
        <v>80</v>
      </c>
      <c r="E17" s="59" t="s">
        <v>81</v>
      </c>
      <c r="F17" s="65" t="s">
        <v>104</v>
      </c>
    </row>
    <row r="18" spans="1:6" ht="63.75" customHeight="1" x14ac:dyDescent="0.25">
      <c r="A18" s="59">
        <v>10</v>
      </c>
      <c r="B18" s="22" t="s">
        <v>36</v>
      </c>
      <c r="C18" s="60" t="s">
        <v>83</v>
      </c>
      <c r="D18" s="61" t="s">
        <v>106</v>
      </c>
      <c r="E18" s="59" t="s">
        <v>67</v>
      </c>
      <c r="F18" s="66" t="s">
        <v>107</v>
      </c>
    </row>
    <row r="19" spans="1:6" ht="87.75" customHeight="1" x14ac:dyDescent="0.25">
      <c r="A19" s="59">
        <v>11</v>
      </c>
      <c r="B19" s="22" t="s">
        <v>108</v>
      </c>
      <c r="C19" s="60" t="s">
        <v>83</v>
      </c>
      <c r="D19" s="61" t="s">
        <v>109</v>
      </c>
      <c r="E19" s="59" t="s">
        <v>67</v>
      </c>
      <c r="F19" s="59"/>
    </row>
    <row r="20" spans="1:6" ht="60.75" customHeight="1" x14ac:dyDescent="0.25">
      <c r="A20" s="59">
        <v>12</v>
      </c>
      <c r="B20" s="60" t="s">
        <v>110</v>
      </c>
      <c r="C20" s="60" t="s">
        <v>38</v>
      </c>
      <c r="D20" s="61" t="s">
        <v>111</v>
      </c>
      <c r="E20" s="59" t="s">
        <v>88</v>
      </c>
      <c r="F20" s="8" t="s">
        <v>112</v>
      </c>
    </row>
    <row r="21" spans="1:6" ht="77.25" customHeight="1" x14ac:dyDescent="0.25">
      <c r="A21" s="67">
        <v>13</v>
      </c>
      <c r="B21" s="22" t="s">
        <v>89</v>
      </c>
      <c r="C21" s="22" t="s">
        <v>37</v>
      </c>
      <c r="D21" s="42" t="s">
        <v>113</v>
      </c>
      <c r="E21" s="59" t="s">
        <v>67</v>
      </c>
      <c r="F21" s="67"/>
    </row>
    <row r="22" spans="1:6" x14ac:dyDescent="0.25">
      <c r="A22" s="68"/>
      <c r="B22" s="69" t="s">
        <v>35</v>
      </c>
      <c r="C22" s="70"/>
      <c r="D22" s="71"/>
      <c r="E22" s="68"/>
      <c r="F22" s="68"/>
    </row>
    <row r="23" spans="1:6" x14ac:dyDescent="0.25">
      <c r="A23" s="68"/>
      <c r="B23" s="69" t="s">
        <v>5</v>
      </c>
      <c r="C23" s="72"/>
      <c r="D23" s="71"/>
      <c r="E23" s="68"/>
      <c r="F23" s="68"/>
    </row>
    <row r="24" spans="1:6" x14ac:dyDescent="0.25">
      <c r="A24" s="48"/>
      <c r="B24" s="17"/>
      <c r="C24" s="53"/>
      <c r="D24" s="55"/>
      <c r="E24" s="48"/>
      <c r="F24" s="48"/>
    </row>
    <row r="25" spans="1:6" x14ac:dyDescent="0.25">
      <c r="A25" s="48"/>
      <c r="B25" s="17"/>
      <c r="C25" s="54"/>
      <c r="D25" s="55"/>
      <c r="E25" s="48"/>
      <c r="F25" s="48"/>
    </row>
    <row r="26" spans="1:6" x14ac:dyDescent="0.25">
      <c r="A26" s="48"/>
      <c r="B26" s="17"/>
      <c r="C26" s="54"/>
      <c r="D26" s="55"/>
      <c r="E26" s="48"/>
      <c r="F26" s="48"/>
    </row>
    <row r="27" spans="1:6" x14ac:dyDescent="0.25">
      <c r="A27" s="48"/>
      <c r="B27" s="17"/>
      <c r="C27" s="54"/>
      <c r="D27" s="55"/>
      <c r="E27" s="48"/>
      <c r="F27" s="48"/>
    </row>
    <row r="28" spans="1:6" x14ac:dyDescent="0.25">
      <c r="A28" s="48"/>
      <c r="B28" s="17"/>
      <c r="C28" s="54"/>
      <c r="D28" s="55"/>
      <c r="E28" s="48"/>
      <c r="F28" s="48"/>
    </row>
    <row r="29" spans="1:6" x14ac:dyDescent="0.25">
      <c r="A29" s="48"/>
      <c r="B29" s="17"/>
      <c r="C29" s="54"/>
      <c r="D29" s="55"/>
      <c r="E29" s="48"/>
      <c r="F29" s="48"/>
    </row>
    <row r="30" spans="1:6" x14ac:dyDescent="0.25">
      <c r="A30" s="48"/>
      <c r="B30" s="17"/>
      <c r="C30" s="54"/>
      <c r="D30" s="55"/>
      <c r="E30" s="48"/>
      <c r="F30" s="48"/>
    </row>
    <row r="31" spans="1:6" x14ac:dyDescent="0.25">
      <c r="A31" s="48"/>
      <c r="B31" s="17"/>
      <c r="C31" s="54"/>
      <c r="D31" s="55"/>
      <c r="E31" s="48"/>
      <c r="F31" s="48"/>
    </row>
    <row r="32" spans="1:6" x14ac:dyDescent="0.25">
      <c r="A32" s="48"/>
      <c r="B32" s="17"/>
      <c r="C32" s="54"/>
      <c r="D32" s="55"/>
      <c r="E32" s="48"/>
      <c r="F32" s="48"/>
    </row>
    <row r="33" spans="1:6" x14ac:dyDescent="0.25">
      <c r="A33" s="48"/>
      <c r="B33" s="17"/>
      <c r="C33" s="54"/>
      <c r="D33" s="55"/>
      <c r="E33" s="48"/>
      <c r="F33" s="48"/>
    </row>
    <row r="34" spans="1:6" x14ac:dyDescent="0.25">
      <c r="A34" s="48"/>
      <c r="B34" s="17"/>
      <c r="C34" s="54"/>
      <c r="D34" s="55"/>
      <c r="E34" s="48"/>
      <c r="F34" s="48"/>
    </row>
    <row r="35" spans="1:6" x14ac:dyDescent="0.25">
      <c r="A35" s="48"/>
      <c r="B35" s="17"/>
      <c r="C35" s="54"/>
      <c r="D35" s="55"/>
      <c r="E35" s="48"/>
      <c r="F35" s="48"/>
    </row>
    <row r="36" spans="1:6" x14ac:dyDescent="0.25">
      <c r="A36" s="48"/>
      <c r="B36" s="17"/>
      <c r="C36" s="54"/>
      <c r="D36" s="55"/>
      <c r="E36" s="48"/>
      <c r="F36" s="48"/>
    </row>
    <row r="37" spans="1:6" x14ac:dyDescent="0.25">
      <c r="A37" s="48"/>
      <c r="B37" s="17"/>
      <c r="C37" s="54"/>
      <c r="D37" s="55"/>
      <c r="E37" s="48"/>
      <c r="F37" s="48"/>
    </row>
    <row r="38" spans="1:6" x14ac:dyDescent="0.25">
      <c r="A38" s="48"/>
      <c r="B38" s="17"/>
      <c r="C38" s="54"/>
      <c r="D38" s="55"/>
      <c r="E38" s="48"/>
      <c r="F38" s="48"/>
    </row>
    <row r="39" spans="1:6" x14ac:dyDescent="0.25">
      <c r="A39" s="48"/>
      <c r="B39" s="17"/>
      <c r="C39" s="54"/>
      <c r="D39" s="55"/>
      <c r="E39" s="48"/>
      <c r="F39" s="48"/>
    </row>
    <row r="40" spans="1:6" x14ac:dyDescent="0.25">
      <c r="A40" s="48"/>
      <c r="B40" s="17"/>
      <c r="C40" s="54"/>
      <c r="D40" s="55"/>
      <c r="E40" s="48"/>
      <c r="F40" s="48"/>
    </row>
    <row r="41" spans="1:6" x14ac:dyDescent="0.25">
      <c r="A41" s="48"/>
      <c r="B41" s="17"/>
      <c r="C41" s="54"/>
      <c r="D41" s="55"/>
      <c r="E41" s="48"/>
      <c r="F41" s="48"/>
    </row>
    <row r="42" spans="1:6" x14ac:dyDescent="0.25">
      <c r="A42" s="48"/>
      <c r="B42" s="17"/>
      <c r="C42" s="54"/>
      <c r="D42" s="55"/>
      <c r="E42" s="48"/>
      <c r="F42" s="48"/>
    </row>
    <row r="43" spans="1:6" x14ac:dyDescent="0.25">
      <c r="A43" s="48"/>
      <c r="B43" s="17"/>
      <c r="C43" s="54"/>
      <c r="D43" s="55"/>
      <c r="E43" s="48"/>
      <c r="F43" s="48"/>
    </row>
    <row r="44" spans="1:6" x14ac:dyDescent="0.25">
      <c r="A44" s="48"/>
      <c r="B44" s="17"/>
      <c r="C44" s="54"/>
      <c r="D44" s="55"/>
      <c r="E44" s="48"/>
      <c r="F44" s="48"/>
    </row>
    <row r="45" spans="1:6" x14ac:dyDescent="0.25">
      <c r="B45"/>
      <c r="C45"/>
      <c r="D45"/>
    </row>
    <row r="46" spans="1:6" x14ac:dyDescent="0.25">
      <c r="B46"/>
      <c r="C46"/>
      <c r="D46"/>
    </row>
    <row r="47" spans="1:6" x14ac:dyDescent="0.25">
      <c r="B47"/>
      <c r="C47"/>
      <c r="D47"/>
    </row>
    <row r="48" spans="1:6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  <row r="177" spans="2:4" x14ac:dyDescent="0.25">
      <c r="B177"/>
      <c r="C177"/>
      <c r="D177"/>
    </row>
    <row r="178" spans="2:4" x14ac:dyDescent="0.25">
      <c r="B178"/>
      <c r="C178"/>
      <c r="D178"/>
    </row>
  </sheetData>
  <mergeCells count="13">
    <mergeCell ref="A9:F9"/>
    <mergeCell ref="B12:B13"/>
    <mergeCell ref="B14:B15"/>
    <mergeCell ref="C14:C15"/>
    <mergeCell ref="E1:F1"/>
    <mergeCell ref="A2:F2"/>
    <mergeCell ref="A3:F3"/>
    <mergeCell ref="A4:A7"/>
    <mergeCell ref="B4:B7"/>
    <mergeCell ref="C4:C7"/>
    <mergeCell ref="D4:D7"/>
    <mergeCell ref="E4:E7"/>
    <mergeCell ref="F4:F7"/>
  </mergeCells>
  <pageMargins left="0.70866141732283472" right="0.70866141732283472" top="0.74803149606299213" bottom="0.74803149606299213" header="0.31496062992125984" footer="0.31496062992125984"/>
  <pageSetup paperSize="9" scale="95" fitToHeight="0" orientation="landscape" r:id="rId1"/>
  <headerFooter differentFirst="1"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Приложение 1</vt:lpstr>
      <vt:lpstr>Приложение 2</vt:lpstr>
      <vt:lpstr>Приложение 3</vt:lpstr>
      <vt:lpstr>'Приложение 1'!Заголовки_для_печати</vt:lpstr>
      <vt:lpstr>'Приложение 2'!Заголовки_для_печати</vt:lpstr>
      <vt:lpstr>'Приложение 3'!Заголовки_для_печати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2021-01-11T18:06:48Z</dcterms:modified>
</cp:coreProperties>
</file>